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defaultThemeVersion="124226"/>
  <mc:AlternateContent xmlns:mc="http://schemas.openxmlformats.org/markup-compatibility/2006">
    <mc:Choice Requires="x15">
      <x15ac:absPath xmlns:x15ac="http://schemas.microsoft.com/office/spreadsheetml/2010/11/ac" url="https://chartersso365-my.sharepoint.com/personal/ssherman_charterschoolsuccess_com/Documents/Desktop/Comparability/"/>
    </mc:Choice>
  </mc:AlternateContent>
  <xr:revisionPtr revIDLastSave="0" documentId="8_{EB0D4B7A-B3CB-468A-B8EF-75DCB4609375}" xr6:coauthVersionLast="47" xr6:coauthVersionMax="47" xr10:uidLastSave="{00000000-0000-0000-0000-000000000000}"/>
  <workbookProtection workbookAlgorithmName="SHA-512" workbookHashValue="unjClUFB0MmY4/d+wdKgsuwXls6ABTHMcOKTBAJnn7x6jwTOsJySdvUBmHzKvvZ46my5zFgNxK1PHPoBT+TCDg==" workbookSaltValue="wrbeIfAZ+05ehEUEqnY7Jw==" workbookSpinCount="100000" lockStructure="1"/>
  <bookViews>
    <workbookView xWindow="-120" yWindow="-120" windowWidth="20730" windowHeight="11160" tabRatio="926" activeTab="1" xr2:uid="{00000000-000D-0000-FFFF-FFFF00000000}"/>
  </bookViews>
  <sheets>
    <sheet name="Reminders" sheetId="339" r:id="rId1"/>
    <sheet name="a" sheetId="399" r:id="rId2"/>
    <sheet name="b" sheetId="430" r:id="rId3"/>
    <sheet name="c" sheetId="448" r:id="rId4"/>
    <sheet name="d" sheetId="449" r:id="rId5"/>
    <sheet name="e" sheetId="450" r:id="rId6"/>
    <sheet name="f" sheetId="451" r:id="rId7"/>
    <sheet name="g" sheetId="452" r:id="rId8"/>
    <sheet name="h" sheetId="453" r:id="rId9"/>
    <sheet name="i" sheetId="454" r:id="rId10"/>
    <sheet name="Excluded Campuses " sheetId="338" r:id="rId11"/>
    <sheet name="Hi Lo Test Tab" sheetId="342" state="hidden" r:id="rId12"/>
    <sheet name="Hi Lo Test Tab (2)" sheetId="443" state="hidden" r:id="rId13"/>
    <sheet name="Hi Lo Test Tab (3)" sheetId="444" state="hidden" r:id="rId14"/>
    <sheet name="Hi Lo Test Tab (4)" sheetId="445" state="hidden" r:id="rId15"/>
    <sheet name="Hi Lo Test Tab (5)" sheetId="446" state="hidden" r:id="rId16"/>
    <sheet name="Hi Lo Test Tab (6)" sheetId="447" state="hidden" r:id="rId17"/>
  </sheets>
  <definedNames>
    <definedName name="Amount" localSheetId="1">#REF!</definedName>
    <definedName name="Amount" localSheetId="2">#REF!</definedName>
    <definedName name="Amount" localSheetId="3">#REF!</definedName>
    <definedName name="Amount" localSheetId="4">#REF!</definedName>
    <definedName name="Amount" localSheetId="5">#REF!</definedName>
    <definedName name="Amount" localSheetId="10">#REF!</definedName>
    <definedName name="Amount" localSheetId="6">#REF!</definedName>
    <definedName name="Amount" localSheetId="7">#REF!</definedName>
    <definedName name="Amount" localSheetId="8">#REF!</definedName>
    <definedName name="Amount" localSheetId="12">#REF!</definedName>
    <definedName name="Amount" localSheetId="13">#REF!</definedName>
    <definedName name="Amount" localSheetId="15">#REF!</definedName>
    <definedName name="Amount" localSheetId="16">#REF!</definedName>
    <definedName name="Amount" localSheetId="9">#REF!</definedName>
    <definedName name="Amount">#REF!</definedName>
    <definedName name="Difference" localSheetId="1">#REF!</definedName>
    <definedName name="Difference" localSheetId="2">#REF!</definedName>
    <definedName name="Difference" localSheetId="3">#REF!</definedName>
    <definedName name="Difference" localSheetId="4">#REF!</definedName>
    <definedName name="Difference" localSheetId="5">#REF!</definedName>
    <definedName name="Difference" localSheetId="10">#REF!</definedName>
    <definedName name="Difference" localSheetId="6">#REF!</definedName>
    <definedName name="Difference" localSheetId="7">#REF!</definedName>
    <definedName name="Difference" localSheetId="8">#REF!</definedName>
    <definedName name="Difference" localSheetId="12">#REF!</definedName>
    <definedName name="Difference" localSheetId="13">#REF!</definedName>
    <definedName name="Difference" localSheetId="15">#REF!</definedName>
    <definedName name="Difference" localSheetId="16">#REF!</definedName>
    <definedName name="Difference" localSheetId="9">#REF!</definedName>
    <definedName name="Difference">#REF!</definedName>
    <definedName name="Federal_Funded_Dedicated_Campus">'Excluded Campuses '!$H$16</definedName>
    <definedName name="_xlnm.Print_Area" localSheetId="1">a!$B$1:$W$239</definedName>
    <definedName name="_xlnm.Print_Area" localSheetId="2">b!$B$1:$W$239</definedName>
    <definedName name="_xlnm.Print_Area" localSheetId="3">'c'!$B$1:$W$239</definedName>
    <definedName name="_xlnm.Print_Area" localSheetId="4">d!$B$1:$W$239</definedName>
    <definedName name="_xlnm.Print_Area" localSheetId="5">e!$B$1:$W$239</definedName>
    <definedName name="_xlnm.Print_Area" localSheetId="10">'Excluded Campuses '!$A$1:$L$35</definedName>
    <definedName name="_xlnm.Print_Area" localSheetId="6">f!$B$1:$W$239</definedName>
    <definedName name="_xlnm.Print_Area" localSheetId="7">g!$B$1:$W$239</definedName>
    <definedName name="_xlnm.Print_Area" localSheetId="8">h!$B$1:$W$239</definedName>
    <definedName name="_xlnm.Print_Area" localSheetId="11">'Hi Lo Test Tab'!$A$1:$BK$142</definedName>
    <definedName name="_xlnm.Print_Area" localSheetId="12">'Hi Lo Test Tab (2)'!$A$1:$BK$142</definedName>
    <definedName name="_xlnm.Print_Area" localSheetId="13">'Hi Lo Test Tab (3)'!$A$1:$BK$142</definedName>
    <definedName name="_xlnm.Print_Area" localSheetId="14">'Hi Lo Test Tab (4)'!$A$1:$BK$142</definedName>
    <definedName name="_xlnm.Print_Area" localSheetId="15">'Hi Lo Test Tab (5)'!$A$1:$BK$142</definedName>
    <definedName name="_xlnm.Print_Area" localSheetId="16">'Hi Lo Test Tab (6)'!$A$1:$BK$142</definedName>
    <definedName name="_xlnm.Print_Area" localSheetId="9">i!$B$1:$W$239</definedName>
    <definedName name="_xlnm.Print_Area" localSheetId="0">Reminders!$A$1:$D$22</definedName>
    <definedName name="_xlnm.Print_Titles" localSheetId="1">a!$B:$E,a!$9:$21</definedName>
    <definedName name="_xlnm.Print_Titles" localSheetId="2">b!$B:$E,b!$9:$21</definedName>
    <definedName name="_xlnm.Print_Titles" localSheetId="3">'c'!$B:$E,'c'!$9:$21</definedName>
    <definedName name="_xlnm.Print_Titles" localSheetId="4">d!$B:$E,d!$9:$21</definedName>
    <definedName name="_xlnm.Print_Titles" localSheetId="5">e!$B:$E,e!$9:$21</definedName>
    <definedName name="_xlnm.Print_Titles" localSheetId="10">'Excluded Campuses '!$A:$E,'Excluded Campuses '!$14:$15</definedName>
    <definedName name="_xlnm.Print_Titles" localSheetId="6">f!$B:$E,f!$9:$21</definedName>
    <definedName name="_xlnm.Print_Titles" localSheetId="7">g!$B:$E,g!$9:$21</definedName>
    <definedName name="_xlnm.Print_Titles" localSheetId="8">h!$B:$E,h!$9:$21</definedName>
    <definedName name="_xlnm.Print_Titles" localSheetId="9">i!$B:$E,i!$9:$21</definedName>
    <definedName name="Z_3175E192_1B7A_4427_91BB_02E6A1763689_.wvu.Cols" localSheetId="1" hidden="1">a!#REF!,a!#REF!,a!#REF!,a!#REF!,a!#REF!,a!#REF!</definedName>
    <definedName name="Z_3175E192_1B7A_4427_91BB_02E6A1763689_.wvu.Cols" localSheetId="2" hidden="1">b!#REF!,b!#REF!,b!#REF!,b!#REF!,b!#REF!,b!#REF!</definedName>
    <definedName name="Z_3175E192_1B7A_4427_91BB_02E6A1763689_.wvu.Cols" localSheetId="3" hidden="1">'c'!#REF!,'c'!#REF!,'c'!#REF!,'c'!#REF!,'c'!#REF!,'c'!#REF!</definedName>
    <definedName name="Z_3175E192_1B7A_4427_91BB_02E6A1763689_.wvu.Cols" localSheetId="4" hidden="1">d!#REF!,d!#REF!,d!#REF!,d!#REF!,d!#REF!,d!#REF!</definedName>
    <definedName name="Z_3175E192_1B7A_4427_91BB_02E6A1763689_.wvu.Cols" localSheetId="5" hidden="1">e!#REF!,e!#REF!,e!#REF!,e!#REF!,e!#REF!,e!#REF!</definedName>
    <definedName name="Z_3175E192_1B7A_4427_91BB_02E6A1763689_.wvu.Cols" localSheetId="10" hidden="1">'Excluded Campuses '!#REF!,'Excluded Campuses '!#REF!,'Excluded Campuses '!#REF!,'Excluded Campuses '!#REF!,'Excluded Campuses '!#REF!,'Excluded Campuses '!#REF!</definedName>
    <definedName name="Z_3175E192_1B7A_4427_91BB_02E6A1763689_.wvu.Cols" localSheetId="6" hidden="1">f!#REF!,f!#REF!,f!#REF!,f!#REF!,f!#REF!,f!#REF!</definedName>
    <definedName name="Z_3175E192_1B7A_4427_91BB_02E6A1763689_.wvu.Cols" localSheetId="7" hidden="1">g!#REF!,g!#REF!,g!#REF!,g!#REF!,g!#REF!,g!#REF!</definedName>
    <definedName name="Z_3175E192_1B7A_4427_91BB_02E6A1763689_.wvu.Cols" localSheetId="8" hidden="1">h!#REF!,h!#REF!,h!#REF!,h!#REF!,h!#REF!,h!#REF!</definedName>
    <definedName name="Z_3175E192_1B7A_4427_91BB_02E6A1763689_.wvu.Cols" localSheetId="9" hidden="1">i!#REF!,i!#REF!,i!#REF!,i!#REF!,i!#REF!,i!#REF!</definedName>
    <definedName name="Z_3175E192_1B7A_4427_91BB_02E6A1763689_.wvu.PrintArea" localSheetId="1" hidden="1">a!$B$10:$AA$37</definedName>
    <definedName name="Z_3175E192_1B7A_4427_91BB_02E6A1763689_.wvu.PrintArea" localSheetId="2" hidden="1">b!$B$10:$AA$37</definedName>
    <definedName name="Z_3175E192_1B7A_4427_91BB_02E6A1763689_.wvu.PrintArea" localSheetId="3" hidden="1">'c'!$B$10:$AA$37</definedName>
    <definedName name="Z_3175E192_1B7A_4427_91BB_02E6A1763689_.wvu.PrintArea" localSheetId="4" hidden="1">d!$B$10:$AA$37</definedName>
    <definedName name="Z_3175E192_1B7A_4427_91BB_02E6A1763689_.wvu.PrintArea" localSheetId="5" hidden="1">e!$B$10:$AA$37</definedName>
    <definedName name="Z_3175E192_1B7A_4427_91BB_02E6A1763689_.wvu.PrintArea" localSheetId="10" hidden="1">'Excluded Campuses '!$A$14:$L$35</definedName>
    <definedName name="Z_3175E192_1B7A_4427_91BB_02E6A1763689_.wvu.PrintArea" localSheetId="6" hidden="1">f!$B$10:$AA$37</definedName>
    <definedName name="Z_3175E192_1B7A_4427_91BB_02E6A1763689_.wvu.PrintArea" localSheetId="7" hidden="1">g!$B$10:$AA$37</definedName>
    <definedName name="Z_3175E192_1B7A_4427_91BB_02E6A1763689_.wvu.PrintArea" localSheetId="8" hidden="1">h!$B$10:$AA$37</definedName>
    <definedName name="Z_3175E192_1B7A_4427_91BB_02E6A1763689_.wvu.PrintArea" localSheetId="9" hidden="1">i!$B$10:$AA$37</definedName>
  </definedNames>
  <calcPr calcId="191029"/>
  <customWorkbookViews>
    <customWorkbookView name="teadefault - Personal View" guid="{D05ECE8A-CCA7-47B6-AAEB-10CD98BB3663}" mergeInterval="0" personalView="1" maximized="1" windowWidth="796" windowHeight="393" tabRatio="767" activeSheetId="2" showStatusbar="0"/>
    <customWorkbookView name="CCF" guid="{3175E192-1B7A-4427-91BB-02E6A1763689}" maximized="1" windowWidth="1017" windowHeight="532" tabRatio="469"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447" l="1"/>
  <c r="A1" i="446"/>
  <c r="A1" i="445"/>
  <c r="A1" i="444"/>
  <c r="A1" i="443"/>
  <c r="A1" i="342"/>
  <c r="B1" i="454"/>
  <c r="B1" i="453"/>
  <c r="B1" i="452"/>
  <c r="B1" i="451"/>
  <c r="B1" i="450"/>
  <c r="B1" i="449"/>
  <c r="B1" i="448"/>
  <c r="B1" i="430"/>
  <c r="AA247" i="454" l="1"/>
  <c r="Z247" i="454"/>
  <c r="Y247" i="454"/>
  <c r="X247" i="454"/>
  <c r="W247" i="454"/>
  <c r="V247" i="454"/>
  <c r="U247" i="454"/>
  <c r="T247" i="454"/>
  <c r="S247" i="454"/>
  <c r="R247" i="454"/>
  <c r="Q247" i="454"/>
  <c r="P247" i="454"/>
  <c r="O247" i="454"/>
  <c r="AC246" i="454"/>
  <c r="X246" i="454" s="1"/>
  <c r="AB246" i="454"/>
  <c r="Z246" i="454"/>
  <c r="AC245" i="454"/>
  <c r="Z245" i="454" s="1"/>
  <c r="AB245" i="454"/>
  <c r="AC244" i="454"/>
  <c r="X244" i="454" s="1"/>
  <c r="AB244" i="454"/>
  <c r="AC243" i="454"/>
  <c r="X243" i="454" s="1"/>
  <c r="AB243" i="454"/>
  <c r="AC242" i="454"/>
  <c r="AB242" i="454"/>
  <c r="AC241" i="454"/>
  <c r="Z241" i="454" s="1"/>
  <c r="AB241" i="454"/>
  <c r="AC240" i="454"/>
  <c r="Y240" i="454" s="1"/>
  <c r="AB240" i="454"/>
  <c r="AC239" i="454"/>
  <c r="X239" i="454" s="1"/>
  <c r="AB239" i="454"/>
  <c r="AC238" i="454"/>
  <c r="AB238" i="454"/>
  <c r="AC237" i="454"/>
  <c r="Z237" i="454" s="1"/>
  <c r="AB237" i="454"/>
  <c r="AA237" i="454"/>
  <c r="AC236" i="454"/>
  <c r="AB236" i="454"/>
  <c r="AC235" i="454"/>
  <c r="AA235" i="454" s="1"/>
  <c r="AB235" i="454"/>
  <c r="AC234" i="454"/>
  <c r="AB234" i="454"/>
  <c r="AC233" i="454"/>
  <c r="AB233" i="454"/>
  <c r="AC232" i="454"/>
  <c r="Y232" i="454" s="1"/>
  <c r="AB232" i="454"/>
  <c r="AC231" i="454"/>
  <c r="AB231" i="454"/>
  <c r="AC230" i="454"/>
  <c r="AB230" i="454"/>
  <c r="AC229" i="454"/>
  <c r="AB229" i="454"/>
  <c r="AC228" i="454"/>
  <c r="Y228" i="454" s="1"/>
  <c r="AB228" i="454"/>
  <c r="AC227" i="454"/>
  <c r="AB227" i="454"/>
  <c r="AC226" i="454"/>
  <c r="X226" i="454" s="1"/>
  <c r="AB226" i="454"/>
  <c r="AC225" i="454"/>
  <c r="AB225" i="454"/>
  <c r="AC224" i="454"/>
  <c r="AB224" i="454"/>
  <c r="AC223" i="454"/>
  <c r="X223" i="454" s="1"/>
  <c r="AB223" i="454"/>
  <c r="AC222" i="454"/>
  <c r="Z222" i="454" s="1"/>
  <c r="AB222" i="454"/>
  <c r="AC221" i="454"/>
  <c r="Z221" i="454" s="1"/>
  <c r="AB221" i="454"/>
  <c r="AC220" i="454"/>
  <c r="AB220" i="454"/>
  <c r="AC219" i="454"/>
  <c r="Z219" i="454" s="1"/>
  <c r="AB219" i="454"/>
  <c r="AC218" i="454"/>
  <c r="AA218" i="454" s="1"/>
  <c r="AB218" i="454"/>
  <c r="AC217" i="454"/>
  <c r="Y217" i="454" s="1"/>
  <c r="AB217" i="454"/>
  <c r="AC216" i="454"/>
  <c r="X216" i="454" s="1"/>
  <c r="AB216" i="454"/>
  <c r="AC215" i="454"/>
  <c r="AB215" i="454"/>
  <c r="AC214" i="454"/>
  <c r="Z214" i="454" s="1"/>
  <c r="AB214" i="454"/>
  <c r="AC213" i="454"/>
  <c r="AB213" i="454"/>
  <c r="AC212" i="454"/>
  <c r="AB212" i="454"/>
  <c r="AA212" i="454"/>
  <c r="AC211" i="454"/>
  <c r="Z211" i="454" s="1"/>
  <c r="AB211" i="454"/>
  <c r="AC210" i="454"/>
  <c r="X210" i="454" s="1"/>
  <c r="AB210" i="454"/>
  <c r="AC209" i="454"/>
  <c r="AB209" i="454"/>
  <c r="Y209" i="454"/>
  <c r="AC208" i="454"/>
  <c r="AB208" i="454"/>
  <c r="AC207" i="454"/>
  <c r="AB207" i="454"/>
  <c r="AC206" i="454"/>
  <c r="AA206" i="454" s="1"/>
  <c r="AB206" i="454"/>
  <c r="AC205" i="454"/>
  <c r="Y205" i="454" s="1"/>
  <c r="AB205" i="454"/>
  <c r="AC204" i="454"/>
  <c r="AB204" i="454"/>
  <c r="AC203" i="454"/>
  <c r="Z203" i="454" s="1"/>
  <c r="AB203" i="454"/>
  <c r="AC202" i="454"/>
  <c r="X202" i="454" s="1"/>
  <c r="AB202" i="454"/>
  <c r="AC201" i="454"/>
  <c r="Y201" i="454" s="1"/>
  <c r="AB201" i="454"/>
  <c r="AC200" i="454"/>
  <c r="AB200" i="454"/>
  <c r="AC199" i="454"/>
  <c r="AB199" i="454"/>
  <c r="AC198" i="454"/>
  <c r="X198" i="454" s="1"/>
  <c r="AB198" i="454"/>
  <c r="Y198" i="454"/>
  <c r="AC197" i="454"/>
  <c r="Z197" i="454" s="1"/>
  <c r="AB197" i="454"/>
  <c r="AC196" i="454"/>
  <c r="Z196" i="454" s="1"/>
  <c r="AB196" i="454"/>
  <c r="AC195" i="454"/>
  <c r="Z195" i="454" s="1"/>
  <c r="AB195" i="454"/>
  <c r="AC194" i="454"/>
  <c r="AA194" i="454" s="1"/>
  <c r="AB194" i="454"/>
  <c r="Z194" i="454"/>
  <c r="AC193" i="454"/>
  <c r="Y193" i="454" s="1"/>
  <c r="AB193" i="454"/>
  <c r="AC192" i="454"/>
  <c r="X192" i="454" s="1"/>
  <c r="AB192" i="454"/>
  <c r="AC191" i="454"/>
  <c r="Z191" i="454" s="1"/>
  <c r="AB191" i="454"/>
  <c r="AA191" i="454"/>
  <c r="AC190" i="454"/>
  <c r="AB190" i="454"/>
  <c r="AC189" i="454"/>
  <c r="Z189" i="454" s="1"/>
  <c r="AB189" i="454"/>
  <c r="AC188" i="454"/>
  <c r="AB188" i="454"/>
  <c r="AC187" i="454"/>
  <c r="Y187" i="454" s="1"/>
  <c r="AB187" i="454"/>
  <c r="AC186" i="454"/>
  <c r="AB186" i="454"/>
  <c r="AC185" i="454"/>
  <c r="AB185" i="454"/>
  <c r="AC184" i="454"/>
  <c r="Y184" i="454" s="1"/>
  <c r="AB184" i="454"/>
  <c r="AC183" i="454"/>
  <c r="Y183" i="454" s="1"/>
  <c r="AB183" i="454"/>
  <c r="AC182" i="454"/>
  <c r="AB182" i="454"/>
  <c r="AC181" i="454"/>
  <c r="AB181" i="454"/>
  <c r="AC180" i="454"/>
  <c r="AB180" i="454"/>
  <c r="AC179" i="454"/>
  <c r="Z179" i="454" s="1"/>
  <c r="AB179" i="454"/>
  <c r="AC178" i="454"/>
  <c r="AB178" i="454"/>
  <c r="AC177" i="454"/>
  <c r="AB177" i="454"/>
  <c r="AC176" i="454"/>
  <c r="Y176" i="454" s="1"/>
  <c r="AB176" i="454"/>
  <c r="AC175" i="454"/>
  <c r="Z175" i="454" s="1"/>
  <c r="AB175" i="454"/>
  <c r="AC174" i="454"/>
  <c r="AB174" i="454"/>
  <c r="AC173" i="454"/>
  <c r="AA173" i="454" s="1"/>
  <c r="AB173" i="454"/>
  <c r="AC172" i="454"/>
  <c r="AB172" i="454"/>
  <c r="AC171" i="454"/>
  <c r="X171" i="454" s="1"/>
  <c r="AB171" i="454"/>
  <c r="AC170" i="454"/>
  <c r="Z170" i="454" s="1"/>
  <c r="AB170" i="454"/>
  <c r="AC169" i="454"/>
  <c r="Y169" i="454" s="1"/>
  <c r="AB169" i="454"/>
  <c r="AC168" i="454"/>
  <c r="Z168" i="454" s="1"/>
  <c r="AB168" i="454"/>
  <c r="AC167" i="454"/>
  <c r="X167" i="454" s="1"/>
  <c r="AB167" i="454"/>
  <c r="AC166" i="454"/>
  <c r="Z166" i="454" s="1"/>
  <c r="AB166" i="454"/>
  <c r="AC165" i="454"/>
  <c r="AB165" i="454"/>
  <c r="AC164" i="454"/>
  <c r="Y164" i="454" s="1"/>
  <c r="AB164" i="454"/>
  <c r="AC163" i="454"/>
  <c r="X163" i="454" s="1"/>
  <c r="AB163" i="454"/>
  <c r="Z163" i="454"/>
  <c r="Y163" i="454"/>
  <c r="AC162" i="454"/>
  <c r="Z162" i="454" s="1"/>
  <c r="AB162" i="454"/>
  <c r="AC161" i="454"/>
  <c r="Y161" i="454" s="1"/>
  <c r="AB161" i="454"/>
  <c r="AC160" i="454"/>
  <c r="AB160" i="454"/>
  <c r="AC159" i="454"/>
  <c r="AA159" i="454" s="1"/>
  <c r="AB159" i="454"/>
  <c r="AC158" i="454"/>
  <c r="Z158" i="454" s="1"/>
  <c r="AB158" i="454"/>
  <c r="AC157" i="454"/>
  <c r="Z157" i="454" s="1"/>
  <c r="AB157" i="454"/>
  <c r="AC156" i="454"/>
  <c r="Y156" i="454" s="1"/>
  <c r="AB156" i="454"/>
  <c r="AC155" i="454"/>
  <c r="AB155" i="454"/>
  <c r="AC154" i="454"/>
  <c r="Z154" i="454" s="1"/>
  <c r="AB154" i="454"/>
  <c r="AC153" i="454"/>
  <c r="AA153" i="454" s="1"/>
  <c r="AB153" i="454"/>
  <c r="AC152" i="454"/>
  <c r="AB152" i="454"/>
  <c r="Y152" i="454"/>
  <c r="X152" i="454"/>
  <c r="AC151" i="454"/>
  <c r="AA151" i="454" s="1"/>
  <c r="AB151" i="454"/>
  <c r="AC150" i="454"/>
  <c r="Z150" i="454" s="1"/>
  <c r="AB150" i="454"/>
  <c r="AC149" i="454"/>
  <c r="Z149" i="454" s="1"/>
  <c r="AB149" i="454"/>
  <c r="AC148" i="454"/>
  <c r="AB148" i="454"/>
  <c r="AC147" i="454"/>
  <c r="X147" i="454" s="1"/>
  <c r="AB147" i="454"/>
  <c r="AC146" i="454"/>
  <c r="Z146" i="454" s="1"/>
  <c r="AB146" i="454"/>
  <c r="AC145" i="454"/>
  <c r="AB145" i="454"/>
  <c r="AC144" i="454"/>
  <c r="Z144" i="454" s="1"/>
  <c r="AB144" i="454"/>
  <c r="AC143" i="454"/>
  <c r="Z143" i="454" s="1"/>
  <c r="AB143" i="454"/>
  <c r="AC142" i="454"/>
  <c r="Z142" i="454" s="1"/>
  <c r="AB142" i="454"/>
  <c r="AC141" i="454"/>
  <c r="Y141" i="454" s="1"/>
  <c r="AB141" i="454"/>
  <c r="AC140" i="454"/>
  <c r="Y140" i="454" s="1"/>
  <c r="AB140" i="454"/>
  <c r="AC139" i="454"/>
  <c r="Y139" i="454" s="1"/>
  <c r="AB139" i="454"/>
  <c r="AA139" i="454"/>
  <c r="Z139" i="454"/>
  <c r="AC138" i="454"/>
  <c r="Z138" i="454" s="1"/>
  <c r="AB138" i="454"/>
  <c r="AC137" i="454"/>
  <c r="X137" i="454" s="1"/>
  <c r="AB137" i="454"/>
  <c r="AC136" i="454"/>
  <c r="AB136" i="454"/>
  <c r="AC135" i="454"/>
  <c r="AB135" i="454"/>
  <c r="AC134" i="454"/>
  <c r="AB134" i="454"/>
  <c r="AC133" i="454"/>
  <c r="AB133" i="454"/>
  <c r="AC132" i="454"/>
  <c r="Y132" i="454" s="1"/>
  <c r="AB132" i="454"/>
  <c r="AC131" i="454"/>
  <c r="Z131" i="454" s="1"/>
  <c r="AB131" i="454"/>
  <c r="AC130" i="454"/>
  <c r="AB130" i="454"/>
  <c r="AC129" i="454"/>
  <c r="AA129" i="454" s="1"/>
  <c r="AB129" i="454"/>
  <c r="AC128" i="454"/>
  <c r="X128" i="454" s="1"/>
  <c r="AB128" i="454"/>
  <c r="Z128" i="454"/>
  <c r="AC127" i="454"/>
  <c r="AA127" i="454" s="1"/>
  <c r="AB127" i="454"/>
  <c r="AC126" i="454"/>
  <c r="X126" i="454" s="1"/>
  <c r="AB126" i="454"/>
  <c r="AC125" i="454"/>
  <c r="Y125" i="454" s="1"/>
  <c r="AB125" i="454"/>
  <c r="AC124" i="454"/>
  <c r="Z124" i="454" s="1"/>
  <c r="AB124" i="454"/>
  <c r="AC123" i="454"/>
  <c r="AA123" i="454" s="1"/>
  <c r="AB123" i="454"/>
  <c r="AC122" i="454"/>
  <c r="AB122" i="454"/>
  <c r="AC121" i="454"/>
  <c r="AB121" i="454"/>
  <c r="AA121" i="454"/>
  <c r="AC120" i="454"/>
  <c r="Y120" i="454" s="1"/>
  <c r="AB120" i="454"/>
  <c r="AC119" i="454"/>
  <c r="Z119" i="454" s="1"/>
  <c r="AB119" i="454"/>
  <c r="AC118" i="454"/>
  <c r="AB118" i="454"/>
  <c r="AC117" i="454"/>
  <c r="AA117" i="454" s="1"/>
  <c r="Z117" i="454"/>
  <c r="AB117" i="454"/>
  <c r="AC116" i="454"/>
  <c r="Y116" i="454" s="1"/>
  <c r="AB116" i="454"/>
  <c r="AC115" i="454"/>
  <c r="AB115" i="454"/>
  <c r="AA115" i="454"/>
  <c r="AC114" i="454"/>
  <c r="AB114" i="454"/>
  <c r="AC113" i="454"/>
  <c r="AA113" i="454" s="1"/>
  <c r="AB113" i="454"/>
  <c r="AC112" i="454"/>
  <c r="AB112" i="454"/>
  <c r="AC111" i="454"/>
  <c r="AA111" i="454" s="1"/>
  <c r="AB111" i="454"/>
  <c r="AC110" i="454"/>
  <c r="Z110" i="454" s="1"/>
  <c r="AB110" i="454"/>
  <c r="AC109" i="454"/>
  <c r="Y109" i="454" s="1"/>
  <c r="AB109" i="454"/>
  <c r="AC108" i="454"/>
  <c r="Y108" i="454" s="1"/>
  <c r="AB108" i="454"/>
  <c r="AC107" i="454"/>
  <c r="Y107" i="454" s="1"/>
  <c r="AB107" i="454"/>
  <c r="AC106" i="454"/>
  <c r="Z106" i="454" s="1"/>
  <c r="AB106" i="454"/>
  <c r="AC105" i="454"/>
  <c r="AA105" i="454" s="1"/>
  <c r="Z105" i="454"/>
  <c r="AB105" i="454"/>
  <c r="AC104" i="454"/>
  <c r="X104" i="454" s="1"/>
  <c r="AB104" i="454"/>
  <c r="AC103" i="454"/>
  <c r="AB103" i="454"/>
  <c r="AC102" i="454"/>
  <c r="X102" i="454" s="1"/>
  <c r="AB102" i="454"/>
  <c r="AC101" i="454"/>
  <c r="AA101" i="454" s="1"/>
  <c r="AB101" i="454"/>
  <c r="AC100" i="454"/>
  <c r="X100" i="454" s="1"/>
  <c r="AB100" i="454"/>
  <c r="Z100" i="454"/>
  <c r="Y100" i="454"/>
  <c r="AC99" i="454"/>
  <c r="AA99" i="454" s="1"/>
  <c r="AB99" i="454"/>
  <c r="AC98" i="454"/>
  <c r="AB98" i="454"/>
  <c r="Y98" i="454"/>
  <c r="AC97" i="454"/>
  <c r="AB97" i="454"/>
  <c r="AC96" i="454"/>
  <c r="Z96" i="454" s="1"/>
  <c r="AB96" i="454"/>
  <c r="AC95" i="454"/>
  <c r="AA95" i="454" s="1"/>
  <c r="AB95" i="454"/>
  <c r="AC94" i="454"/>
  <c r="Z94" i="454" s="1"/>
  <c r="AB94" i="454"/>
  <c r="AC93" i="454"/>
  <c r="AA93" i="454" s="1"/>
  <c r="AB93" i="454"/>
  <c r="AC92" i="454"/>
  <c r="AB92" i="454"/>
  <c r="Y92" i="454"/>
  <c r="AC91" i="454"/>
  <c r="Y91" i="454" s="1"/>
  <c r="AB91" i="454"/>
  <c r="AC90" i="454"/>
  <c r="AB90" i="454"/>
  <c r="AC89" i="454"/>
  <c r="AB89" i="454"/>
  <c r="AC88" i="454"/>
  <c r="Z88" i="454" s="1"/>
  <c r="AB88" i="454"/>
  <c r="AC87" i="454"/>
  <c r="AB87" i="454"/>
  <c r="AC86" i="454"/>
  <c r="AB86" i="454"/>
  <c r="AC85" i="454"/>
  <c r="AB85" i="454"/>
  <c r="AC84" i="454"/>
  <c r="Z84" i="454" s="1"/>
  <c r="AB84" i="454"/>
  <c r="AC83" i="454"/>
  <c r="AA83" i="454" s="1"/>
  <c r="AB83" i="454"/>
  <c r="AC82" i="454"/>
  <c r="AB82" i="454"/>
  <c r="AC81" i="454"/>
  <c r="AB81" i="454"/>
  <c r="AC80" i="454"/>
  <c r="Z80" i="454" s="1"/>
  <c r="AB80" i="454"/>
  <c r="AC79" i="454"/>
  <c r="AA79" i="454" s="1"/>
  <c r="AB79" i="454"/>
  <c r="AC78" i="454"/>
  <c r="Z78" i="454" s="1"/>
  <c r="AB78" i="454"/>
  <c r="AC77" i="454"/>
  <c r="AA77" i="454" s="1"/>
  <c r="Z77" i="454"/>
  <c r="AB77" i="454"/>
  <c r="AC76" i="454"/>
  <c r="Z76" i="454" s="1"/>
  <c r="AB76" i="454"/>
  <c r="AC75" i="454"/>
  <c r="AB75" i="454"/>
  <c r="AC74" i="454"/>
  <c r="Z74" i="454" s="1"/>
  <c r="AB74" i="454"/>
  <c r="AC73" i="454"/>
  <c r="AB73" i="454"/>
  <c r="AC72" i="454"/>
  <c r="Z72" i="454" s="1"/>
  <c r="AB72" i="454"/>
  <c r="AC71" i="454"/>
  <c r="Y71" i="454" s="1"/>
  <c r="AB71" i="454"/>
  <c r="AC70" i="454"/>
  <c r="X70" i="454" s="1"/>
  <c r="AB70" i="454"/>
  <c r="AC69" i="454"/>
  <c r="AA69" i="454" s="1"/>
  <c r="AB69" i="454"/>
  <c r="AC68" i="454"/>
  <c r="X68" i="454" s="1"/>
  <c r="AB68" i="454"/>
  <c r="AC67" i="454"/>
  <c r="AA67" i="454" s="1"/>
  <c r="AB67" i="454"/>
  <c r="AC66" i="454"/>
  <c r="Y66" i="454" s="1"/>
  <c r="AB66" i="454"/>
  <c r="AC65" i="454"/>
  <c r="Y65" i="454" s="1"/>
  <c r="AB65" i="454"/>
  <c r="AC64" i="454"/>
  <c r="Z64" i="454" s="1"/>
  <c r="X64" i="454"/>
  <c r="AB64" i="454"/>
  <c r="AC63" i="454"/>
  <c r="Y63" i="454" s="1"/>
  <c r="AB63" i="454"/>
  <c r="AC62" i="454"/>
  <c r="AB62" i="454"/>
  <c r="AC61" i="454"/>
  <c r="X61" i="454" s="1"/>
  <c r="AB61" i="454"/>
  <c r="AC60" i="454"/>
  <c r="Z60" i="454" s="1"/>
  <c r="AB60" i="454"/>
  <c r="AC59" i="454"/>
  <c r="AB59" i="454"/>
  <c r="AC58" i="454"/>
  <c r="X58" i="454" s="1"/>
  <c r="AB58" i="454"/>
  <c r="AC57" i="454"/>
  <c r="AB57" i="454"/>
  <c r="AC56" i="454"/>
  <c r="Y56" i="454" s="1"/>
  <c r="AB56" i="454"/>
  <c r="AC55" i="454"/>
  <c r="AA55" i="454" s="1"/>
  <c r="AB55" i="454"/>
  <c r="AC54" i="454"/>
  <c r="AB54" i="454"/>
  <c r="AC53" i="454"/>
  <c r="Z53" i="454" s="1"/>
  <c r="AB53" i="454"/>
  <c r="AC52" i="454"/>
  <c r="X52" i="454" s="1"/>
  <c r="AB52" i="454"/>
  <c r="AC51" i="454"/>
  <c r="AA51" i="454" s="1"/>
  <c r="AB51" i="454"/>
  <c r="AC50" i="454"/>
  <c r="Z50" i="454" s="1"/>
  <c r="AB50" i="454"/>
  <c r="AC49" i="454"/>
  <c r="AA49" i="454" s="1"/>
  <c r="AB49" i="454"/>
  <c r="X49" i="454"/>
  <c r="AC48" i="454"/>
  <c r="Y48" i="454" s="1"/>
  <c r="AB48" i="454"/>
  <c r="AC47" i="454"/>
  <c r="AB47" i="454"/>
  <c r="AC46" i="454"/>
  <c r="AB46" i="454"/>
  <c r="AC45" i="454"/>
  <c r="X45" i="454" s="1"/>
  <c r="AB45" i="454"/>
  <c r="AC44" i="454"/>
  <c r="Z44" i="454" s="1"/>
  <c r="AB44" i="454"/>
  <c r="AC43" i="454"/>
  <c r="AA43" i="454" s="1"/>
  <c r="AB43" i="454"/>
  <c r="AC42" i="454"/>
  <c r="AB42" i="454"/>
  <c r="Y42" i="454"/>
  <c r="AC41" i="454"/>
  <c r="AA41" i="454" s="1"/>
  <c r="AB41" i="454"/>
  <c r="AC40" i="454"/>
  <c r="X40" i="454" s="1"/>
  <c r="AB40" i="454"/>
  <c r="AC39" i="454"/>
  <c r="Z39" i="454" s="1"/>
  <c r="AB39" i="454"/>
  <c r="X39" i="454"/>
  <c r="AC38" i="454"/>
  <c r="Y38" i="454" s="1"/>
  <c r="AB38" i="454"/>
  <c r="AC37" i="454"/>
  <c r="X37" i="454" s="1"/>
  <c r="AB37" i="454"/>
  <c r="AC36" i="454"/>
  <c r="Z36" i="454" s="1"/>
  <c r="AB36" i="454"/>
  <c r="AC35" i="454"/>
  <c r="Y35" i="454" s="1"/>
  <c r="AB35" i="454"/>
  <c r="AC34" i="454"/>
  <c r="Y34" i="454" s="1"/>
  <c r="AB34" i="454"/>
  <c r="AC33" i="454"/>
  <c r="AB33" i="454"/>
  <c r="AC32" i="454"/>
  <c r="Z32" i="454" s="1"/>
  <c r="AB32" i="454"/>
  <c r="AC31" i="454"/>
  <c r="Z31" i="454" s="1"/>
  <c r="AB31" i="454"/>
  <c r="AC30" i="454"/>
  <c r="AB30" i="454"/>
  <c r="AC29" i="454"/>
  <c r="AB29" i="454"/>
  <c r="AC28" i="454"/>
  <c r="Z28" i="454" s="1"/>
  <c r="AB28" i="454"/>
  <c r="AC27" i="454"/>
  <c r="AA27" i="454" s="1"/>
  <c r="AB27" i="454"/>
  <c r="AC26" i="454"/>
  <c r="AB26" i="454"/>
  <c r="AC25" i="454"/>
  <c r="X25" i="454" s="1"/>
  <c r="AB25" i="454"/>
  <c r="AC24" i="454"/>
  <c r="Z24" i="454" s="1"/>
  <c r="X24" i="454"/>
  <c r="AB24" i="454"/>
  <c r="AC23" i="454"/>
  <c r="AB23" i="454"/>
  <c r="J22" i="454"/>
  <c r="I22" i="454"/>
  <c r="H22" i="454"/>
  <c r="G22" i="454"/>
  <c r="S17" i="454" s="1"/>
  <c r="T17" i="454" s="1"/>
  <c r="A19" i="454"/>
  <c r="A17" i="454"/>
  <c r="A15" i="454"/>
  <c r="V12" i="454"/>
  <c r="S12" i="454"/>
  <c r="P12" i="454"/>
  <c r="N12" i="454"/>
  <c r="M12" i="454"/>
  <c r="L12" i="454"/>
  <c r="V11" i="454"/>
  <c r="S11" i="454"/>
  <c r="P11" i="454"/>
  <c r="N11" i="454"/>
  <c r="M11" i="454"/>
  <c r="M13" i="454" s="1"/>
  <c r="L11" i="454"/>
  <c r="S7" i="454"/>
  <c r="M7" i="454"/>
  <c r="V5" i="454"/>
  <c r="S5" i="454"/>
  <c r="M5" i="454"/>
  <c r="J5" i="454"/>
  <c r="D5" i="454"/>
  <c r="AA247" i="453"/>
  <c r="Z247" i="453"/>
  <c r="Y247" i="453"/>
  <c r="X247" i="453"/>
  <c r="W247" i="453"/>
  <c r="V247" i="453"/>
  <c r="U247" i="453"/>
  <c r="T247" i="453"/>
  <c r="S247" i="453"/>
  <c r="R247" i="453"/>
  <c r="Q247" i="453"/>
  <c r="P247" i="453"/>
  <c r="O247" i="453"/>
  <c r="AC246" i="453"/>
  <c r="AB246" i="453"/>
  <c r="AC245" i="453"/>
  <c r="X245" i="453" s="1"/>
  <c r="AB245" i="453"/>
  <c r="AC244" i="453"/>
  <c r="AA244" i="453" s="1"/>
  <c r="AB244" i="453"/>
  <c r="Y244" i="453"/>
  <c r="AC243" i="453"/>
  <c r="AA243" i="453" s="1"/>
  <c r="AB243" i="453"/>
  <c r="AC242" i="453"/>
  <c r="Y242" i="453" s="1"/>
  <c r="AB242" i="453"/>
  <c r="AC241" i="453"/>
  <c r="Z241" i="453" s="1"/>
  <c r="AB241" i="453"/>
  <c r="AC240" i="453"/>
  <c r="X240" i="453" s="1"/>
  <c r="AB240" i="453"/>
  <c r="Y240" i="453"/>
  <c r="AC239" i="453"/>
  <c r="AB239" i="453"/>
  <c r="AC238" i="453"/>
  <c r="AB238" i="453"/>
  <c r="AC237" i="453"/>
  <c r="AB237" i="453"/>
  <c r="AC236" i="453"/>
  <c r="AB236" i="453"/>
  <c r="AC235" i="453"/>
  <c r="Y235" i="453" s="1"/>
  <c r="AB235" i="453"/>
  <c r="AC234" i="453"/>
  <c r="AB234" i="453"/>
  <c r="AC233" i="453"/>
  <c r="AB233" i="453"/>
  <c r="AC232" i="453"/>
  <c r="AB232" i="453"/>
  <c r="Z232" i="453"/>
  <c r="AC231" i="453"/>
  <c r="Y231" i="453" s="1"/>
  <c r="AB231" i="453"/>
  <c r="AC230" i="453"/>
  <c r="AB230" i="453"/>
  <c r="AC229" i="453"/>
  <c r="AB229" i="453"/>
  <c r="AC228" i="453"/>
  <c r="AB228" i="453"/>
  <c r="AC227" i="453"/>
  <c r="Y227" i="453" s="1"/>
  <c r="AB227" i="453"/>
  <c r="AC226" i="453"/>
  <c r="Y226" i="453" s="1"/>
  <c r="AB226" i="453"/>
  <c r="AC225" i="453"/>
  <c r="AB225" i="453"/>
  <c r="AC224" i="453"/>
  <c r="Z224" i="453" s="1"/>
  <c r="AB224" i="453"/>
  <c r="AC223" i="453"/>
  <c r="AB223" i="453"/>
  <c r="AC222" i="453"/>
  <c r="X222" i="453" s="1"/>
  <c r="AB222" i="453"/>
  <c r="AC221" i="453"/>
  <c r="X221" i="453" s="1"/>
  <c r="AB221" i="453"/>
  <c r="AC220" i="453"/>
  <c r="AA220" i="453" s="1"/>
  <c r="AB220" i="453"/>
  <c r="AC219" i="453"/>
  <c r="AB219" i="453"/>
  <c r="AC218" i="453"/>
  <c r="AB218" i="453"/>
  <c r="AC217" i="453"/>
  <c r="AA217" i="453" s="1"/>
  <c r="AB217" i="453"/>
  <c r="AC216" i="453"/>
  <c r="Y216" i="453" s="1"/>
  <c r="AB216" i="453"/>
  <c r="AC215" i="453"/>
  <c r="X215" i="453" s="1"/>
  <c r="AB215" i="453"/>
  <c r="AC214" i="453"/>
  <c r="Y214" i="453" s="1"/>
  <c r="AB214" i="453"/>
  <c r="AC213" i="453"/>
  <c r="AA213" i="453" s="1"/>
  <c r="AB213" i="453"/>
  <c r="AC212" i="453"/>
  <c r="AA212" i="453" s="1"/>
  <c r="AB212" i="453"/>
  <c r="AC211" i="453"/>
  <c r="AB211" i="453"/>
  <c r="AC210" i="453"/>
  <c r="AB210" i="453"/>
  <c r="AC209" i="453"/>
  <c r="AB209" i="453"/>
  <c r="AC208" i="453"/>
  <c r="Y208" i="453" s="1"/>
  <c r="AB208" i="453"/>
  <c r="AC207" i="453"/>
  <c r="Z207" i="453" s="1"/>
  <c r="AB207" i="453"/>
  <c r="AC206" i="453"/>
  <c r="X206" i="453" s="1"/>
  <c r="AB206" i="453"/>
  <c r="Z206" i="453"/>
  <c r="Y206" i="453"/>
  <c r="AC205" i="453"/>
  <c r="AA205" i="453" s="1"/>
  <c r="AB205" i="453"/>
  <c r="AC204" i="453"/>
  <c r="AA204" i="453" s="1"/>
  <c r="AB204" i="453"/>
  <c r="AC203" i="453"/>
  <c r="Z203" i="453" s="1"/>
  <c r="AB203" i="453"/>
  <c r="AA203" i="453"/>
  <c r="AC202" i="453"/>
  <c r="Z202" i="453" s="1"/>
  <c r="AB202" i="453"/>
  <c r="AC201" i="453"/>
  <c r="X201" i="453" s="1"/>
  <c r="AB201" i="453"/>
  <c r="Y201" i="453"/>
  <c r="AC200" i="453"/>
  <c r="Y200" i="453" s="1"/>
  <c r="AB200" i="453"/>
  <c r="AC199" i="453"/>
  <c r="AB199" i="453"/>
  <c r="AC198" i="453"/>
  <c r="Z198" i="453" s="1"/>
  <c r="AB198" i="453"/>
  <c r="AC197" i="453"/>
  <c r="Y197" i="453" s="1"/>
  <c r="AB197" i="453"/>
  <c r="AC196" i="453"/>
  <c r="X196" i="453" s="1"/>
  <c r="AB196" i="453"/>
  <c r="AC195" i="453"/>
  <c r="AB195" i="453"/>
  <c r="AC194" i="453"/>
  <c r="X194" i="453" s="1"/>
  <c r="AB194" i="453"/>
  <c r="AC193" i="453"/>
  <c r="AB193" i="453"/>
  <c r="AC192" i="453"/>
  <c r="X192" i="453" s="1"/>
  <c r="AB192" i="453"/>
  <c r="AC191" i="453"/>
  <c r="AB191" i="453"/>
  <c r="AC190" i="453"/>
  <c r="AA190" i="453" s="1"/>
  <c r="AB190" i="453"/>
  <c r="Y190" i="453"/>
  <c r="AC189" i="453"/>
  <c r="AB189" i="453"/>
  <c r="AC188" i="453"/>
  <c r="X188" i="453" s="1"/>
  <c r="AB188" i="453"/>
  <c r="AC187" i="453"/>
  <c r="Z187" i="453" s="1"/>
  <c r="AB187" i="453"/>
  <c r="AC186" i="453"/>
  <c r="AB186" i="453"/>
  <c r="AC185" i="453"/>
  <c r="AB185" i="453"/>
  <c r="AC184" i="453"/>
  <c r="X184" i="453" s="1"/>
  <c r="AB184" i="453"/>
  <c r="AC183" i="453"/>
  <c r="Y183" i="453" s="1"/>
  <c r="AB183" i="453"/>
  <c r="X183" i="453"/>
  <c r="AC182" i="453"/>
  <c r="AB182" i="453"/>
  <c r="AC181" i="453"/>
  <c r="AB181" i="453"/>
  <c r="AC180" i="453"/>
  <c r="X180" i="453" s="1"/>
  <c r="AB180" i="453"/>
  <c r="Z180" i="453"/>
  <c r="AC179" i="453"/>
  <c r="AA179" i="453" s="1"/>
  <c r="AB179" i="453"/>
  <c r="AC178" i="453"/>
  <c r="Y178" i="453" s="1"/>
  <c r="AB178" i="453"/>
  <c r="AC177" i="453"/>
  <c r="AB177" i="453"/>
  <c r="AC176" i="453"/>
  <c r="AB176" i="453"/>
  <c r="AC175" i="453"/>
  <c r="AB175" i="453"/>
  <c r="AC174" i="453"/>
  <c r="Y174" i="453" s="1"/>
  <c r="AB174" i="453"/>
  <c r="AC173" i="453"/>
  <c r="Y173" i="453" s="1"/>
  <c r="AB173" i="453"/>
  <c r="AC172" i="453"/>
  <c r="AA172" i="453" s="1"/>
  <c r="AB172" i="453"/>
  <c r="AC171" i="453"/>
  <c r="X171" i="453" s="1"/>
  <c r="AB171" i="453"/>
  <c r="AC170" i="453"/>
  <c r="AB170" i="453"/>
  <c r="AC169" i="453"/>
  <c r="X169" i="453" s="1"/>
  <c r="AB169" i="453"/>
  <c r="AC168" i="453"/>
  <c r="AB168" i="453"/>
  <c r="AC167" i="453"/>
  <c r="X167" i="453" s="1"/>
  <c r="AB167" i="453"/>
  <c r="Y167" i="453"/>
  <c r="AC166" i="453"/>
  <c r="X166" i="453" s="1"/>
  <c r="AB166" i="453"/>
  <c r="AC165" i="453"/>
  <c r="X165" i="453" s="1"/>
  <c r="AB165" i="453"/>
  <c r="AC164" i="453"/>
  <c r="Y164" i="453" s="1"/>
  <c r="AB164" i="453"/>
  <c r="Z164" i="453"/>
  <c r="AC163" i="453"/>
  <c r="AB163" i="453"/>
  <c r="AC162" i="453"/>
  <c r="X162" i="453" s="1"/>
  <c r="AB162" i="453"/>
  <c r="Y162" i="453"/>
  <c r="AC161" i="453"/>
  <c r="AB161" i="453"/>
  <c r="AC160" i="453"/>
  <c r="Z160" i="453" s="1"/>
  <c r="AB160" i="453"/>
  <c r="AC159" i="453"/>
  <c r="AB159" i="453"/>
  <c r="AC158" i="453"/>
  <c r="AA158" i="453" s="1"/>
  <c r="AB158" i="453"/>
  <c r="AC157" i="453"/>
  <c r="AA157" i="453" s="1"/>
  <c r="AB157" i="453"/>
  <c r="AC156" i="453"/>
  <c r="AB156" i="453"/>
  <c r="AC155" i="453"/>
  <c r="X155" i="453" s="1"/>
  <c r="AB155" i="453"/>
  <c r="AC154" i="453"/>
  <c r="Y154" i="453" s="1"/>
  <c r="AB154" i="453"/>
  <c r="AC153" i="453"/>
  <c r="AB153" i="453"/>
  <c r="AC152" i="453"/>
  <c r="AB152" i="453"/>
  <c r="AC151" i="453"/>
  <c r="AB151" i="453"/>
  <c r="AC150" i="453"/>
  <c r="AB150" i="453"/>
  <c r="AC149" i="453"/>
  <c r="Y149" i="453" s="1"/>
  <c r="AB149" i="453"/>
  <c r="AC148" i="453"/>
  <c r="AB148" i="453"/>
  <c r="AC147" i="453"/>
  <c r="AA147" i="453" s="1"/>
  <c r="AB147" i="453"/>
  <c r="AC146" i="453"/>
  <c r="Z146" i="453" s="1"/>
  <c r="AB146" i="453"/>
  <c r="AC145" i="453"/>
  <c r="X145" i="453" s="1"/>
  <c r="AB145" i="453"/>
  <c r="AC144" i="453"/>
  <c r="AB144" i="453"/>
  <c r="AC143" i="453"/>
  <c r="Y143" i="453" s="1"/>
  <c r="AB143" i="453"/>
  <c r="AC142" i="453"/>
  <c r="X142" i="453" s="1"/>
  <c r="AB142" i="453"/>
  <c r="AC141" i="453"/>
  <c r="Z141" i="453" s="1"/>
  <c r="AB141" i="453"/>
  <c r="AC140" i="453"/>
  <c r="Y140" i="453" s="1"/>
  <c r="AB140" i="453"/>
  <c r="AC139" i="453"/>
  <c r="AB139" i="453"/>
  <c r="AC138" i="453"/>
  <c r="AA138" i="453" s="1"/>
  <c r="AB138" i="453"/>
  <c r="AC137" i="453"/>
  <c r="X137" i="453" s="1"/>
  <c r="AB137" i="453"/>
  <c r="AC136" i="453"/>
  <c r="AB136" i="453"/>
  <c r="AC135" i="453"/>
  <c r="X135" i="453" s="1"/>
  <c r="AB135" i="453"/>
  <c r="AC134" i="453"/>
  <c r="AB134" i="453"/>
  <c r="AC133" i="453"/>
  <c r="AB133" i="453"/>
  <c r="AC132" i="453"/>
  <c r="AB132" i="453"/>
  <c r="AC131" i="453"/>
  <c r="Y131" i="453" s="1"/>
  <c r="AB131" i="453"/>
  <c r="AC130" i="453"/>
  <c r="Y130" i="453" s="1"/>
  <c r="AB130" i="453"/>
  <c r="Z130" i="453"/>
  <c r="X130" i="453"/>
  <c r="AC129" i="453"/>
  <c r="AB129" i="453"/>
  <c r="AC128" i="453"/>
  <c r="AB128" i="453"/>
  <c r="Z128" i="453"/>
  <c r="AC127" i="453"/>
  <c r="Y127" i="453" s="1"/>
  <c r="AB127" i="453"/>
  <c r="AC126" i="453"/>
  <c r="Y126" i="453" s="1"/>
  <c r="AB126" i="453"/>
  <c r="AC125" i="453"/>
  <c r="Y125" i="453" s="1"/>
  <c r="AB125" i="453"/>
  <c r="AC124" i="453"/>
  <c r="Y124" i="453" s="1"/>
  <c r="AB124" i="453"/>
  <c r="AC123" i="453"/>
  <c r="Y123" i="453" s="1"/>
  <c r="AB123" i="453"/>
  <c r="AC122" i="453"/>
  <c r="AB122" i="453"/>
  <c r="AC121" i="453"/>
  <c r="AA121" i="453" s="1"/>
  <c r="AB121" i="453"/>
  <c r="AC120" i="453"/>
  <c r="Z120" i="453" s="1"/>
  <c r="AB120" i="453"/>
  <c r="AC119" i="453"/>
  <c r="AB119" i="453"/>
  <c r="AC118" i="453"/>
  <c r="Y118" i="453" s="1"/>
  <c r="AB118" i="453"/>
  <c r="AC117" i="453"/>
  <c r="X117" i="453" s="1"/>
  <c r="AB117" i="453"/>
  <c r="AC116" i="453"/>
  <c r="Y116" i="453" s="1"/>
  <c r="AB116" i="453"/>
  <c r="AC115" i="453"/>
  <c r="AB115" i="453"/>
  <c r="AC114" i="453"/>
  <c r="AB114" i="453"/>
  <c r="AC113" i="453"/>
  <c r="AA113" i="453" s="1"/>
  <c r="AB113" i="453"/>
  <c r="AC112" i="453"/>
  <c r="Z112" i="453" s="1"/>
  <c r="AB112" i="453"/>
  <c r="AC111" i="453"/>
  <c r="AB111" i="453"/>
  <c r="AC110" i="453"/>
  <c r="Y110" i="453" s="1"/>
  <c r="AB110" i="453"/>
  <c r="AC109" i="453"/>
  <c r="AB109" i="453"/>
  <c r="AC108" i="453"/>
  <c r="Y108" i="453" s="1"/>
  <c r="AB108" i="453"/>
  <c r="AC107" i="453"/>
  <c r="AA107" i="453" s="1"/>
  <c r="AB107" i="453"/>
  <c r="AC106" i="453"/>
  <c r="AB106" i="453"/>
  <c r="AC105" i="453"/>
  <c r="AB105" i="453"/>
  <c r="AC104" i="453"/>
  <c r="Z104" i="453" s="1"/>
  <c r="AB104" i="453"/>
  <c r="AC103" i="453"/>
  <c r="AB103" i="453"/>
  <c r="AC102" i="453"/>
  <c r="Y102" i="453" s="1"/>
  <c r="AB102" i="453"/>
  <c r="Z102" i="453"/>
  <c r="AC101" i="453"/>
  <c r="X101" i="453" s="1"/>
  <c r="AB101" i="453"/>
  <c r="AC100" i="453"/>
  <c r="AB100" i="453"/>
  <c r="AC99" i="453"/>
  <c r="AB99" i="453"/>
  <c r="AC98" i="453"/>
  <c r="AB98" i="453"/>
  <c r="AC97" i="453"/>
  <c r="AB97" i="453"/>
  <c r="AC96" i="453"/>
  <c r="Z96" i="453" s="1"/>
  <c r="AB96" i="453"/>
  <c r="AC95" i="453"/>
  <c r="AA95" i="453" s="1"/>
  <c r="AB95" i="453"/>
  <c r="Y95" i="453"/>
  <c r="AC94" i="453"/>
  <c r="AB94" i="453"/>
  <c r="AC93" i="453"/>
  <c r="AB93" i="453"/>
  <c r="AC92" i="453"/>
  <c r="AB92" i="453"/>
  <c r="AC91" i="453"/>
  <c r="AA91" i="453" s="1"/>
  <c r="AB91" i="453"/>
  <c r="AC90" i="453"/>
  <c r="AB90" i="453"/>
  <c r="AC89" i="453"/>
  <c r="AA89" i="453" s="1"/>
  <c r="AB89" i="453"/>
  <c r="Y89" i="453"/>
  <c r="AC88" i="453"/>
  <c r="Z88" i="453" s="1"/>
  <c r="AB88" i="453"/>
  <c r="AC87" i="453"/>
  <c r="X87" i="453" s="1"/>
  <c r="AB87" i="453"/>
  <c r="Y87" i="453"/>
  <c r="AC86" i="453"/>
  <c r="AB86" i="453"/>
  <c r="AC85" i="453"/>
  <c r="AB85" i="453"/>
  <c r="AC84" i="453"/>
  <c r="AB84" i="453"/>
  <c r="AC83" i="453"/>
  <c r="AB83" i="453"/>
  <c r="AC82" i="453"/>
  <c r="AB82" i="453"/>
  <c r="AC81" i="453"/>
  <c r="Y81" i="453" s="1"/>
  <c r="AB81" i="453"/>
  <c r="AC80" i="453"/>
  <c r="AB80" i="453"/>
  <c r="Z80" i="453"/>
  <c r="AC79" i="453"/>
  <c r="Y79" i="453" s="1"/>
  <c r="Z79" i="453"/>
  <c r="AB79" i="453"/>
  <c r="AA79" i="453"/>
  <c r="AC78" i="453"/>
  <c r="Z78" i="453" s="1"/>
  <c r="AB78" i="453"/>
  <c r="Y78" i="453"/>
  <c r="AC77" i="453"/>
  <c r="AB77" i="453"/>
  <c r="AC76" i="453"/>
  <c r="AB76" i="453"/>
  <c r="AC75" i="453"/>
  <c r="Z75" i="453" s="1"/>
  <c r="AB75" i="453"/>
  <c r="AC74" i="453"/>
  <c r="AB74" i="453"/>
  <c r="AC73" i="453"/>
  <c r="Z73" i="453" s="1"/>
  <c r="AB73" i="453"/>
  <c r="AC72" i="453"/>
  <c r="Z72" i="453" s="1"/>
  <c r="AB72" i="453"/>
  <c r="AC71" i="453"/>
  <c r="AA71" i="453" s="1"/>
  <c r="AB71" i="453"/>
  <c r="AC70" i="453"/>
  <c r="Y70" i="453" s="1"/>
  <c r="AB70" i="453"/>
  <c r="AC69" i="453"/>
  <c r="AA69" i="453" s="1"/>
  <c r="AB69" i="453"/>
  <c r="AC68" i="453"/>
  <c r="AB68" i="453"/>
  <c r="AC67" i="453"/>
  <c r="AB67" i="453"/>
  <c r="AC66" i="453"/>
  <c r="AB66" i="453"/>
  <c r="AC65" i="453"/>
  <c r="AB65" i="453"/>
  <c r="AC64" i="453"/>
  <c r="Z64" i="453" s="1"/>
  <c r="AB64" i="453"/>
  <c r="AC63" i="453"/>
  <c r="AB63" i="453"/>
  <c r="AC62" i="453"/>
  <c r="Z62" i="453" s="1"/>
  <c r="AB62" i="453"/>
  <c r="AC61" i="453"/>
  <c r="AB61" i="453"/>
  <c r="AC60" i="453"/>
  <c r="AB60" i="453"/>
  <c r="AC59" i="453"/>
  <c r="AB59" i="453"/>
  <c r="AC58" i="453"/>
  <c r="AB58" i="453"/>
  <c r="AC57" i="453"/>
  <c r="Z57" i="453" s="1"/>
  <c r="AB57" i="453"/>
  <c r="AC56" i="453"/>
  <c r="Z56" i="453" s="1"/>
  <c r="AB56" i="453"/>
  <c r="AC55" i="453"/>
  <c r="Z55" i="453"/>
  <c r="AB55" i="453"/>
  <c r="AC54" i="453"/>
  <c r="AB54" i="453"/>
  <c r="AC53" i="453"/>
  <c r="AB53" i="453"/>
  <c r="AC52" i="453"/>
  <c r="AB52" i="453"/>
  <c r="AC51" i="453"/>
  <c r="AB51" i="453"/>
  <c r="AC50" i="453"/>
  <c r="AB50" i="453"/>
  <c r="AC49" i="453"/>
  <c r="AA49" i="453" s="1"/>
  <c r="AB49" i="453"/>
  <c r="AC48" i="453"/>
  <c r="Z48" i="453" s="1"/>
  <c r="AB48" i="453"/>
  <c r="AC47" i="453"/>
  <c r="AB47" i="453"/>
  <c r="AC46" i="453"/>
  <c r="AB46" i="453"/>
  <c r="AC45" i="453"/>
  <c r="AB45" i="453"/>
  <c r="AC44" i="453"/>
  <c r="AB44" i="453"/>
  <c r="AC43" i="453"/>
  <c r="X43" i="453" s="1"/>
  <c r="AB43" i="453"/>
  <c r="AC42" i="453"/>
  <c r="AB42" i="453"/>
  <c r="AC41" i="453"/>
  <c r="AA41" i="453" s="1"/>
  <c r="AB41" i="453"/>
  <c r="AC40" i="453"/>
  <c r="Z40" i="453" s="1"/>
  <c r="AB40" i="453"/>
  <c r="AC39" i="453"/>
  <c r="Y39" i="453" s="1"/>
  <c r="AB39" i="453"/>
  <c r="AC38" i="453"/>
  <c r="AB38" i="453"/>
  <c r="AC37" i="453"/>
  <c r="AB37" i="453"/>
  <c r="AC36" i="453"/>
  <c r="AB36" i="453"/>
  <c r="AC35" i="453"/>
  <c r="Z35" i="453" s="1"/>
  <c r="AB35" i="453"/>
  <c r="AC34" i="453"/>
  <c r="AB34" i="453"/>
  <c r="AC33" i="453"/>
  <c r="AB33" i="453"/>
  <c r="AC32" i="453"/>
  <c r="Z32" i="453" s="1"/>
  <c r="AB32" i="453"/>
  <c r="AC31" i="453"/>
  <c r="AB31" i="453"/>
  <c r="AC30" i="453"/>
  <c r="AB30" i="453"/>
  <c r="AC29" i="453"/>
  <c r="Y29" i="453" s="1"/>
  <c r="AB29" i="453"/>
  <c r="AC28" i="453"/>
  <c r="AB28" i="453"/>
  <c r="AC27" i="453"/>
  <c r="Y27" i="453" s="1"/>
  <c r="AB27" i="453"/>
  <c r="AC26" i="453"/>
  <c r="AB26" i="453"/>
  <c r="AC25" i="453"/>
  <c r="AB25" i="453"/>
  <c r="AC24" i="453"/>
  <c r="Z24" i="453" s="1"/>
  <c r="AB24" i="453"/>
  <c r="AC23" i="453"/>
  <c r="AB23" i="453"/>
  <c r="J22" i="453"/>
  <c r="I22" i="453"/>
  <c r="H22" i="453"/>
  <c r="G22" i="453"/>
  <c r="P17" i="453" s="1"/>
  <c r="O17" i="453" s="1"/>
  <c r="A19" i="453"/>
  <c r="A17" i="453"/>
  <c r="A15" i="453"/>
  <c r="V12" i="453"/>
  <c r="S12" i="453"/>
  <c r="P12" i="453"/>
  <c r="N12" i="453"/>
  <c r="M12" i="453"/>
  <c r="L12" i="453"/>
  <c r="V11" i="453"/>
  <c r="V13" i="453" s="1"/>
  <c r="S11" i="453"/>
  <c r="P11" i="453"/>
  <c r="N11" i="453"/>
  <c r="M11" i="453"/>
  <c r="M13" i="453"/>
  <c r="L11" i="453"/>
  <c r="S7" i="453"/>
  <c r="M7" i="453"/>
  <c r="V5" i="453"/>
  <c r="S5" i="453"/>
  <c r="M5" i="453"/>
  <c r="J5" i="453"/>
  <c r="D5" i="453"/>
  <c r="AA247" i="452"/>
  <c r="Z247" i="452"/>
  <c r="Y247" i="452"/>
  <c r="X247" i="452"/>
  <c r="W247" i="452"/>
  <c r="V247" i="452"/>
  <c r="U247" i="452"/>
  <c r="T247" i="452"/>
  <c r="S247" i="452"/>
  <c r="R247" i="452"/>
  <c r="Q247" i="452"/>
  <c r="P247" i="452"/>
  <c r="O247" i="452"/>
  <c r="AC246" i="452"/>
  <c r="AB246" i="452"/>
  <c r="AC245" i="452"/>
  <c r="X245" i="452" s="1"/>
  <c r="AB245" i="452"/>
  <c r="AC244" i="452"/>
  <c r="Y244" i="452" s="1"/>
  <c r="AB244" i="452"/>
  <c r="AC243" i="452"/>
  <c r="X243" i="452" s="1"/>
  <c r="AB243" i="452"/>
  <c r="Y243" i="452"/>
  <c r="AC242" i="452"/>
  <c r="Y242" i="452" s="1"/>
  <c r="AB242" i="452"/>
  <c r="AC241" i="452"/>
  <c r="Y241" i="452" s="1"/>
  <c r="AB241" i="452"/>
  <c r="AC240" i="452"/>
  <c r="AB240" i="452"/>
  <c r="AC239" i="452"/>
  <c r="AA239" i="452" s="1"/>
  <c r="AB239" i="452"/>
  <c r="AC238" i="452"/>
  <c r="Y238" i="452" s="1"/>
  <c r="AB238" i="452"/>
  <c r="AC237" i="452"/>
  <c r="AB237" i="452"/>
  <c r="AC236" i="452"/>
  <c r="Y236" i="452" s="1"/>
  <c r="AB236" i="452"/>
  <c r="AC235" i="452"/>
  <c r="AB235" i="452"/>
  <c r="AC234" i="452"/>
  <c r="AB234" i="452"/>
  <c r="AC233" i="452"/>
  <c r="AB233" i="452"/>
  <c r="AC232" i="452"/>
  <c r="AB232" i="452"/>
  <c r="AC231" i="452"/>
  <c r="Z231" i="452" s="1"/>
  <c r="AB231" i="452"/>
  <c r="Y231" i="452"/>
  <c r="AC230" i="452"/>
  <c r="Z230" i="452" s="1"/>
  <c r="AB230" i="452"/>
  <c r="AC229" i="452"/>
  <c r="Y229" i="452" s="1"/>
  <c r="AB229" i="452"/>
  <c r="AC228" i="452"/>
  <c r="AA228" i="452" s="1"/>
  <c r="AB228" i="452"/>
  <c r="AC227" i="452"/>
  <c r="X227" i="452" s="1"/>
  <c r="AB227" i="452"/>
  <c r="AC226" i="452"/>
  <c r="AB226" i="452"/>
  <c r="AC225" i="452"/>
  <c r="X225" i="452" s="1"/>
  <c r="AB225" i="452"/>
  <c r="AC224" i="452"/>
  <c r="Y224" i="452" s="1"/>
  <c r="AB224" i="452"/>
  <c r="X224" i="452"/>
  <c r="AC223" i="452"/>
  <c r="AB223" i="452"/>
  <c r="AC222" i="452"/>
  <c r="Z222" i="452" s="1"/>
  <c r="AB222" i="452"/>
  <c r="Y222" i="452"/>
  <c r="AC221" i="452"/>
  <c r="X221" i="452" s="1"/>
  <c r="AB221" i="452"/>
  <c r="AC220" i="452"/>
  <c r="AA220" i="452" s="1"/>
  <c r="AB220" i="452"/>
  <c r="AC219" i="452"/>
  <c r="AB219" i="452"/>
  <c r="AC218" i="452"/>
  <c r="X218" i="452" s="1"/>
  <c r="AB218" i="452"/>
  <c r="AC217" i="452"/>
  <c r="AB217" i="452"/>
  <c r="AC216" i="452"/>
  <c r="AB216" i="452"/>
  <c r="AC215" i="452"/>
  <c r="X215" i="452" s="1"/>
  <c r="AB215" i="452"/>
  <c r="Y215" i="452"/>
  <c r="AC214" i="452"/>
  <c r="AA214" i="452" s="1"/>
  <c r="AB214" i="452"/>
  <c r="AC213" i="452"/>
  <c r="X213" i="452" s="1"/>
  <c r="AB213" i="452"/>
  <c r="AC212" i="452"/>
  <c r="AB212" i="452"/>
  <c r="AC211" i="452"/>
  <c r="Z211" i="452" s="1"/>
  <c r="AB211" i="452"/>
  <c r="AC210" i="452"/>
  <c r="X210" i="452" s="1"/>
  <c r="AB210" i="452"/>
  <c r="AC209" i="452"/>
  <c r="AA209" i="452" s="1"/>
  <c r="AB209" i="452"/>
  <c r="Z209" i="452"/>
  <c r="AC208" i="452"/>
  <c r="Y208" i="452" s="1"/>
  <c r="AB208" i="452"/>
  <c r="X208" i="452"/>
  <c r="AC207" i="452"/>
  <c r="Z207" i="452" s="1"/>
  <c r="AB207" i="452"/>
  <c r="AA207" i="452"/>
  <c r="AC206" i="452"/>
  <c r="AB206" i="452"/>
  <c r="AC205" i="452"/>
  <c r="Z205" i="452" s="1"/>
  <c r="AB205" i="452"/>
  <c r="AA205" i="452"/>
  <c r="AC204" i="452"/>
  <c r="AA204" i="452" s="1"/>
  <c r="AB204" i="452"/>
  <c r="X204" i="452"/>
  <c r="AC203" i="452"/>
  <c r="AB203" i="452"/>
  <c r="AC202" i="452"/>
  <c r="AB202" i="452"/>
  <c r="AC201" i="452"/>
  <c r="Y201" i="452" s="1"/>
  <c r="AB201" i="452"/>
  <c r="AC200" i="452"/>
  <c r="AB200" i="452"/>
  <c r="AC199" i="452"/>
  <c r="AB199" i="452"/>
  <c r="AC198" i="452"/>
  <c r="AB198" i="452"/>
  <c r="AC197" i="452"/>
  <c r="X197" i="452" s="1"/>
  <c r="AB197" i="452"/>
  <c r="AC196" i="452"/>
  <c r="AB196" i="452"/>
  <c r="AC195" i="452"/>
  <c r="AB195" i="452"/>
  <c r="AC194" i="452"/>
  <c r="AB194" i="452"/>
  <c r="AC193" i="452"/>
  <c r="AB193" i="452"/>
  <c r="AC192" i="452"/>
  <c r="AB192" i="452"/>
  <c r="AC191" i="452"/>
  <c r="X191" i="452" s="1"/>
  <c r="AB191" i="452"/>
  <c r="AC190" i="452"/>
  <c r="AA190" i="452" s="1"/>
  <c r="AB190" i="452"/>
  <c r="X190" i="452"/>
  <c r="AC189" i="452"/>
  <c r="AB189" i="452"/>
  <c r="AC188" i="452"/>
  <c r="X188" i="452" s="1"/>
  <c r="AB188" i="452"/>
  <c r="AC187" i="452"/>
  <c r="AB187" i="452"/>
  <c r="AC186" i="452"/>
  <c r="X186" i="452" s="1"/>
  <c r="AB186" i="452"/>
  <c r="AC185" i="452"/>
  <c r="AB185" i="452"/>
  <c r="AC184" i="452"/>
  <c r="AB184" i="452"/>
  <c r="AC183" i="452"/>
  <c r="X183" i="452" s="1"/>
  <c r="AB183" i="452"/>
  <c r="AC182" i="452"/>
  <c r="Z182" i="452" s="1"/>
  <c r="AB182" i="452"/>
  <c r="Y182" i="452"/>
  <c r="X182" i="452"/>
  <c r="AC181" i="452"/>
  <c r="Y181" i="452" s="1"/>
  <c r="AB181" i="452"/>
  <c r="AC180" i="452"/>
  <c r="AB180" i="452"/>
  <c r="AC179" i="452"/>
  <c r="Y179" i="452" s="1"/>
  <c r="AB179" i="452"/>
  <c r="AC178" i="452"/>
  <c r="X178" i="452" s="1"/>
  <c r="AB178" i="452"/>
  <c r="AC177" i="452"/>
  <c r="Z177" i="452" s="1"/>
  <c r="AB177" i="452"/>
  <c r="AC176" i="452"/>
  <c r="Y176" i="452" s="1"/>
  <c r="AB176" i="452"/>
  <c r="AC175" i="452"/>
  <c r="X175" i="452" s="1"/>
  <c r="AB175" i="452"/>
  <c r="AC174" i="452"/>
  <c r="AA174" i="452" s="1"/>
  <c r="AB174" i="452"/>
  <c r="AC173" i="452"/>
  <c r="AB173" i="452"/>
  <c r="AC172" i="452"/>
  <c r="AA172" i="452" s="1"/>
  <c r="AB172" i="452"/>
  <c r="AC171" i="452"/>
  <c r="AB171" i="452"/>
  <c r="AC170" i="452"/>
  <c r="AB170" i="452"/>
  <c r="AC169" i="452"/>
  <c r="AB169" i="452"/>
  <c r="AC168" i="452"/>
  <c r="AB168" i="452"/>
  <c r="AC167" i="452"/>
  <c r="X167" i="452" s="1"/>
  <c r="AB167" i="452"/>
  <c r="Z167" i="452"/>
  <c r="AC166" i="452"/>
  <c r="AB166" i="452"/>
  <c r="AC165" i="452"/>
  <c r="Z165" i="452" s="1"/>
  <c r="AB165" i="452"/>
  <c r="Y165" i="452"/>
  <c r="AC164" i="452"/>
  <c r="AB164" i="452"/>
  <c r="X164" i="452"/>
  <c r="AC163" i="452"/>
  <c r="AB163" i="452"/>
  <c r="AC162" i="452"/>
  <c r="AB162" i="452"/>
  <c r="AC161" i="452"/>
  <c r="AB161" i="452"/>
  <c r="AC160" i="452"/>
  <c r="AB160" i="452"/>
  <c r="AC159" i="452"/>
  <c r="X159" i="452" s="1"/>
  <c r="AB159" i="452"/>
  <c r="Z159" i="452"/>
  <c r="Y159" i="452"/>
  <c r="AC158" i="452"/>
  <c r="X158" i="452" s="1"/>
  <c r="AB158" i="452"/>
  <c r="AC157" i="452"/>
  <c r="X157" i="452" s="1"/>
  <c r="AB157" i="452"/>
  <c r="AC156" i="452"/>
  <c r="X156" i="452" s="1"/>
  <c r="AB156" i="452"/>
  <c r="AC155" i="452"/>
  <c r="Y155" i="452" s="1"/>
  <c r="AB155" i="452"/>
  <c r="AC154" i="452"/>
  <c r="AB154" i="452"/>
  <c r="AC153" i="452"/>
  <c r="AA153" i="452" s="1"/>
  <c r="AB153" i="452"/>
  <c r="Y153" i="452"/>
  <c r="AC152" i="452"/>
  <c r="AB152" i="452"/>
  <c r="AC151" i="452"/>
  <c r="AB151" i="452"/>
  <c r="AC150" i="452"/>
  <c r="AB150" i="452"/>
  <c r="AC149" i="452"/>
  <c r="AB149" i="452"/>
  <c r="AC148" i="452"/>
  <c r="AB148" i="452"/>
  <c r="AC147" i="452"/>
  <c r="Y147" i="452" s="1"/>
  <c r="AB147" i="452"/>
  <c r="AC146" i="452"/>
  <c r="X146" i="452" s="1"/>
  <c r="AB146" i="452"/>
  <c r="AC145" i="452"/>
  <c r="X145" i="452" s="1"/>
  <c r="AB145" i="452"/>
  <c r="AC144" i="452"/>
  <c r="AB144" i="452"/>
  <c r="Y144" i="452"/>
  <c r="X144" i="452"/>
  <c r="AC143" i="452"/>
  <c r="X143" i="452" s="1"/>
  <c r="AB143" i="452"/>
  <c r="AC142" i="452"/>
  <c r="AA142" i="452" s="1"/>
  <c r="AB142" i="452"/>
  <c r="X142" i="452"/>
  <c r="AC141" i="452"/>
  <c r="Z141" i="452" s="1"/>
  <c r="AB141" i="452"/>
  <c r="AC140" i="452"/>
  <c r="X140" i="452" s="1"/>
  <c r="AB140" i="452"/>
  <c r="AC139" i="452"/>
  <c r="AB139" i="452"/>
  <c r="AC138" i="452"/>
  <c r="AB138" i="452"/>
  <c r="AC137" i="452"/>
  <c r="AB137" i="452"/>
  <c r="AC136" i="452"/>
  <c r="Y136" i="452" s="1"/>
  <c r="AB136" i="452"/>
  <c r="AC135" i="452"/>
  <c r="Y135" i="452" s="1"/>
  <c r="AB135" i="452"/>
  <c r="AA135" i="452"/>
  <c r="AC134" i="452"/>
  <c r="AB134" i="452"/>
  <c r="AC133" i="452"/>
  <c r="Y133" i="452" s="1"/>
  <c r="AB133" i="452"/>
  <c r="AC132" i="452"/>
  <c r="AB132" i="452"/>
  <c r="AC131" i="452"/>
  <c r="Y131" i="452" s="1"/>
  <c r="AB131" i="452"/>
  <c r="AC130" i="452"/>
  <c r="AB130" i="452"/>
  <c r="AC129" i="452"/>
  <c r="AA129" i="452" s="1"/>
  <c r="AB129" i="452"/>
  <c r="AC128" i="452"/>
  <c r="AB128" i="452"/>
  <c r="AC127" i="452"/>
  <c r="X127" i="452" s="1"/>
  <c r="AB127" i="452"/>
  <c r="AC126" i="452"/>
  <c r="AB126" i="452"/>
  <c r="AC125" i="452"/>
  <c r="AB125" i="452"/>
  <c r="AC124" i="452"/>
  <c r="AB124" i="452"/>
  <c r="AC123" i="452"/>
  <c r="AB123" i="452"/>
  <c r="AC122" i="452"/>
  <c r="AB122" i="452"/>
  <c r="AC121" i="452"/>
  <c r="AB121" i="452"/>
  <c r="AC120" i="452"/>
  <c r="Y120" i="452" s="1"/>
  <c r="AB120" i="452"/>
  <c r="AC119" i="452"/>
  <c r="AB119" i="452"/>
  <c r="AC118" i="452"/>
  <c r="Y118" i="452" s="1"/>
  <c r="AA118" i="452"/>
  <c r="AB118" i="452"/>
  <c r="AC117" i="452"/>
  <c r="X117" i="452" s="1"/>
  <c r="AB117" i="452"/>
  <c r="AC116" i="452"/>
  <c r="AA116" i="452" s="1"/>
  <c r="AB116" i="452"/>
  <c r="AC115" i="452"/>
  <c r="AA115" i="452" s="1"/>
  <c r="AB115" i="452"/>
  <c r="AC114" i="452"/>
  <c r="X114" i="452" s="1"/>
  <c r="AB114" i="452"/>
  <c r="AC113" i="452"/>
  <c r="AB113" i="452"/>
  <c r="AC112" i="452"/>
  <c r="Y112" i="452" s="1"/>
  <c r="AB112" i="452"/>
  <c r="X112" i="452"/>
  <c r="AC111" i="452"/>
  <c r="AB111" i="452"/>
  <c r="AC110" i="452"/>
  <c r="Y110" i="452" s="1"/>
  <c r="AB110" i="452"/>
  <c r="AC109" i="452"/>
  <c r="X109" i="452" s="1"/>
  <c r="AB109" i="452"/>
  <c r="AC108" i="452"/>
  <c r="AA108" i="452" s="1"/>
  <c r="AB108" i="452"/>
  <c r="AC107" i="452"/>
  <c r="AB107" i="452"/>
  <c r="AC106" i="452"/>
  <c r="AB106" i="452"/>
  <c r="AC105" i="452"/>
  <c r="X105" i="452" s="1"/>
  <c r="AB105" i="452"/>
  <c r="AC104" i="452"/>
  <c r="X104" i="452" s="1"/>
  <c r="AB104" i="452"/>
  <c r="AC103" i="452"/>
  <c r="AB103" i="452"/>
  <c r="AC102" i="452"/>
  <c r="AB102" i="452"/>
  <c r="Z102" i="452"/>
  <c r="AC101" i="452"/>
  <c r="AB101" i="452"/>
  <c r="X101" i="452"/>
  <c r="AC100" i="452"/>
  <c r="AB100" i="452"/>
  <c r="AC99" i="452"/>
  <c r="Y99" i="452" s="1"/>
  <c r="AB99" i="452"/>
  <c r="AA99" i="452"/>
  <c r="AC98" i="452"/>
  <c r="AB98" i="452"/>
  <c r="AC97" i="452"/>
  <c r="AB97" i="452"/>
  <c r="AC96" i="452"/>
  <c r="AB96" i="452"/>
  <c r="AC95" i="452"/>
  <c r="AB95" i="452"/>
  <c r="AC94" i="452"/>
  <c r="Y94" i="452" s="1"/>
  <c r="AB94" i="452"/>
  <c r="Z94" i="452"/>
  <c r="AC93" i="452"/>
  <c r="AB93" i="452"/>
  <c r="AC92" i="452"/>
  <c r="X92" i="452" s="1"/>
  <c r="AB92" i="452"/>
  <c r="AC91" i="452"/>
  <c r="Z91" i="452" s="1"/>
  <c r="AB91" i="452"/>
  <c r="AA91" i="452"/>
  <c r="AC90" i="452"/>
  <c r="AB90" i="452"/>
  <c r="AC89" i="452"/>
  <c r="AB89" i="452"/>
  <c r="AC88" i="452"/>
  <c r="X88" i="452" s="1"/>
  <c r="AB88" i="452"/>
  <c r="Y88" i="452"/>
  <c r="AC87" i="452"/>
  <c r="AB87" i="452"/>
  <c r="AC86" i="452"/>
  <c r="AA86" i="452" s="1"/>
  <c r="AB86" i="452"/>
  <c r="AC85" i="452"/>
  <c r="AB85" i="452"/>
  <c r="AC84" i="452"/>
  <c r="X84" i="452" s="1"/>
  <c r="AB84" i="452"/>
  <c r="AC83" i="452"/>
  <c r="Y83" i="452" s="1"/>
  <c r="AB83" i="452"/>
  <c r="AC82" i="452"/>
  <c r="X82" i="452" s="1"/>
  <c r="AB82" i="452"/>
  <c r="AC81" i="452"/>
  <c r="Z81" i="452" s="1"/>
  <c r="AB81" i="452"/>
  <c r="AC80" i="452"/>
  <c r="AB80" i="452"/>
  <c r="AC79" i="452"/>
  <c r="AB79" i="452"/>
  <c r="AC78" i="452"/>
  <c r="Z78" i="452" s="1"/>
  <c r="AB78" i="452"/>
  <c r="AC77" i="452"/>
  <c r="X77" i="452" s="1"/>
  <c r="AB77" i="452"/>
  <c r="AC76" i="452"/>
  <c r="AB76" i="452"/>
  <c r="Z76" i="452"/>
  <c r="AC75" i="452"/>
  <c r="AA75" i="452" s="1"/>
  <c r="AB75" i="452"/>
  <c r="Z75" i="452"/>
  <c r="AC74" i="452"/>
  <c r="AB74" i="452"/>
  <c r="AC73" i="452"/>
  <c r="AA73" i="452" s="1"/>
  <c r="AB73" i="452"/>
  <c r="Y73" i="452"/>
  <c r="AC72" i="452"/>
  <c r="AB72" i="452"/>
  <c r="AC71" i="452"/>
  <c r="AB71" i="452"/>
  <c r="AC70" i="452"/>
  <c r="Y70" i="452" s="1"/>
  <c r="AB70" i="452"/>
  <c r="AC69" i="452"/>
  <c r="X69" i="452" s="1"/>
  <c r="AB69" i="452"/>
  <c r="AC68" i="452"/>
  <c r="X68" i="452" s="1"/>
  <c r="AB68" i="452"/>
  <c r="AC67" i="452"/>
  <c r="AA67" i="452" s="1"/>
  <c r="AB67" i="452"/>
  <c r="AC66" i="452"/>
  <c r="AB66" i="452"/>
  <c r="AC65" i="452"/>
  <c r="X65" i="452" s="1"/>
  <c r="AB65" i="452"/>
  <c r="AC64" i="452"/>
  <c r="AB64" i="452"/>
  <c r="AC63" i="452"/>
  <c r="Y63" i="452" s="1"/>
  <c r="AB63" i="452"/>
  <c r="AC62" i="452"/>
  <c r="Z62" i="452" s="1"/>
  <c r="AB62" i="452"/>
  <c r="AC61" i="452"/>
  <c r="AB61" i="452"/>
  <c r="AC60" i="452"/>
  <c r="AB60" i="452"/>
  <c r="AC59" i="452"/>
  <c r="AB59" i="452"/>
  <c r="AC58" i="452"/>
  <c r="AB58" i="452"/>
  <c r="AC57" i="452"/>
  <c r="AB57" i="452"/>
  <c r="AC56" i="452"/>
  <c r="AB56" i="452"/>
  <c r="AC55" i="452"/>
  <c r="Z55" i="452" s="1"/>
  <c r="AB55" i="452"/>
  <c r="AA55" i="452"/>
  <c r="AC54" i="452"/>
  <c r="AB54" i="452"/>
  <c r="AC53" i="452"/>
  <c r="AB53" i="452"/>
  <c r="AC52" i="452"/>
  <c r="X52" i="452" s="1"/>
  <c r="AB52" i="452"/>
  <c r="AC51" i="452"/>
  <c r="AB51" i="452"/>
  <c r="AC50" i="452"/>
  <c r="X50" i="452" s="1"/>
  <c r="AB50" i="452"/>
  <c r="AC49" i="452"/>
  <c r="AB49" i="452"/>
  <c r="AC48" i="452"/>
  <c r="AB48" i="452"/>
  <c r="AC47" i="452"/>
  <c r="Y47" i="452" s="1"/>
  <c r="AB47" i="452"/>
  <c r="AC46" i="452"/>
  <c r="AA46" i="452" s="1"/>
  <c r="AB46" i="452"/>
  <c r="AC45" i="452"/>
  <c r="AB45" i="452"/>
  <c r="AC44" i="452"/>
  <c r="AA44" i="452" s="1"/>
  <c r="AB44" i="452"/>
  <c r="AC43" i="452"/>
  <c r="AB43" i="452"/>
  <c r="AC42" i="452"/>
  <c r="AB42" i="452"/>
  <c r="AC41" i="452"/>
  <c r="X41" i="452" s="1"/>
  <c r="AB41" i="452"/>
  <c r="AC40" i="452"/>
  <c r="Y40" i="452" s="1"/>
  <c r="AB40" i="452"/>
  <c r="AC39" i="452"/>
  <c r="Y39" i="452" s="1"/>
  <c r="AB39" i="452"/>
  <c r="AC38" i="452"/>
  <c r="AA38" i="452" s="1"/>
  <c r="AB38" i="452"/>
  <c r="AC37" i="452"/>
  <c r="AA37" i="452" s="1"/>
  <c r="AB37" i="452"/>
  <c r="AC36" i="452"/>
  <c r="AB36" i="452"/>
  <c r="AC35" i="452"/>
  <c r="Y35" i="452" s="1"/>
  <c r="AB35" i="452"/>
  <c r="X35" i="452"/>
  <c r="AC34" i="452"/>
  <c r="AB34" i="452"/>
  <c r="AC33" i="452"/>
  <c r="AB33" i="452"/>
  <c r="AC32" i="452"/>
  <c r="Y32" i="452" s="1"/>
  <c r="AB32" i="452"/>
  <c r="AC31" i="452"/>
  <c r="AB31" i="452"/>
  <c r="AC30" i="452"/>
  <c r="AB30" i="452"/>
  <c r="AC29" i="452"/>
  <c r="Y29" i="452" s="1"/>
  <c r="AB29" i="452"/>
  <c r="AC28" i="452"/>
  <c r="AA28" i="452" s="1"/>
  <c r="AB28" i="452"/>
  <c r="Z28" i="452"/>
  <c r="AC27" i="452"/>
  <c r="AB27" i="452"/>
  <c r="AC26" i="452"/>
  <c r="AB26" i="452"/>
  <c r="AC25" i="452"/>
  <c r="AB25" i="452"/>
  <c r="AC24" i="452"/>
  <c r="AB24" i="452"/>
  <c r="AC23" i="452"/>
  <c r="AA23" i="452" s="1"/>
  <c r="AB23" i="452"/>
  <c r="J22" i="452"/>
  <c r="I22" i="452"/>
  <c r="H22" i="452"/>
  <c r="G22" i="452"/>
  <c r="A19" i="452"/>
  <c r="A17" i="452"/>
  <c r="A15" i="452"/>
  <c r="V12" i="452"/>
  <c r="S12" i="452"/>
  <c r="P12" i="452"/>
  <c r="N12" i="452"/>
  <c r="M12" i="452"/>
  <c r="L12" i="452"/>
  <c r="V11" i="452"/>
  <c r="V13" i="452" s="1"/>
  <c r="S11" i="452"/>
  <c r="P11" i="452"/>
  <c r="N11" i="452"/>
  <c r="N13" i="452" s="1"/>
  <c r="M11" i="452"/>
  <c r="L11" i="452"/>
  <c r="L13" i="452" s="1"/>
  <c r="S7" i="452"/>
  <c r="M7" i="452"/>
  <c r="V5" i="452"/>
  <c r="S5" i="452"/>
  <c r="M5" i="452"/>
  <c r="J5" i="452"/>
  <c r="D5" i="452"/>
  <c r="AA247" i="451"/>
  <c r="Z247" i="451"/>
  <c r="Y247" i="451"/>
  <c r="X247" i="451"/>
  <c r="W247" i="451"/>
  <c r="V247" i="451"/>
  <c r="U247" i="451"/>
  <c r="T247" i="451"/>
  <c r="S247" i="451"/>
  <c r="R247" i="451"/>
  <c r="Q247" i="451"/>
  <c r="P247" i="451"/>
  <c r="O247" i="451"/>
  <c r="AC246" i="451"/>
  <c r="Y246" i="451" s="1"/>
  <c r="AB246" i="451"/>
  <c r="AC245" i="451"/>
  <c r="AB245" i="451"/>
  <c r="AC244" i="451"/>
  <c r="Y244" i="451" s="1"/>
  <c r="AB244" i="451"/>
  <c r="AC243" i="451"/>
  <c r="AB243" i="451"/>
  <c r="AC242" i="451"/>
  <c r="Y242" i="451" s="1"/>
  <c r="AB242" i="451"/>
  <c r="AA242" i="451"/>
  <c r="Z242" i="451"/>
  <c r="AC241" i="451"/>
  <c r="Y241" i="451" s="1"/>
  <c r="AB241" i="451"/>
  <c r="AC240" i="451"/>
  <c r="Z240" i="451" s="1"/>
  <c r="AB240" i="451"/>
  <c r="AC239" i="451"/>
  <c r="AA239" i="451" s="1"/>
  <c r="AB239" i="451"/>
  <c r="AC238" i="451"/>
  <c r="AB238" i="451"/>
  <c r="AC237" i="451"/>
  <c r="AB237" i="451"/>
  <c r="AC236" i="451"/>
  <c r="AB236" i="451"/>
  <c r="AC235" i="451"/>
  <c r="AB235" i="451"/>
  <c r="AC234" i="451"/>
  <c r="AB234" i="451"/>
  <c r="AC233" i="451"/>
  <c r="Y233" i="451" s="1"/>
  <c r="AB233" i="451"/>
  <c r="AC232" i="451"/>
  <c r="AB232" i="451"/>
  <c r="AC231" i="451"/>
  <c r="X231" i="451" s="1"/>
  <c r="AB231" i="451"/>
  <c r="AC230" i="451"/>
  <c r="X230" i="451" s="1"/>
  <c r="AB230" i="451"/>
  <c r="AC229" i="451"/>
  <c r="AB229" i="451"/>
  <c r="AC228" i="451"/>
  <c r="AB228" i="451"/>
  <c r="AC227" i="451"/>
  <c r="X227" i="451" s="1"/>
  <c r="AB227" i="451"/>
  <c r="AC226" i="451"/>
  <c r="AA226" i="451" s="1"/>
  <c r="AB226" i="451"/>
  <c r="AC225" i="451"/>
  <c r="AB225" i="451"/>
  <c r="AC224" i="451"/>
  <c r="AB224" i="451"/>
  <c r="AC223" i="451"/>
  <c r="Y223" i="451" s="1"/>
  <c r="AB223" i="451"/>
  <c r="AC222" i="451"/>
  <c r="X222" i="451" s="1"/>
  <c r="AB222" i="451"/>
  <c r="AC221" i="451"/>
  <c r="AB221" i="451"/>
  <c r="AC220" i="451"/>
  <c r="X220" i="451" s="1"/>
  <c r="AB220" i="451"/>
  <c r="AC219" i="451"/>
  <c r="X219" i="451" s="1"/>
  <c r="AB219" i="451"/>
  <c r="AC218" i="451"/>
  <c r="X218" i="451" s="1"/>
  <c r="AB218" i="451"/>
  <c r="AC217" i="451"/>
  <c r="AB217" i="451"/>
  <c r="AC216" i="451"/>
  <c r="AB216" i="451"/>
  <c r="AC215" i="451"/>
  <c r="AB215" i="451"/>
  <c r="AC214" i="451"/>
  <c r="AB214" i="451"/>
  <c r="AC213" i="451"/>
  <c r="Y213" i="451" s="1"/>
  <c r="AB213" i="451"/>
  <c r="AC212" i="451"/>
  <c r="Y212" i="451" s="1"/>
  <c r="AB212" i="451"/>
  <c r="AC211" i="451"/>
  <c r="AB211" i="451"/>
  <c r="AC210" i="451"/>
  <c r="Y210" i="451" s="1"/>
  <c r="AB210" i="451"/>
  <c r="AC209" i="451"/>
  <c r="AB209" i="451"/>
  <c r="AC208" i="451"/>
  <c r="AB208" i="451"/>
  <c r="AC207" i="451"/>
  <c r="Y207" i="451" s="1"/>
  <c r="AB207" i="451"/>
  <c r="AC206" i="451"/>
  <c r="AB206" i="451"/>
  <c r="AC205" i="451"/>
  <c r="X205" i="451" s="1"/>
  <c r="AA205" i="451"/>
  <c r="AB205" i="451"/>
  <c r="Y205" i="451"/>
  <c r="AC204" i="451"/>
  <c r="Z204" i="451" s="1"/>
  <c r="AB204" i="451"/>
  <c r="AC203" i="451"/>
  <c r="AB203" i="451"/>
  <c r="AC202" i="451"/>
  <c r="Z202" i="451" s="1"/>
  <c r="AB202" i="451"/>
  <c r="AA202" i="451"/>
  <c r="X202" i="451"/>
  <c r="AC201" i="451"/>
  <c r="Y201" i="451" s="1"/>
  <c r="AB201" i="451"/>
  <c r="AC200" i="451"/>
  <c r="Y200" i="451" s="1"/>
  <c r="AB200" i="451"/>
  <c r="AC199" i="451"/>
  <c r="AB199" i="451"/>
  <c r="AC198" i="451"/>
  <c r="AB198" i="451"/>
  <c r="AC197" i="451"/>
  <c r="AB197" i="451"/>
  <c r="AC196" i="451"/>
  <c r="Y196" i="451" s="1"/>
  <c r="AB196" i="451"/>
  <c r="AC195" i="451"/>
  <c r="Z195" i="451" s="1"/>
  <c r="AB195" i="451"/>
  <c r="X195" i="451"/>
  <c r="AC194" i="451"/>
  <c r="AB194" i="451"/>
  <c r="AC193" i="451"/>
  <c r="AB193" i="451"/>
  <c r="AC192" i="451"/>
  <c r="AB192" i="451"/>
  <c r="AC191" i="451"/>
  <c r="X191" i="451" s="1"/>
  <c r="AA191" i="451"/>
  <c r="AB191" i="451"/>
  <c r="AC190" i="451"/>
  <c r="AB190" i="451"/>
  <c r="AC189" i="451"/>
  <c r="AB189" i="451"/>
  <c r="Y189" i="451"/>
  <c r="AC188" i="451"/>
  <c r="X188" i="451" s="1"/>
  <c r="AB188" i="451"/>
  <c r="AC187" i="451"/>
  <c r="X187" i="451" s="1"/>
  <c r="AB187" i="451"/>
  <c r="AC186" i="451"/>
  <c r="AB186" i="451"/>
  <c r="X186" i="451"/>
  <c r="AC185" i="451"/>
  <c r="AB185" i="451"/>
  <c r="AC184" i="451"/>
  <c r="X184" i="451" s="1"/>
  <c r="AB184" i="451"/>
  <c r="AC183" i="451"/>
  <c r="AA183" i="451"/>
  <c r="AB183" i="451"/>
  <c r="AC182" i="451"/>
  <c r="AB182" i="451"/>
  <c r="AC181" i="451"/>
  <c r="AA181" i="451" s="1"/>
  <c r="AB181" i="451"/>
  <c r="AC180" i="451"/>
  <c r="AB180" i="451"/>
  <c r="Y180" i="451"/>
  <c r="AC179" i="451"/>
  <c r="Z179" i="451" s="1"/>
  <c r="AB179" i="451"/>
  <c r="AC178" i="451"/>
  <c r="AA178" i="451" s="1"/>
  <c r="AB178" i="451"/>
  <c r="Y178" i="451"/>
  <c r="X178" i="451"/>
  <c r="AC177" i="451"/>
  <c r="AB177" i="451"/>
  <c r="AC176" i="451"/>
  <c r="AB176" i="451"/>
  <c r="AC175" i="451"/>
  <c r="AB175" i="451"/>
  <c r="AC174" i="451"/>
  <c r="X174" i="451" s="1"/>
  <c r="AB174" i="451"/>
  <c r="Z174" i="451"/>
  <c r="AC173" i="451"/>
  <c r="AA173" i="451" s="1"/>
  <c r="AB173" i="451"/>
  <c r="AC172" i="451"/>
  <c r="AB172" i="451"/>
  <c r="AC171" i="451"/>
  <c r="Z171" i="451" s="1"/>
  <c r="AB171" i="451"/>
  <c r="AC170" i="451"/>
  <c r="AA170" i="451" s="1"/>
  <c r="AB170" i="451"/>
  <c r="AC169" i="451"/>
  <c r="AB169" i="451"/>
  <c r="AC168" i="451"/>
  <c r="Y168" i="451" s="1"/>
  <c r="AB168" i="451"/>
  <c r="AC167" i="451"/>
  <c r="X167" i="451" s="1"/>
  <c r="AA167" i="451"/>
  <c r="AB167" i="451"/>
  <c r="Y167" i="451"/>
  <c r="AC166" i="451"/>
  <c r="AB166" i="451"/>
  <c r="AC165" i="451"/>
  <c r="AB165" i="451"/>
  <c r="AC164" i="451"/>
  <c r="AA164" i="451" s="1"/>
  <c r="AB164" i="451"/>
  <c r="AC163" i="451"/>
  <c r="Z163" i="451" s="1"/>
  <c r="AB163" i="451"/>
  <c r="AC162" i="451"/>
  <c r="AB162" i="451"/>
  <c r="AC161" i="451"/>
  <c r="AB161" i="451"/>
  <c r="AC160" i="451"/>
  <c r="X160" i="451" s="1"/>
  <c r="AB160" i="451"/>
  <c r="AC159" i="451"/>
  <c r="Z159" i="451" s="1"/>
  <c r="AB159" i="451"/>
  <c r="AC158" i="451"/>
  <c r="Z158" i="451" s="1"/>
  <c r="AB158" i="451"/>
  <c r="AC157" i="451"/>
  <c r="AA157" i="451" s="1"/>
  <c r="AB157" i="451"/>
  <c r="X157" i="451"/>
  <c r="AC156" i="451"/>
  <c r="AB156" i="451"/>
  <c r="AC155" i="451"/>
  <c r="X155" i="451" s="1"/>
  <c r="AB155" i="451"/>
  <c r="AC154" i="451"/>
  <c r="AA154" i="451" s="1"/>
  <c r="AB154" i="451"/>
  <c r="AC153" i="451"/>
  <c r="AB153" i="451"/>
  <c r="AC152" i="451"/>
  <c r="Y152" i="451" s="1"/>
  <c r="AB152" i="451"/>
  <c r="AC151" i="451"/>
  <c r="Z151" i="451" s="1"/>
  <c r="AB151" i="451"/>
  <c r="AC150" i="451"/>
  <c r="X150" i="451" s="1"/>
  <c r="AB150" i="451"/>
  <c r="AC149" i="451"/>
  <c r="Z149" i="451" s="1"/>
  <c r="AB149" i="451"/>
  <c r="AC148" i="451"/>
  <c r="AA148" i="451" s="1"/>
  <c r="AB148" i="451"/>
  <c r="X148" i="451"/>
  <c r="AC147" i="451"/>
  <c r="Z147" i="451" s="1"/>
  <c r="AB147" i="451"/>
  <c r="AC146" i="451"/>
  <c r="AA146" i="451" s="1"/>
  <c r="AB146" i="451"/>
  <c r="Z146" i="451"/>
  <c r="AC145" i="451"/>
  <c r="Y145" i="451" s="1"/>
  <c r="AB145" i="451"/>
  <c r="AC144" i="451"/>
  <c r="AB144" i="451"/>
  <c r="AC143" i="451"/>
  <c r="AB143" i="451"/>
  <c r="AC142" i="451"/>
  <c r="Z142" i="451" s="1"/>
  <c r="AB142" i="451"/>
  <c r="AC141" i="451"/>
  <c r="Y141" i="451" s="1"/>
  <c r="AB141" i="451"/>
  <c r="AC140" i="451"/>
  <c r="AB140" i="451"/>
  <c r="AC139" i="451"/>
  <c r="X139" i="451" s="1"/>
  <c r="AB139" i="451"/>
  <c r="AC138" i="451"/>
  <c r="AA138" i="451" s="1"/>
  <c r="AB138" i="451"/>
  <c r="AC137" i="451"/>
  <c r="AB137" i="451"/>
  <c r="AC136" i="451"/>
  <c r="X136" i="451" s="1"/>
  <c r="AB136" i="451"/>
  <c r="AC135" i="451"/>
  <c r="X135" i="451" s="1"/>
  <c r="AB135" i="451"/>
  <c r="AC134" i="451"/>
  <c r="AB134" i="451"/>
  <c r="AC133" i="451"/>
  <c r="X133" i="451" s="1"/>
  <c r="AB133" i="451"/>
  <c r="AC132" i="451"/>
  <c r="AA132" i="451" s="1"/>
  <c r="AB132" i="451"/>
  <c r="Y132" i="451"/>
  <c r="AC131" i="451"/>
  <c r="Z131" i="451" s="1"/>
  <c r="AB131" i="451"/>
  <c r="AC130" i="451"/>
  <c r="AB130" i="451"/>
  <c r="AA130" i="451"/>
  <c r="Y130" i="451"/>
  <c r="AC129" i="451"/>
  <c r="AB129" i="451"/>
  <c r="AC128" i="451"/>
  <c r="AB128" i="451"/>
  <c r="AC127" i="451"/>
  <c r="AA127" i="451" s="1"/>
  <c r="AB127" i="451"/>
  <c r="AC126" i="451"/>
  <c r="X126" i="451" s="1"/>
  <c r="AB126" i="451"/>
  <c r="Z126" i="451"/>
  <c r="AC125" i="451"/>
  <c r="AA125" i="451" s="1"/>
  <c r="AB125" i="451"/>
  <c r="AC124" i="451"/>
  <c r="AB124" i="451"/>
  <c r="AC123" i="451"/>
  <c r="Z123" i="451" s="1"/>
  <c r="AB123" i="451"/>
  <c r="X123" i="451"/>
  <c r="AC122" i="451"/>
  <c r="AB122" i="451"/>
  <c r="AC121" i="451"/>
  <c r="Y121" i="451" s="1"/>
  <c r="AB121" i="451"/>
  <c r="AC120" i="451"/>
  <c r="Y120" i="451" s="1"/>
  <c r="AB120" i="451"/>
  <c r="AC119" i="451"/>
  <c r="X119" i="451" s="1"/>
  <c r="AB119" i="451"/>
  <c r="AC118" i="451"/>
  <c r="X118" i="451" s="1"/>
  <c r="AB118" i="451"/>
  <c r="AC117" i="451"/>
  <c r="Y117" i="451" s="1"/>
  <c r="AB117" i="451"/>
  <c r="AC116" i="451"/>
  <c r="Y116" i="451" s="1"/>
  <c r="AB116" i="451"/>
  <c r="AC115" i="451"/>
  <c r="Z115" i="451" s="1"/>
  <c r="AB115" i="451"/>
  <c r="AC114" i="451"/>
  <c r="AB114" i="451"/>
  <c r="AC113" i="451"/>
  <c r="Y113" i="451" s="1"/>
  <c r="AB113" i="451"/>
  <c r="AC112" i="451"/>
  <c r="X112" i="451" s="1"/>
  <c r="AB112" i="451"/>
  <c r="AC111" i="451"/>
  <c r="AA111" i="451" s="1"/>
  <c r="AB111" i="451"/>
  <c r="AC110" i="451"/>
  <c r="AB110" i="451"/>
  <c r="AC109" i="451"/>
  <c r="AA109" i="451" s="1"/>
  <c r="AB109" i="451"/>
  <c r="AC108" i="451"/>
  <c r="AA108" i="451" s="1"/>
  <c r="AB108" i="451"/>
  <c r="AC107" i="451"/>
  <c r="Z107" i="451" s="1"/>
  <c r="AB107" i="451"/>
  <c r="X107" i="451"/>
  <c r="AC106" i="451"/>
  <c r="AA106" i="451" s="1"/>
  <c r="AB106" i="451"/>
  <c r="AC105" i="451"/>
  <c r="AB105" i="451"/>
  <c r="AC104" i="451"/>
  <c r="AB104" i="451"/>
  <c r="Y104" i="451"/>
  <c r="X104" i="451"/>
  <c r="AC103" i="451"/>
  <c r="Y103" i="451" s="1"/>
  <c r="AA103" i="451"/>
  <c r="AB103" i="451"/>
  <c r="Z103" i="451"/>
  <c r="X103" i="451"/>
  <c r="AC102" i="451"/>
  <c r="AB102" i="451"/>
  <c r="AC101" i="451"/>
  <c r="Y101" i="451" s="1"/>
  <c r="AA101" i="451"/>
  <c r="AB101" i="451"/>
  <c r="Z101" i="451"/>
  <c r="X101" i="451"/>
  <c r="AC100" i="451"/>
  <c r="X100" i="451" s="1"/>
  <c r="AB100" i="451"/>
  <c r="AC99" i="451"/>
  <c r="Z99" i="451" s="1"/>
  <c r="AB99" i="451"/>
  <c r="AC98" i="451"/>
  <c r="AB98" i="451"/>
  <c r="AA98" i="451"/>
  <c r="Z98" i="451"/>
  <c r="AC97" i="451"/>
  <c r="AA97" i="451" s="1"/>
  <c r="AB97" i="451"/>
  <c r="AC96" i="451"/>
  <c r="X96" i="451" s="1"/>
  <c r="AB96" i="451"/>
  <c r="AC95" i="451"/>
  <c r="AB95" i="451"/>
  <c r="AC94" i="451"/>
  <c r="X94" i="451" s="1"/>
  <c r="AB94" i="451"/>
  <c r="Z94" i="451"/>
  <c r="AC93" i="451"/>
  <c r="Y93" i="451" s="1"/>
  <c r="AB93" i="451"/>
  <c r="AC92" i="451"/>
  <c r="AB92" i="451"/>
  <c r="AC91" i="451"/>
  <c r="X91" i="451" s="1"/>
  <c r="AB91" i="451"/>
  <c r="AC90" i="451"/>
  <c r="AB90" i="451"/>
  <c r="AC89" i="451"/>
  <c r="Y89" i="451" s="1"/>
  <c r="AB89" i="451"/>
  <c r="X89" i="451"/>
  <c r="AC88" i="451"/>
  <c r="AB88" i="451"/>
  <c r="AC87" i="451"/>
  <c r="AB87" i="451"/>
  <c r="X87" i="451"/>
  <c r="AC86" i="451"/>
  <c r="AB86" i="451"/>
  <c r="Y86" i="451"/>
  <c r="AC85" i="451"/>
  <c r="Y85" i="451" s="1"/>
  <c r="AB85" i="451"/>
  <c r="AC84" i="451"/>
  <c r="X84" i="451" s="1"/>
  <c r="AB84" i="451"/>
  <c r="AC83" i="451"/>
  <c r="X83" i="451" s="1"/>
  <c r="AB83" i="451"/>
  <c r="AC82" i="451"/>
  <c r="Z82" i="451" s="1"/>
  <c r="AB82" i="451"/>
  <c r="AC81" i="451"/>
  <c r="AB81" i="451"/>
  <c r="AC80" i="451"/>
  <c r="X80" i="451" s="1"/>
  <c r="AB80" i="451"/>
  <c r="AC79" i="451"/>
  <c r="AB79" i="451"/>
  <c r="AC78" i="451"/>
  <c r="AB78" i="451"/>
  <c r="AC77" i="451"/>
  <c r="Y77" i="451" s="1"/>
  <c r="AB77" i="451"/>
  <c r="AC76" i="451"/>
  <c r="AB76" i="451"/>
  <c r="AC75" i="451"/>
  <c r="AB75" i="451"/>
  <c r="AC74" i="451"/>
  <c r="AA74" i="451" s="1"/>
  <c r="AB74" i="451"/>
  <c r="AC73" i="451"/>
  <c r="AB73" i="451"/>
  <c r="AC72" i="451"/>
  <c r="AB72" i="451"/>
  <c r="AC71" i="451"/>
  <c r="X71" i="451" s="1"/>
  <c r="AA71" i="451"/>
  <c r="AB71" i="451"/>
  <c r="AC70" i="451"/>
  <c r="Z70" i="451" s="1"/>
  <c r="AB70" i="451"/>
  <c r="AC69" i="451"/>
  <c r="AA69" i="451" s="1"/>
  <c r="AB69" i="451"/>
  <c r="AC68" i="451"/>
  <c r="AA68" i="451" s="1"/>
  <c r="AB68" i="451"/>
  <c r="AC67" i="451"/>
  <c r="AB67" i="451"/>
  <c r="AC66" i="451"/>
  <c r="X66" i="451" s="1"/>
  <c r="AB66" i="451"/>
  <c r="AC65" i="451"/>
  <c r="AB65" i="451"/>
  <c r="AC64" i="451"/>
  <c r="Z64" i="451" s="1"/>
  <c r="AB64" i="451"/>
  <c r="AC63" i="451"/>
  <c r="Y63" i="451" s="1"/>
  <c r="AB63" i="451"/>
  <c r="AC62" i="451"/>
  <c r="Y62" i="451" s="1"/>
  <c r="AB62" i="451"/>
  <c r="AC61" i="451"/>
  <c r="X61" i="451" s="1"/>
  <c r="AB61" i="451"/>
  <c r="AC60" i="451"/>
  <c r="Y60" i="451" s="1"/>
  <c r="AB60" i="451"/>
  <c r="AC59" i="451"/>
  <c r="AB59" i="451"/>
  <c r="AC58" i="451"/>
  <c r="Y58" i="451" s="1"/>
  <c r="AB58" i="451"/>
  <c r="AC57" i="451"/>
  <c r="X57" i="451" s="1"/>
  <c r="AB57" i="451"/>
  <c r="AC56" i="451"/>
  <c r="AB56" i="451"/>
  <c r="AC55" i="451"/>
  <c r="AB55" i="451"/>
  <c r="AC54" i="451"/>
  <c r="Y54" i="451" s="1"/>
  <c r="AB54" i="451"/>
  <c r="AA54" i="451"/>
  <c r="AC53" i="451"/>
  <c r="X53" i="451" s="1"/>
  <c r="AB53" i="451"/>
  <c r="AC52" i="451"/>
  <c r="X52" i="451" s="1"/>
  <c r="AB52" i="451"/>
  <c r="AA52" i="451"/>
  <c r="Z52" i="451"/>
  <c r="AC51" i="451"/>
  <c r="X51" i="451" s="1"/>
  <c r="AB51" i="451"/>
  <c r="AC50" i="451"/>
  <c r="Z50" i="451" s="1"/>
  <c r="AB50" i="451"/>
  <c r="AC49" i="451"/>
  <c r="Y49" i="451" s="1"/>
  <c r="AB49" i="451"/>
  <c r="AC48" i="451"/>
  <c r="AB48" i="451"/>
  <c r="AC47" i="451"/>
  <c r="AA47" i="451" s="1"/>
  <c r="AB47" i="451"/>
  <c r="AC46" i="451"/>
  <c r="AB46" i="451"/>
  <c r="AC45" i="451"/>
  <c r="X45" i="451" s="1"/>
  <c r="AB45" i="451"/>
  <c r="AC44" i="451"/>
  <c r="X44" i="451" s="1"/>
  <c r="AB44" i="451"/>
  <c r="AC43" i="451"/>
  <c r="AB43" i="451"/>
  <c r="AC42" i="451"/>
  <c r="Z42" i="451" s="1"/>
  <c r="AB42" i="451"/>
  <c r="X42" i="451"/>
  <c r="AC41" i="451"/>
  <c r="AB41" i="451"/>
  <c r="AC40" i="451"/>
  <c r="Y40" i="451" s="1"/>
  <c r="AB40" i="451"/>
  <c r="AC39" i="451"/>
  <c r="AB39" i="451"/>
  <c r="AC38" i="451"/>
  <c r="AB38" i="451"/>
  <c r="AC37" i="451"/>
  <c r="Z37" i="451" s="1"/>
  <c r="AB37" i="451"/>
  <c r="AC36" i="451"/>
  <c r="AB36" i="451"/>
  <c r="AC35" i="451"/>
  <c r="AB35" i="451"/>
  <c r="AC34" i="451"/>
  <c r="X34" i="451" s="1"/>
  <c r="AB34" i="451"/>
  <c r="AC33" i="451"/>
  <c r="AB33" i="451"/>
  <c r="AC32" i="451"/>
  <c r="AB32" i="451"/>
  <c r="AC31" i="451"/>
  <c r="X31" i="451" s="1"/>
  <c r="AB31" i="451"/>
  <c r="AC30" i="451"/>
  <c r="AB30" i="451"/>
  <c r="AC29" i="451"/>
  <c r="AB29" i="451"/>
  <c r="X29" i="451"/>
  <c r="AC28" i="451"/>
  <c r="AB28" i="451"/>
  <c r="AC27" i="451"/>
  <c r="X27" i="451" s="1"/>
  <c r="AB27" i="451"/>
  <c r="AC26" i="451"/>
  <c r="AB26" i="451"/>
  <c r="AC25" i="451"/>
  <c r="AB25" i="451"/>
  <c r="AC24" i="451"/>
  <c r="Z24" i="451" s="1"/>
  <c r="AB24" i="451"/>
  <c r="AC23" i="451"/>
  <c r="Z23" i="451" s="1"/>
  <c r="AB23" i="451"/>
  <c r="J22" i="451"/>
  <c r="I22" i="451"/>
  <c r="H22" i="451"/>
  <c r="G22" i="451"/>
  <c r="S17" i="451" s="1"/>
  <c r="A19" i="451"/>
  <c r="A17" i="451"/>
  <c r="A15" i="451"/>
  <c r="V12" i="451"/>
  <c r="S12" i="451"/>
  <c r="P12" i="451"/>
  <c r="N12" i="451"/>
  <c r="M12" i="451"/>
  <c r="L12" i="451"/>
  <c r="V11" i="451"/>
  <c r="S11" i="451"/>
  <c r="P11" i="451"/>
  <c r="N11" i="451"/>
  <c r="M11" i="451"/>
  <c r="L11" i="451"/>
  <c r="S7" i="451"/>
  <c r="M7" i="451"/>
  <c r="V5" i="451"/>
  <c r="S5" i="451"/>
  <c r="M5" i="451"/>
  <c r="J5" i="451"/>
  <c r="D5" i="451"/>
  <c r="AA247" i="450"/>
  <c r="Z247" i="450"/>
  <c r="Y247" i="450"/>
  <c r="X247" i="450"/>
  <c r="W247" i="450"/>
  <c r="V247" i="450"/>
  <c r="U247" i="450"/>
  <c r="T247" i="450"/>
  <c r="S247" i="450"/>
  <c r="R247" i="450"/>
  <c r="Q247" i="450"/>
  <c r="P247" i="450"/>
  <c r="O247" i="450"/>
  <c r="AC246" i="450"/>
  <c r="Z246" i="450" s="1"/>
  <c r="AB246" i="450"/>
  <c r="AC245" i="450"/>
  <c r="Y245" i="450" s="1"/>
  <c r="AB245" i="450"/>
  <c r="AC244" i="450"/>
  <c r="AB244" i="450"/>
  <c r="AC243" i="450"/>
  <c r="AA243" i="450" s="1"/>
  <c r="AB243" i="450"/>
  <c r="AC242" i="450"/>
  <c r="X242" i="450" s="1"/>
  <c r="AB242" i="450"/>
  <c r="AC241" i="450"/>
  <c r="AB241" i="450"/>
  <c r="AC240" i="450"/>
  <c r="Z240" i="450" s="1"/>
  <c r="AB240" i="450"/>
  <c r="Y240" i="450"/>
  <c r="AC239" i="450"/>
  <c r="Y239" i="450" s="1"/>
  <c r="AB239" i="450"/>
  <c r="AC238" i="450"/>
  <c r="X238" i="450" s="1"/>
  <c r="AB238" i="450"/>
  <c r="Z238" i="450"/>
  <c r="AC237" i="450"/>
  <c r="AA237" i="450" s="1"/>
  <c r="AB237" i="450"/>
  <c r="AC236" i="450"/>
  <c r="AB236" i="450"/>
  <c r="AC235" i="450"/>
  <c r="Y235" i="450" s="1"/>
  <c r="AB235" i="450"/>
  <c r="AC234" i="450"/>
  <c r="AB234" i="450"/>
  <c r="AC233" i="450"/>
  <c r="AA233" i="450" s="1"/>
  <c r="AB233" i="450"/>
  <c r="AC232" i="450"/>
  <c r="Y232" i="450" s="1"/>
  <c r="AB232" i="450"/>
  <c r="AC231" i="450"/>
  <c r="AB231" i="450"/>
  <c r="AC230" i="450"/>
  <c r="AB230" i="450"/>
  <c r="AC229" i="450"/>
  <c r="Z229" i="450" s="1"/>
  <c r="AB229" i="450"/>
  <c r="AC228" i="450"/>
  <c r="AB228" i="450"/>
  <c r="AC227" i="450"/>
  <c r="AA227" i="450" s="1"/>
  <c r="AB227" i="450"/>
  <c r="AC226" i="450"/>
  <c r="AB226" i="450"/>
  <c r="AC225" i="450"/>
  <c r="AA225" i="450" s="1"/>
  <c r="AB225" i="450"/>
  <c r="AC224" i="450"/>
  <c r="AB224" i="450"/>
  <c r="AC223" i="450"/>
  <c r="Y223" i="450" s="1"/>
  <c r="AB223" i="450"/>
  <c r="AC222" i="450"/>
  <c r="AB222" i="450"/>
  <c r="AC221" i="450"/>
  <c r="AB221" i="450"/>
  <c r="AC220" i="450"/>
  <c r="X220" i="450" s="1"/>
  <c r="AB220" i="450"/>
  <c r="AC219" i="450"/>
  <c r="Z219" i="450" s="1"/>
  <c r="AB219" i="450"/>
  <c r="AC218" i="450"/>
  <c r="Z218" i="450" s="1"/>
  <c r="AB218" i="450"/>
  <c r="AC217" i="450"/>
  <c r="Z217" i="450" s="1"/>
  <c r="AB217" i="450"/>
  <c r="AC216" i="450"/>
  <c r="AA216" i="450" s="1"/>
  <c r="AB216" i="450"/>
  <c r="AC215" i="450"/>
  <c r="Z215" i="450" s="1"/>
  <c r="AB215" i="450"/>
  <c r="AC214" i="450"/>
  <c r="Y214" i="450" s="1"/>
  <c r="AB214" i="450"/>
  <c r="AC213" i="450"/>
  <c r="AB213" i="450"/>
  <c r="AC212" i="450"/>
  <c r="AB212" i="450"/>
  <c r="AC211" i="450"/>
  <c r="AB211" i="450"/>
  <c r="AC210" i="450"/>
  <c r="AB210" i="450"/>
  <c r="AC209" i="450"/>
  <c r="X209" i="450" s="1"/>
  <c r="AB209" i="450"/>
  <c r="AC208" i="450"/>
  <c r="AB208" i="450"/>
  <c r="AC207" i="450"/>
  <c r="AB207" i="450"/>
  <c r="AC206" i="450"/>
  <c r="X206" i="450" s="1"/>
  <c r="AB206" i="450"/>
  <c r="AC205" i="450"/>
  <c r="X205" i="450" s="1"/>
  <c r="AB205" i="450"/>
  <c r="AC204" i="450"/>
  <c r="AB204" i="450"/>
  <c r="AC203" i="450"/>
  <c r="AB203" i="450"/>
  <c r="AC202" i="450"/>
  <c r="Y202" i="450" s="1"/>
  <c r="AA202" i="450"/>
  <c r="AB202" i="450"/>
  <c r="X202" i="450"/>
  <c r="AC201" i="450"/>
  <c r="AA201" i="450" s="1"/>
  <c r="AB201" i="450"/>
  <c r="AC200" i="450"/>
  <c r="AA200" i="450" s="1"/>
  <c r="AB200" i="450"/>
  <c r="Z200" i="450"/>
  <c r="AC199" i="450"/>
  <c r="AB199" i="450"/>
  <c r="AC198" i="450"/>
  <c r="Z198" i="450" s="1"/>
  <c r="AB198" i="450"/>
  <c r="X198" i="450"/>
  <c r="AC197" i="450"/>
  <c r="AB197" i="450"/>
  <c r="AC196" i="450"/>
  <c r="Z196" i="450" s="1"/>
  <c r="AB196" i="450"/>
  <c r="AC195" i="450"/>
  <c r="Z195" i="450" s="1"/>
  <c r="AB195" i="450"/>
  <c r="X195" i="450"/>
  <c r="AC194" i="450"/>
  <c r="X194" i="450" s="1"/>
  <c r="AB194" i="450"/>
  <c r="AC193" i="450"/>
  <c r="AA193" i="450" s="1"/>
  <c r="AB193" i="450"/>
  <c r="AC192" i="450"/>
  <c r="AB192" i="450"/>
  <c r="AC191" i="450"/>
  <c r="Z191" i="450" s="1"/>
  <c r="AB191" i="450"/>
  <c r="AC190" i="450"/>
  <c r="Y190" i="450" s="1"/>
  <c r="AA190" i="450"/>
  <c r="AB190" i="450"/>
  <c r="Z190" i="450"/>
  <c r="AC189" i="450"/>
  <c r="AB189" i="450"/>
  <c r="AC188" i="450"/>
  <c r="X188" i="450" s="1"/>
  <c r="AB188" i="450"/>
  <c r="AC187" i="450"/>
  <c r="X187" i="450" s="1"/>
  <c r="AB187" i="450"/>
  <c r="AC186" i="450"/>
  <c r="X186" i="450" s="1"/>
  <c r="AB186" i="450"/>
  <c r="Z186" i="450"/>
  <c r="Y186" i="450"/>
  <c r="AC185" i="450"/>
  <c r="AA185" i="450" s="1"/>
  <c r="AB185" i="450"/>
  <c r="AC184" i="450"/>
  <c r="AB184" i="450"/>
  <c r="AC183" i="450"/>
  <c r="AA183" i="450" s="1"/>
  <c r="AB183" i="450"/>
  <c r="Z183" i="450"/>
  <c r="Y183" i="450"/>
  <c r="X183" i="450"/>
  <c r="AC182" i="450"/>
  <c r="Z182" i="450" s="1"/>
  <c r="AB182" i="450"/>
  <c r="AC181" i="450"/>
  <c r="AB181" i="450"/>
  <c r="AC180" i="450"/>
  <c r="Z180" i="450" s="1"/>
  <c r="AB180" i="450"/>
  <c r="AC179" i="450"/>
  <c r="Z179" i="450" s="1"/>
  <c r="AB179" i="450"/>
  <c r="X179" i="450"/>
  <c r="AC178" i="450"/>
  <c r="AA178" i="450" s="1"/>
  <c r="AB178" i="450"/>
  <c r="AC177" i="450"/>
  <c r="X177" i="450" s="1"/>
  <c r="AB177" i="450"/>
  <c r="AA177" i="450"/>
  <c r="AC176" i="450"/>
  <c r="X176" i="450" s="1"/>
  <c r="AB176" i="450"/>
  <c r="AC175" i="450"/>
  <c r="Z175" i="450" s="1"/>
  <c r="AB175" i="450"/>
  <c r="X175" i="450"/>
  <c r="AC174" i="450"/>
  <c r="X174" i="450" s="1"/>
  <c r="AB174" i="450"/>
  <c r="AC173" i="450"/>
  <c r="Y173" i="450" s="1"/>
  <c r="AB173" i="450"/>
  <c r="AC172" i="450"/>
  <c r="Y172" i="450" s="1"/>
  <c r="AB172" i="450"/>
  <c r="AC171" i="450"/>
  <c r="AB171" i="450"/>
  <c r="Y171" i="450"/>
  <c r="AC170" i="450"/>
  <c r="AB170" i="450"/>
  <c r="AC169" i="450"/>
  <c r="Z169" i="450" s="1"/>
  <c r="AB169" i="450"/>
  <c r="AC168" i="450"/>
  <c r="AB168" i="450"/>
  <c r="AC167" i="450"/>
  <c r="Y167" i="450" s="1"/>
  <c r="AB167" i="450"/>
  <c r="AC166" i="450"/>
  <c r="Y166" i="450" s="1"/>
  <c r="AB166" i="450"/>
  <c r="AC165" i="450"/>
  <c r="Z165" i="450" s="1"/>
  <c r="AB165" i="450"/>
  <c r="AC164" i="450"/>
  <c r="Y164" i="450" s="1"/>
  <c r="AB164" i="450"/>
  <c r="AC163" i="450"/>
  <c r="AB163" i="450"/>
  <c r="AC162" i="450"/>
  <c r="AB162" i="450"/>
  <c r="AC161" i="450"/>
  <c r="Z161" i="450" s="1"/>
  <c r="AB161" i="450"/>
  <c r="AA161" i="450"/>
  <c r="Y161" i="450"/>
  <c r="AC160" i="450"/>
  <c r="AB160" i="450"/>
  <c r="AC159" i="450"/>
  <c r="Z159" i="450" s="1"/>
  <c r="AB159" i="450"/>
  <c r="AC158" i="450"/>
  <c r="Y158" i="450" s="1"/>
  <c r="AB158" i="450"/>
  <c r="AC157" i="450"/>
  <c r="AA157" i="450" s="1"/>
  <c r="AB157" i="450"/>
  <c r="AC156" i="450"/>
  <c r="AB156" i="450"/>
  <c r="Y156" i="450"/>
  <c r="AC155" i="450"/>
  <c r="AB155" i="450"/>
  <c r="AC154" i="450"/>
  <c r="Y154" i="450" s="1"/>
  <c r="AB154" i="450"/>
  <c r="AC153" i="450"/>
  <c r="AB153" i="450"/>
  <c r="AC152" i="450"/>
  <c r="Y152" i="450" s="1"/>
  <c r="AB152" i="450"/>
  <c r="AC151" i="450"/>
  <c r="AA151" i="450" s="1"/>
  <c r="AB151" i="450"/>
  <c r="AC150" i="450"/>
  <c r="Y150" i="450" s="1"/>
  <c r="AB150" i="450"/>
  <c r="AC149" i="450"/>
  <c r="AA149" i="450" s="1"/>
  <c r="AB149" i="450"/>
  <c r="AC148" i="450"/>
  <c r="Y148" i="450" s="1"/>
  <c r="AB148" i="450"/>
  <c r="AC147" i="450"/>
  <c r="AB147" i="450"/>
  <c r="AC146" i="450"/>
  <c r="Y146" i="450" s="1"/>
  <c r="AB146" i="450"/>
  <c r="AC145" i="450"/>
  <c r="AB145" i="450"/>
  <c r="AC144" i="450"/>
  <c r="Y144" i="450" s="1"/>
  <c r="AB144" i="450"/>
  <c r="AC143" i="450"/>
  <c r="AA143" i="450" s="1"/>
  <c r="AB143" i="450"/>
  <c r="Y143" i="450"/>
  <c r="AC142" i="450"/>
  <c r="Y142" i="450" s="1"/>
  <c r="AB142" i="450"/>
  <c r="AC141" i="450"/>
  <c r="Y141" i="450" s="1"/>
  <c r="AB141" i="450"/>
  <c r="AC140" i="450"/>
  <c r="AA140" i="450" s="1"/>
  <c r="Z140" i="450"/>
  <c r="AB140" i="450"/>
  <c r="Y140" i="450"/>
  <c r="AC139" i="450"/>
  <c r="Y139" i="450" s="1"/>
  <c r="AB139" i="450"/>
  <c r="AC138" i="450"/>
  <c r="AA138" i="450" s="1"/>
  <c r="AB138" i="450"/>
  <c r="AC137" i="450"/>
  <c r="AB137" i="450"/>
  <c r="AC136" i="450"/>
  <c r="AB136" i="450"/>
  <c r="AC135" i="450"/>
  <c r="Y135" i="450" s="1"/>
  <c r="AB135" i="450"/>
  <c r="AC134" i="450"/>
  <c r="AB134" i="450"/>
  <c r="AC133" i="450"/>
  <c r="Y133" i="450" s="1"/>
  <c r="AB133" i="450"/>
  <c r="AC132" i="450"/>
  <c r="AA132" i="450" s="1"/>
  <c r="AB132" i="450"/>
  <c r="AC131" i="450"/>
  <c r="Y131" i="450" s="1"/>
  <c r="AB131" i="450"/>
  <c r="AC130" i="450"/>
  <c r="Y130" i="450" s="1"/>
  <c r="AB130" i="450"/>
  <c r="AC129" i="450"/>
  <c r="AB129" i="450"/>
  <c r="AC128" i="450"/>
  <c r="AB128" i="450"/>
  <c r="AC127" i="450"/>
  <c r="AB127" i="450"/>
  <c r="AC126" i="450"/>
  <c r="Y126" i="450" s="1"/>
  <c r="AB126" i="450"/>
  <c r="AC125" i="450"/>
  <c r="AA125" i="450" s="1"/>
  <c r="AB125" i="450"/>
  <c r="AC124" i="450"/>
  <c r="AB124" i="450"/>
  <c r="AC123" i="450"/>
  <c r="AA123" i="450" s="1"/>
  <c r="AB123" i="450"/>
  <c r="AC122" i="450"/>
  <c r="AA122" i="450" s="1"/>
  <c r="AB122" i="450"/>
  <c r="Y122" i="450"/>
  <c r="AC121" i="450"/>
  <c r="AB121" i="450"/>
  <c r="AC120" i="450"/>
  <c r="AB120" i="450"/>
  <c r="AC119" i="450"/>
  <c r="AB119" i="450"/>
  <c r="AC118" i="450"/>
  <c r="AB118" i="450"/>
  <c r="AC117" i="450"/>
  <c r="Z117" i="450" s="1"/>
  <c r="AB117" i="450"/>
  <c r="AC116" i="450"/>
  <c r="AB116" i="450"/>
  <c r="AC115" i="450"/>
  <c r="AB115" i="450"/>
  <c r="AC114" i="450"/>
  <c r="AB114" i="450"/>
  <c r="AC113" i="450"/>
  <c r="AB113" i="450"/>
  <c r="AC112" i="450"/>
  <c r="Z112" i="450" s="1"/>
  <c r="AB112" i="450"/>
  <c r="AC111" i="450"/>
  <c r="Y111" i="450" s="1"/>
  <c r="AB111" i="450"/>
  <c r="AC110" i="450"/>
  <c r="AA110" i="450" s="1"/>
  <c r="AB110" i="450"/>
  <c r="AC109" i="450"/>
  <c r="AB109" i="450"/>
  <c r="AC108" i="450"/>
  <c r="AA108" i="450" s="1"/>
  <c r="AB108" i="450"/>
  <c r="AC107" i="450"/>
  <c r="Y107" i="450" s="1"/>
  <c r="AB107" i="450"/>
  <c r="AC106" i="450"/>
  <c r="Z106" i="450" s="1"/>
  <c r="AB106" i="450"/>
  <c r="AA106" i="450"/>
  <c r="Y106" i="450"/>
  <c r="AC105" i="450"/>
  <c r="Y105" i="450" s="1"/>
  <c r="AB105" i="450"/>
  <c r="AC104" i="450"/>
  <c r="AB104" i="450"/>
  <c r="AC103" i="450"/>
  <c r="AB103" i="450"/>
  <c r="AC102" i="450"/>
  <c r="AA102" i="450" s="1"/>
  <c r="AB102" i="450"/>
  <c r="AC101" i="450"/>
  <c r="AB101" i="450"/>
  <c r="AC100" i="450"/>
  <c r="AA100" i="450" s="1"/>
  <c r="Z100" i="450"/>
  <c r="AB100" i="450"/>
  <c r="AC99" i="450"/>
  <c r="Y99" i="450" s="1"/>
  <c r="AB99" i="450"/>
  <c r="AC98" i="450"/>
  <c r="Z98" i="450" s="1"/>
  <c r="AB98" i="450"/>
  <c r="AA98" i="450"/>
  <c r="Y98" i="450"/>
  <c r="AC97" i="450"/>
  <c r="Y97" i="450" s="1"/>
  <c r="AB97" i="450"/>
  <c r="AC96" i="450"/>
  <c r="Z96" i="450" s="1"/>
  <c r="AB96" i="450"/>
  <c r="AC95" i="450"/>
  <c r="Y95" i="450" s="1"/>
  <c r="AB95" i="450"/>
  <c r="AC94" i="450"/>
  <c r="Z94" i="450" s="1"/>
  <c r="AB94" i="450"/>
  <c r="AC93" i="450"/>
  <c r="AB93" i="450"/>
  <c r="AC92" i="450"/>
  <c r="Z92" i="450" s="1"/>
  <c r="AB92" i="450"/>
  <c r="AC91" i="450"/>
  <c r="Y91" i="450" s="1"/>
  <c r="AB91" i="450"/>
  <c r="AC90" i="450"/>
  <c r="AB90" i="450"/>
  <c r="AC89" i="450"/>
  <c r="Y89" i="450" s="1"/>
  <c r="AB89" i="450"/>
  <c r="AC88" i="450"/>
  <c r="AB88" i="450"/>
  <c r="AC87" i="450"/>
  <c r="Y87" i="450" s="1"/>
  <c r="AB87" i="450"/>
  <c r="AC86" i="450"/>
  <c r="Y86" i="450" s="1"/>
  <c r="AB86" i="450"/>
  <c r="AC85" i="450"/>
  <c r="AB85" i="450"/>
  <c r="AC84" i="450"/>
  <c r="AB84" i="450"/>
  <c r="AC83" i="450"/>
  <c r="Y83" i="450" s="1"/>
  <c r="AB83" i="450"/>
  <c r="AC82" i="450"/>
  <c r="Y82" i="450" s="1"/>
  <c r="Z82" i="450"/>
  <c r="AB82" i="450"/>
  <c r="AC81" i="450"/>
  <c r="Y81" i="450" s="1"/>
  <c r="AB81" i="450"/>
  <c r="AC80" i="450"/>
  <c r="AB80" i="450"/>
  <c r="AA80" i="450"/>
  <c r="AC79" i="450"/>
  <c r="Y79" i="450" s="1"/>
  <c r="AB79" i="450"/>
  <c r="AC78" i="450"/>
  <c r="AB78" i="450"/>
  <c r="AC77" i="450"/>
  <c r="Y77" i="450" s="1"/>
  <c r="AB77" i="450"/>
  <c r="AC76" i="450"/>
  <c r="AA76" i="450" s="1"/>
  <c r="AB76" i="450"/>
  <c r="AC75" i="450"/>
  <c r="AB75" i="450"/>
  <c r="AC74" i="450"/>
  <c r="AB74" i="450"/>
  <c r="AC73" i="450"/>
  <c r="AB73" i="450"/>
  <c r="AC72" i="450"/>
  <c r="AA72" i="450" s="1"/>
  <c r="AB72" i="450"/>
  <c r="AC71" i="450"/>
  <c r="AB71" i="450"/>
  <c r="AC70" i="450"/>
  <c r="AB70" i="450"/>
  <c r="AC69" i="450"/>
  <c r="AB69" i="450"/>
  <c r="AC68" i="450"/>
  <c r="AB68" i="450"/>
  <c r="AC67" i="450"/>
  <c r="Y67" i="450" s="1"/>
  <c r="AB67" i="450"/>
  <c r="AC66" i="450"/>
  <c r="AB66" i="450"/>
  <c r="AC65" i="450"/>
  <c r="Y65" i="450" s="1"/>
  <c r="AB65" i="450"/>
  <c r="AC64" i="450"/>
  <c r="Y64" i="450" s="1"/>
  <c r="AB64" i="450"/>
  <c r="AC63" i="450"/>
  <c r="AB63" i="450"/>
  <c r="AC62" i="450"/>
  <c r="AB62" i="450"/>
  <c r="AC61" i="450"/>
  <c r="X61" i="450" s="1"/>
  <c r="AB61" i="450"/>
  <c r="AC60" i="450"/>
  <c r="Y60" i="450" s="1"/>
  <c r="AB60" i="450"/>
  <c r="AC59" i="450"/>
  <c r="AB59" i="450"/>
  <c r="AC58" i="450"/>
  <c r="Y58" i="450" s="1"/>
  <c r="AB58" i="450"/>
  <c r="AC57" i="450"/>
  <c r="Y57" i="450" s="1"/>
  <c r="AB57" i="450"/>
  <c r="AC56" i="450"/>
  <c r="Z56" i="450" s="1"/>
  <c r="AB56" i="450"/>
  <c r="AC55" i="450"/>
  <c r="Y55" i="450" s="1"/>
  <c r="AB55" i="450"/>
  <c r="AC54" i="450"/>
  <c r="AA54" i="450" s="1"/>
  <c r="AB54" i="450"/>
  <c r="AC53" i="450"/>
  <c r="AB53" i="450"/>
  <c r="Y53" i="450"/>
  <c r="AC52" i="450"/>
  <c r="Y52" i="450" s="1"/>
  <c r="AB52" i="450"/>
  <c r="AC51" i="450"/>
  <c r="AB51" i="450"/>
  <c r="AC50" i="450"/>
  <c r="AA50" i="450" s="1"/>
  <c r="AB50" i="450"/>
  <c r="AC49" i="450"/>
  <c r="Y49" i="450" s="1"/>
  <c r="AB49" i="450"/>
  <c r="AC48" i="450"/>
  <c r="AA48" i="450" s="1"/>
  <c r="Z48" i="450"/>
  <c r="AB48" i="450"/>
  <c r="AC47" i="450"/>
  <c r="Y47" i="450" s="1"/>
  <c r="AB47" i="450"/>
  <c r="AC46" i="450"/>
  <c r="Y46" i="450" s="1"/>
  <c r="AB46" i="450"/>
  <c r="AC45" i="450"/>
  <c r="Y45" i="450" s="1"/>
  <c r="AB45" i="450"/>
  <c r="AC44" i="450"/>
  <c r="AB44" i="450"/>
  <c r="AC43" i="450"/>
  <c r="AB43" i="450"/>
  <c r="AC42" i="450"/>
  <c r="Y42" i="450" s="1"/>
  <c r="AB42" i="450"/>
  <c r="AC41" i="450"/>
  <c r="Y41" i="450" s="1"/>
  <c r="AB41" i="450"/>
  <c r="AC40" i="450"/>
  <c r="Y40" i="450" s="1"/>
  <c r="AB40" i="450"/>
  <c r="AC39" i="450"/>
  <c r="AB39" i="450"/>
  <c r="Y39" i="450"/>
  <c r="AC38" i="450"/>
  <c r="AB38" i="450"/>
  <c r="AC37" i="450"/>
  <c r="Y37" i="450" s="1"/>
  <c r="AB37" i="450"/>
  <c r="AC36" i="450"/>
  <c r="Z36" i="450" s="1"/>
  <c r="AB36" i="450"/>
  <c r="AA36" i="450"/>
  <c r="Y36" i="450"/>
  <c r="AC35" i="450"/>
  <c r="AB35" i="450"/>
  <c r="AC34" i="450"/>
  <c r="Y34" i="450" s="1"/>
  <c r="AB34" i="450"/>
  <c r="AC33" i="450"/>
  <c r="Y33" i="450" s="1"/>
  <c r="AB33" i="450"/>
  <c r="AC32" i="450"/>
  <c r="Y32" i="450" s="1"/>
  <c r="AB32" i="450"/>
  <c r="AC31" i="450"/>
  <c r="Y31" i="450" s="1"/>
  <c r="AB31" i="450"/>
  <c r="AC30" i="450"/>
  <c r="AB30" i="450"/>
  <c r="AC29" i="450"/>
  <c r="Y29" i="450" s="1"/>
  <c r="AB29" i="450"/>
  <c r="AC28" i="450"/>
  <c r="AB28" i="450"/>
  <c r="AC27" i="450"/>
  <c r="AB27" i="450"/>
  <c r="AC26" i="450"/>
  <c r="AB26" i="450"/>
  <c r="AC25" i="450"/>
  <c r="Y25" i="450" s="1"/>
  <c r="AB25" i="450"/>
  <c r="AC24" i="450"/>
  <c r="Z24" i="450" s="1"/>
  <c r="AB24" i="450"/>
  <c r="AC23" i="450"/>
  <c r="Y23" i="450" s="1"/>
  <c r="AB23" i="450"/>
  <c r="J22" i="450"/>
  <c r="I22" i="450"/>
  <c r="H22" i="450"/>
  <c r="G22" i="450"/>
  <c r="S17" i="450" s="1"/>
  <c r="A19" i="450"/>
  <c r="A17" i="450"/>
  <c r="A15" i="450"/>
  <c r="V12" i="450"/>
  <c r="S12" i="450"/>
  <c r="P12" i="450"/>
  <c r="N12" i="450"/>
  <c r="M12" i="450"/>
  <c r="L12" i="450"/>
  <c r="V11" i="450"/>
  <c r="S11" i="450"/>
  <c r="P11" i="450"/>
  <c r="N11" i="450"/>
  <c r="M11" i="450"/>
  <c r="L11" i="450"/>
  <c r="S7" i="450"/>
  <c r="M7" i="450"/>
  <c r="V5" i="450"/>
  <c r="S5" i="450"/>
  <c r="M5" i="450"/>
  <c r="J5" i="450"/>
  <c r="D5" i="450"/>
  <c r="AA247" i="449"/>
  <c r="Z247" i="449"/>
  <c r="Y247" i="449"/>
  <c r="X247" i="449"/>
  <c r="W247" i="449"/>
  <c r="V247" i="449"/>
  <c r="U247" i="449"/>
  <c r="T247" i="449"/>
  <c r="S247" i="449"/>
  <c r="R247" i="449"/>
  <c r="Q247" i="449"/>
  <c r="P247" i="449"/>
  <c r="O247" i="449"/>
  <c r="AC246" i="449"/>
  <c r="Y246" i="449" s="1"/>
  <c r="AB246" i="449"/>
  <c r="AC245" i="449"/>
  <c r="AA245" i="449" s="1"/>
  <c r="AB245" i="449"/>
  <c r="AC244" i="449"/>
  <c r="AB244" i="449"/>
  <c r="AC243" i="449"/>
  <c r="Z243" i="449" s="1"/>
  <c r="AB243" i="449"/>
  <c r="AA243" i="449"/>
  <c r="AC242" i="449"/>
  <c r="Y242" i="449" s="1"/>
  <c r="AB242" i="449"/>
  <c r="AC241" i="449"/>
  <c r="AB241" i="449"/>
  <c r="AC240" i="449"/>
  <c r="AA240" i="449" s="1"/>
  <c r="AB240" i="449"/>
  <c r="AC239" i="449"/>
  <c r="AB239" i="449"/>
  <c r="AC238" i="449"/>
  <c r="AA238" i="449" s="1"/>
  <c r="AB238" i="449"/>
  <c r="AC237" i="449"/>
  <c r="AB237" i="449"/>
  <c r="AC236" i="449"/>
  <c r="AA236" i="449" s="1"/>
  <c r="AB236" i="449"/>
  <c r="AC235" i="449"/>
  <c r="AB235" i="449"/>
  <c r="AC234" i="449"/>
  <c r="Z234" i="449" s="1"/>
  <c r="AB234" i="449"/>
  <c r="AC233" i="449"/>
  <c r="AB233" i="449"/>
  <c r="AC232" i="449"/>
  <c r="AB232" i="449"/>
  <c r="AC231" i="449"/>
  <c r="Y231" i="449" s="1"/>
  <c r="AB231" i="449"/>
  <c r="AC230" i="449"/>
  <c r="AA230" i="449" s="1"/>
  <c r="AB230" i="449"/>
  <c r="Z230" i="449"/>
  <c r="AC229" i="449"/>
  <c r="Z229" i="449" s="1"/>
  <c r="AA229" i="449"/>
  <c r="AB229" i="449"/>
  <c r="AC228" i="449"/>
  <c r="Y228" i="449" s="1"/>
  <c r="AB228" i="449"/>
  <c r="X228" i="449"/>
  <c r="AC227" i="449"/>
  <c r="Z227" i="449" s="1"/>
  <c r="AB227" i="449"/>
  <c r="AC226" i="449"/>
  <c r="AB226" i="449"/>
  <c r="AC225" i="449"/>
  <c r="AB225" i="449"/>
  <c r="Z225" i="449"/>
  <c r="Y225" i="449"/>
  <c r="AC224" i="449"/>
  <c r="AA224" i="449" s="1"/>
  <c r="AB224" i="449"/>
  <c r="AC223" i="449"/>
  <c r="Z223" i="449" s="1"/>
  <c r="AA223" i="449"/>
  <c r="AB223" i="449"/>
  <c r="AC222" i="449"/>
  <c r="AB222" i="449"/>
  <c r="AC221" i="449"/>
  <c r="AB221" i="449"/>
  <c r="AC220" i="449"/>
  <c r="AB220" i="449"/>
  <c r="AC219" i="449"/>
  <c r="Y219" i="449" s="1"/>
  <c r="AB219" i="449"/>
  <c r="Z219" i="449"/>
  <c r="AC218" i="449"/>
  <c r="AA218" i="449" s="1"/>
  <c r="AB218" i="449"/>
  <c r="AC217" i="449"/>
  <c r="Z217" i="449" s="1"/>
  <c r="AB217" i="449"/>
  <c r="AC216" i="449"/>
  <c r="X216" i="449" s="1"/>
  <c r="AB216" i="449"/>
  <c r="AC215" i="449"/>
  <c r="AB215" i="449"/>
  <c r="AC214" i="449"/>
  <c r="AB214" i="449"/>
  <c r="AC213" i="449"/>
  <c r="AB213" i="449"/>
  <c r="AC212" i="449"/>
  <c r="AB212" i="449"/>
  <c r="AC211" i="449"/>
  <c r="Z211" i="449" s="1"/>
  <c r="AB211" i="449"/>
  <c r="AC210" i="449"/>
  <c r="AB210" i="449"/>
  <c r="AC209" i="449"/>
  <c r="Z209" i="449" s="1"/>
  <c r="AB209" i="449"/>
  <c r="AC208" i="449"/>
  <c r="AB208" i="449"/>
  <c r="X208" i="449"/>
  <c r="AC207" i="449"/>
  <c r="AB207" i="449"/>
  <c r="AC206" i="449"/>
  <c r="AB206" i="449"/>
  <c r="AC205" i="449"/>
  <c r="AB205" i="449"/>
  <c r="AC204" i="449"/>
  <c r="AB204" i="449"/>
  <c r="AC203" i="449"/>
  <c r="AB203" i="449"/>
  <c r="AC202" i="449"/>
  <c r="Z202" i="449" s="1"/>
  <c r="AB202" i="449"/>
  <c r="AC201" i="449"/>
  <c r="AB201" i="449"/>
  <c r="Z201" i="449"/>
  <c r="AC200" i="449"/>
  <c r="X200" i="449" s="1"/>
  <c r="AB200" i="449"/>
  <c r="AC199" i="449"/>
  <c r="AB199" i="449"/>
  <c r="AC198" i="449"/>
  <c r="AB198" i="449"/>
  <c r="AC197" i="449"/>
  <c r="AB197" i="449"/>
  <c r="AC196" i="449"/>
  <c r="AB196" i="449"/>
  <c r="AC195" i="449"/>
  <c r="AB195" i="449"/>
  <c r="AC194" i="449"/>
  <c r="AB194" i="449"/>
  <c r="AC193" i="449"/>
  <c r="Z193" i="449" s="1"/>
  <c r="AB193" i="449"/>
  <c r="AC192" i="449"/>
  <c r="X192" i="449" s="1"/>
  <c r="AB192" i="449"/>
  <c r="AC191" i="449"/>
  <c r="AB191" i="449"/>
  <c r="AC190" i="449"/>
  <c r="AB190" i="449"/>
  <c r="AC189" i="449"/>
  <c r="AB189" i="449"/>
  <c r="AC188" i="449"/>
  <c r="AB188" i="449"/>
  <c r="AC187" i="449"/>
  <c r="AB187" i="449"/>
  <c r="AC186" i="449"/>
  <c r="Z186" i="449" s="1"/>
  <c r="AB186" i="449"/>
  <c r="X186" i="449"/>
  <c r="AC185" i="449"/>
  <c r="Z185" i="449" s="1"/>
  <c r="AB185" i="449"/>
  <c r="AC184" i="449"/>
  <c r="X184" i="449" s="1"/>
  <c r="AB184" i="449"/>
  <c r="AC183" i="449"/>
  <c r="AB183" i="449"/>
  <c r="AC182" i="449"/>
  <c r="AB182" i="449"/>
  <c r="AC181" i="449"/>
  <c r="AB181" i="449"/>
  <c r="AC180" i="449"/>
  <c r="AB180" i="449"/>
  <c r="AC179" i="449"/>
  <c r="Z179" i="449" s="1"/>
  <c r="AB179" i="449"/>
  <c r="AC178" i="449"/>
  <c r="Z178" i="449" s="1"/>
  <c r="AB178" i="449"/>
  <c r="AC177" i="449"/>
  <c r="AB177" i="449"/>
  <c r="Z177" i="449"/>
  <c r="AC176" i="449"/>
  <c r="X176" i="449" s="1"/>
  <c r="AB176" i="449"/>
  <c r="AC175" i="449"/>
  <c r="AB175" i="449"/>
  <c r="AC174" i="449"/>
  <c r="AB174" i="449"/>
  <c r="AC173" i="449"/>
  <c r="AB173" i="449"/>
  <c r="AC172" i="449"/>
  <c r="AB172" i="449"/>
  <c r="AC171" i="449"/>
  <c r="Z171" i="449" s="1"/>
  <c r="AB171" i="449"/>
  <c r="AC170" i="449"/>
  <c r="AB170" i="449"/>
  <c r="AC169" i="449"/>
  <c r="Z169" i="449" s="1"/>
  <c r="AB169" i="449"/>
  <c r="AC168" i="449"/>
  <c r="AB168" i="449"/>
  <c r="X168" i="449"/>
  <c r="AC167" i="449"/>
  <c r="AB167" i="449"/>
  <c r="AC166" i="449"/>
  <c r="AB166" i="449"/>
  <c r="AC165" i="449"/>
  <c r="Z165" i="449" s="1"/>
  <c r="AB165" i="449"/>
  <c r="AC164" i="449"/>
  <c r="AB164" i="449"/>
  <c r="AC163" i="449"/>
  <c r="Y163" i="449" s="1"/>
  <c r="AB163" i="449"/>
  <c r="AC162" i="449"/>
  <c r="AA162" i="449" s="1"/>
  <c r="AB162" i="449"/>
  <c r="AC161" i="449"/>
  <c r="Z161" i="449" s="1"/>
  <c r="AB161" i="449"/>
  <c r="AC160" i="449"/>
  <c r="X160" i="449" s="1"/>
  <c r="AB160" i="449"/>
  <c r="AC159" i="449"/>
  <c r="AB159" i="449"/>
  <c r="AC158" i="449"/>
  <c r="Y158" i="449" s="1"/>
  <c r="AB158" i="449"/>
  <c r="AC157" i="449"/>
  <c r="Z157" i="449" s="1"/>
  <c r="AB157" i="449"/>
  <c r="AC156" i="449"/>
  <c r="X156" i="449" s="1"/>
  <c r="AB156" i="449"/>
  <c r="AC155" i="449"/>
  <c r="Y155" i="449" s="1"/>
  <c r="AB155" i="449"/>
  <c r="AC154" i="449"/>
  <c r="Z154" i="449" s="1"/>
  <c r="AB154" i="449"/>
  <c r="AA154" i="449"/>
  <c r="Y154" i="449"/>
  <c r="X154" i="449"/>
  <c r="AC153" i="449"/>
  <c r="Z153" i="449" s="1"/>
  <c r="AB153" i="449"/>
  <c r="AC152" i="449"/>
  <c r="AB152" i="449"/>
  <c r="AC151" i="449"/>
  <c r="AB151" i="449"/>
  <c r="AC150" i="449"/>
  <c r="Y150" i="449" s="1"/>
  <c r="AB150" i="449"/>
  <c r="AC149" i="449"/>
  <c r="AB149" i="449"/>
  <c r="AC148" i="449"/>
  <c r="AB148" i="449"/>
  <c r="AC147" i="449"/>
  <c r="AB147" i="449"/>
  <c r="AC146" i="449"/>
  <c r="Z146" i="449" s="1"/>
  <c r="AB146" i="449"/>
  <c r="AC145" i="449"/>
  <c r="AB145" i="449"/>
  <c r="AC144" i="449"/>
  <c r="AB144" i="449"/>
  <c r="AC143" i="449"/>
  <c r="AB143" i="449"/>
  <c r="AC142" i="449"/>
  <c r="AB142" i="449"/>
  <c r="AC141" i="449"/>
  <c r="AB141" i="449"/>
  <c r="AC140" i="449"/>
  <c r="AA140" i="449" s="1"/>
  <c r="AB140" i="449"/>
  <c r="AC139" i="449"/>
  <c r="AA139" i="449" s="1"/>
  <c r="AB139" i="449"/>
  <c r="AC138" i="449"/>
  <c r="AA138" i="449" s="1"/>
  <c r="AB138" i="449"/>
  <c r="AC137" i="449"/>
  <c r="X137" i="449" s="1"/>
  <c r="AB137" i="449"/>
  <c r="AC136" i="449"/>
  <c r="AB136" i="449"/>
  <c r="AC135" i="449"/>
  <c r="AB135" i="449"/>
  <c r="AC134" i="449"/>
  <c r="X134" i="449" s="1"/>
  <c r="AB134" i="449"/>
  <c r="AC133" i="449"/>
  <c r="Y133" i="449" s="1"/>
  <c r="AB133" i="449"/>
  <c r="AC132" i="449"/>
  <c r="X132" i="449" s="1"/>
  <c r="AB132" i="449"/>
  <c r="AC131" i="449"/>
  <c r="Y131" i="449" s="1"/>
  <c r="AB131" i="449"/>
  <c r="Z131" i="449"/>
  <c r="AC130" i="449"/>
  <c r="Z130" i="449" s="1"/>
  <c r="AB130" i="449"/>
  <c r="AA130" i="449"/>
  <c r="AC129" i="449"/>
  <c r="AB129" i="449"/>
  <c r="Z129" i="449"/>
  <c r="AC128" i="449"/>
  <c r="X128" i="449" s="1"/>
  <c r="AB128" i="449"/>
  <c r="AC127" i="449"/>
  <c r="AB127" i="449"/>
  <c r="AC126" i="449"/>
  <c r="AB126" i="449"/>
  <c r="AC125" i="449"/>
  <c r="Y125" i="449" s="1"/>
  <c r="AB125" i="449"/>
  <c r="AC124" i="449"/>
  <c r="X124" i="449" s="1"/>
  <c r="AB124" i="449"/>
  <c r="AC123" i="449"/>
  <c r="Z123" i="449" s="1"/>
  <c r="AB123" i="449"/>
  <c r="AC122" i="449"/>
  <c r="Z122" i="449" s="1"/>
  <c r="AB122" i="449"/>
  <c r="AA122" i="449"/>
  <c r="X122" i="449"/>
  <c r="AC121" i="449"/>
  <c r="Z121" i="449" s="1"/>
  <c r="AB121" i="449"/>
  <c r="AC120" i="449"/>
  <c r="X120" i="449" s="1"/>
  <c r="AB120" i="449"/>
  <c r="AC119" i="449"/>
  <c r="Y119" i="449" s="1"/>
  <c r="AB119" i="449"/>
  <c r="AC118" i="449"/>
  <c r="AB118" i="449"/>
  <c r="AC117" i="449"/>
  <c r="AB117" i="449"/>
  <c r="AC116" i="449"/>
  <c r="X116" i="449" s="1"/>
  <c r="AB116" i="449"/>
  <c r="AC115" i="449"/>
  <c r="Y115" i="449" s="1"/>
  <c r="AB115" i="449"/>
  <c r="Z115" i="449"/>
  <c r="AC114" i="449"/>
  <c r="Z114" i="449" s="1"/>
  <c r="AB114" i="449"/>
  <c r="AC113" i="449"/>
  <c r="Z113" i="449" s="1"/>
  <c r="AB113" i="449"/>
  <c r="AC112" i="449"/>
  <c r="X112" i="449" s="1"/>
  <c r="AB112" i="449"/>
  <c r="AC111" i="449"/>
  <c r="Y111" i="449" s="1"/>
  <c r="AB111" i="449"/>
  <c r="AC110" i="449"/>
  <c r="X110" i="449" s="1"/>
  <c r="AB110" i="449"/>
  <c r="AC109" i="449"/>
  <c r="AB109" i="449"/>
  <c r="AC108" i="449"/>
  <c r="AB108" i="449"/>
  <c r="AC107" i="449"/>
  <c r="AB107" i="449"/>
  <c r="AC106" i="449"/>
  <c r="Z106" i="449" s="1"/>
  <c r="AB106" i="449"/>
  <c r="AC105" i="449"/>
  <c r="Z105" i="449" s="1"/>
  <c r="AB105" i="449"/>
  <c r="AC104" i="449"/>
  <c r="AB104" i="449"/>
  <c r="AC103" i="449"/>
  <c r="AB103" i="449"/>
  <c r="AC102" i="449"/>
  <c r="X102" i="449" s="1"/>
  <c r="AB102" i="449"/>
  <c r="AC101" i="449"/>
  <c r="Y101" i="449" s="1"/>
  <c r="AB101" i="449"/>
  <c r="AC100" i="449"/>
  <c r="X100" i="449" s="1"/>
  <c r="AB100" i="449"/>
  <c r="AC99" i="449"/>
  <c r="Y99" i="449" s="1"/>
  <c r="AB99" i="449"/>
  <c r="AC98" i="449"/>
  <c r="Z98" i="449" s="1"/>
  <c r="AB98" i="449"/>
  <c r="AA98" i="449"/>
  <c r="Y98" i="449"/>
  <c r="X98" i="449"/>
  <c r="AC97" i="449"/>
  <c r="Z97" i="449" s="1"/>
  <c r="AB97" i="449"/>
  <c r="AC96" i="449"/>
  <c r="X96" i="449" s="1"/>
  <c r="AB96" i="449"/>
  <c r="AC95" i="449"/>
  <c r="AB95" i="449"/>
  <c r="AC94" i="449"/>
  <c r="AB94" i="449"/>
  <c r="AC93" i="449"/>
  <c r="Y93" i="449" s="1"/>
  <c r="AB93" i="449"/>
  <c r="AC92" i="449"/>
  <c r="X92" i="449" s="1"/>
  <c r="AB92" i="449"/>
  <c r="Y92" i="449"/>
  <c r="AC91" i="449"/>
  <c r="Z91" i="449" s="1"/>
  <c r="AB91" i="449"/>
  <c r="AC90" i="449"/>
  <c r="Z90" i="449" s="1"/>
  <c r="AB90" i="449"/>
  <c r="AC89" i="449"/>
  <c r="Z89" i="449" s="1"/>
  <c r="AB89" i="449"/>
  <c r="AC88" i="449"/>
  <c r="X88" i="449" s="1"/>
  <c r="AB88" i="449"/>
  <c r="AC87" i="449"/>
  <c r="Y87" i="449" s="1"/>
  <c r="AB87" i="449"/>
  <c r="AC86" i="449"/>
  <c r="AB86" i="449"/>
  <c r="AC85" i="449"/>
  <c r="AB85" i="449"/>
  <c r="AC84" i="449"/>
  <c r="AB84" i="449"/>
  <c r="AC83" i="449"/>
  <c r="Y83" i="449" s="1"/>
  <c r="AB83" i="449"/>
  <c r="AC82" i="449"/>
  <c r="Z82" i="449" s="1"/>
  <c r="AB82" i="449"/>
  <c r="AC81" i="449"/>
  <c r="Z81" i="449" s="1"/>
  <c r="AB81" i="449"/>
  <c r="AC80" i="449"/>
  <c r="X80" i="449" s="1"/>
  <c r="AB80" i="449"/>
  <c r="AC79" i="449"/>
  <c r="Y79" i="449" s="1"/>
  <c r="AB79" i="449"/>
  <c r="AC78" i="449"/>
  <c r="AB78" i="449"/>
  <c r="X78" i="449"/>
  <c r="AC77" i="449"/>
  <c r="AB77" i="449"/>
  <c r="AC76" i="449"/>
  <c r="AB76" i="449"/>
  <c r="AC75" i="449"/>
  <c r="AB75" i="449"/>
  <c r="AC74" i="449"/>
  <c r="Z74" i="449" s="1"/>
  <c r="AB74" i="449"/>
  <c r="X74" i="449"/>
  <c r="AC73" i="449"/>
  <c r="Z73" i="449" s="1"/>
  <c r="AB73" i="449"/>
  <c r="AC72" i="449"/>
  <c r="AB72" i="449"/>
  <c r="AC71" i="449"/>
  <c r="AB71" i="449"/>
  <c r="AC70" i="449"/>
  <c r="X70" i="449" s="1"/>
  <c r="AB70" i="449"/>
  <c r="AC69" i="449"/>
  <c r="Y69" i="449" s="1"/>
  <c r="AB69" i="449"/>
  <c r="AC68" i="449"/>
  <c r="X68" i="449" s="1"/>
  <c r="AB68" i="449"/>
  <c r="AC67" i="449"/>
  <c r="Y67" i="449" s="1"/>
  <c r="AB67" i="449"/>
  <c r="Z67" i="449"/>
  <c r="AC66" i="449"/>
  <c r="AB66" i="449"/>
  <c r="AC65" i="449"/>
  <c r="AB65" i="449"/>
  <c r="Z65" i="449"/>
  <c r="AC64" i="449"/>
  <c r="X64" i="449" s="1"/>
  <c r="AB64" i="449"/>
  <c r="AC63" i="449"/>
  <c r="AB63" i="449"/>
  <c r="AC62" i="449"/>
  <c r="AB62" i="449"/>
  <c r="AC61" i="449"/>
  <c r="Y61" i="449" s="1"/>
  <c r="AB61" i="449"/>
  <c r="AC60" i="449"/>
  <c r="X60" i="449" s="1"/>
  <c r="AB60" i="449"/>
  <c r="AC59" i="449"/>
  <c r="Z59" i="449" s="1"/>
  <c r="AB59" i="449"/>
  <c r="AC58" i="449"/>
  <c r="AB58" i="449"/>
  <c r="AC57" i="449"/>
  <c r="Z57" i="449" s="1"/>
  <c r="AB57" i="449"/>
  <c r="AC56" i="449"/>
  <c r="X56" i="449" s="1"/>
  <c r="AB56" i="449"/>
  <c r="AA56" i="449"/>
  <c r="AC55" i="449"/>
  <c r="Y55" i="449" s="1"/>
  <c r="AB55" i="449"/>
  <c r="AC54" i="449"/>
  <c r="AB54" i="449"/>
  <c r="AC53" i="449"/>
  <c r="AB53" i="449"/>
  <c r="AC52" i="449"/>
  <c r="X52" i="449" s="1"/>
  <c r="AB52" i="449"/>
  <c r="Y52" i="449"/>
  <c r="AC51" i="449"/>
  <c r="AB51" i="449"/>
  <c r="AC50" i="449"/>
  <c r="Z50" i="449" s="1"/>
  <c r="AB50" i="449"/>
  <c r="AC49" i="449"/>
  <c r="Z49" i="449" s="1"/>
  <c r="AB49" i="449"/>
  <c r="AC48" i="449"/>
  <c r="AB48" i="449"/>
  <c r="AC47" i="449"/>
  <c r="Y47" i="449" s="1"/>
  <c r="AB47" i="449"/>
  <c r="AC46" i="449"/>
  <c r="X46" i="449" s="1"/>
  <c r="AB46" i="449"/>
  <c r="AC45" i="449"/>
  <c r="AB45" i="449"/>
  <c r="AC44" i="449"/>
  <c r="AB44" i="449"/>
  <c r="AC43" i="449"/>
  <c r="AB43" i="449"/>
  <c r="AC42" i="449"/>
  <c r="X42" i="449" s="1"/>
  <c r="AB42" i="449"/>
  <c r="AC41" i="449"/>
  <c r="AB41" i="449"/>
  <c r="AC40" i="449"/>
  <c r="AB40" i="449"/>
  <c r="AC39" i="449"/>
  <c r="AB39" i="449"/>
  <c r="Z39" i="449"/>
  <c r="AC38" i="449"/>
  <c r="X38" i="449" s="1"/>
  <c r="AB38" i="449"/>
  <c r="AC37" i="449"/>
  <c r="AB37" i="449"/>
  <c r="AC36" i="449"/>
  <c r="AB36" i="449"/>
  <c r="AC35" i="449"/>
  <c r="AB35" i="449"/>
  <c r="AC34" i="449"/>
  <c r="X34" i="449" s="1"/>
  <c r="AB34" i="449"/>
  <c r="AC33" i="449"/>
  <c r="Z33" i="449" s="1"/>
  <c r="AB33" i="449"/>
  <c r="AC32" i="449"/>
  <c r="Z32" i="449" s="1"/>
  <c r="AB32" i="449"/>
  <c r="AC31" i="449"/>
  <c r="AB31" i="449"/>
  <c r="Z31" i="449"/>
  <c r="AC30" i="449"/>
  <c r="AB30" i="449"/>
  <c r="X30" i="449"/>
  <c r="AC29" i="449"/>
  <c r="AB29" i="449"/>
  <c r="AC28" i="449"/>
  <c r="AB28" i="449"/>
  <c r="AC27" i="449"/>
  <c r="AB27" i="449"/>
  <c r="AC26" i="449"/>
  <c r="AB26" i="449"/>
  <c r="X26" i="449"/>
  <c r="AC25" i="449"/>
  <c r="AB25" i="449"/>
  <c r="AC24" i="449"/>
  <c r="Z24" i="449" s="1"/>
  <c r="AB24" i="449"/>
  <c r="AC23" i="449"/>
  <c r="X23" i="449" s="1"/>
  <c r="AB23" i="449"/>
  <c r="J22" i="449"/>
  <c r="I22" i="449"/>
  <c r="H22" i="449"/>
  <c r="G22" i="449"/>
  <c r="S17" i="449" s="1"/>
  <c r="A19" i="449"/>
  <c r="A17" i="449"/>
  <c r="A15" i="449"/>
  <c r="V12" i="449"/>
  <c r="S12" i="449"/>
  <c r="P12" i="449"/>
  <c r="N12" i="449"/>
  <c r="M12" i="449"/>
  <c r="L12" i="449"/>
  <c r="V11" i="449"/>
  <c r="S11" i="449"/>
  <c r="P11" i="449"/>
  <c r="N11" i="449"/>
  <c r="M11" i="449"/>
  <c r="L11" i="449"/>
  <c r="S7" i="449"/>
  <c r="M7" i="449"/>
  <c r="V5" i="449"/>
  <c r="S5" i="449"/>
  <c r="M5" i="449"/>
  <c r="J5" i="449"/>
  <c r="D5" i="449"/>
  <c r="AA247" i="448"/>
  <c r="Z247" i="448"/>
  <c r="Y247" i="448"/>
  <c r="X247" i="448"/>
  <c r="W247" i="448"/>
  <c r="V247" i="448"/>
  <c r="U247" i="448"/>
  <c r="T247" i="448"/>
  <c r="S247" i="448"/>
  <c r="R247" i="448"/>
  <c r="Q247" i="448"/>
  <c r="P247" i="448"/>
  <c r="O247" i="448"/>
  <c r="AC246" i="448"/>
  <c r="AB246" i="448"/>
  <c r="AC245" i="448"/>
  <c r="AA245" i="448" s="1"/>
  <c r="AB245" i="448"/>
  <c r="X245" i="448"/>
  <c r="AC244" i="448"/>
  <c r="AB244" i="448"/>
  <c r="AC243" i="448"/>
  <c r="X243" i="448" s="1"/>
  <c r="AB243" i="448"/>
  <c r="AA243" i="448"/>
  <c r="AC242" i="448"/>
  <c r="Z242" i="448" s="1"/>
  <c r="AB242" i="448"/>
  <c r="AC241" i="448"/>
  <c r="Z241" i="448" s="1"/>
  <c r="AB241" i="448"/>
  <c r="AA241" i="448"/>
  <c r="Y241" i="448"/>
  <c r="X241" i="448"/>
  <c r="AC240" i="448"/>
  <c r="AB240" i="448"/>
  <c r="AC239" i="448"/>
  <c r="Z239" i="448" s="1"/>
  <c r="AB239" i="448"/>
  <c r="AA239" i="448"/>
  <c r="Y239" i="448"/>
  <c r="X239" i="448"/>
  <c r="AC238" i="448"/>
  <c r="AB238" i="448"/>
  <c r="AC237" i="448"/>
  <c r="AB237" i="448"/>
  <c r="AC236" i="448"/>
  <c r="X236" i="448" s="1"/>
  <c r="AB236" i="448"/>
  <c r="Y236" i="448"/>
  <c r="AC235" i="448"/>
  <c r="AB235" i="448"/>
  <c r="AC234" i="448"/>
  <c r="Z234" i="448" s="1"/>
  <c r="AB234" i="448"/>
  <c r="AC233" i="448"/>
  <c r="Z233" i="448" s="1"/>
  <c r="AB233" i="448"/>
  <c r="AC232" i="448"/>
  <c r="AB232" i="448"/>
  <c r="AC231" i="448"/>
  <c r="X231" i="448" s="1"/>
  <c r="AB231" i="448"/>
  <c r="AC230" i="448"/>
  <c r="AB230" i="448"/>
  <c r="AC229" i="448"/>
  <c r="AB229" i="448"/>
  <c r="AC228" i="448"/>
  <c r="AB228" i="448"/>
  <c r="Y228" i="448"/>
  <c r="AC227" i="448"/>
  <c r="X227" i="448" s="1"/>
  <c r="AB227" i="448"/>
  <c r="AA227" i="448"/>
  <c r="AC226" i="448"/>
  <c r="X226" i="448" s="1"/>
  <c r="AB226" i="448"/>
  <c r="Y226" i="448"/>
  <c r="AC225" i="448"/>
  <c r="X225" i="448" s="1"/>
  <c r="AB225" i="448"/>
  <c r="AC224" i="448"/>
  <c r="Y224" i="448" s="1"/>
  <c r="AB224" i="448"/>
  <c r="AC223" i="448"/>
  <c r="AB223" i="448"/>
  <c r="AC222" i="448"/>
  <c r="AB222" i="448"/>
  <c r="AC221" i="448"/>
  <c r="AB221" i="448"/>
  <c r="AC220" i="448"/>
  <c r="AB220" i="448"/>
  <c r="AC219" i="448"/>
  <c r="AB219" i="448"/>
  <c r="Z219" i="448"/>
  <c r="AC218" i="448"/>
  <c r="Y218" i="448" s="1"/>
  <c r="AB218" i="448"/>
  <c r="AC217" i="448"/>
  <c r="Y217" i="448" s="1"/>
  <c r="AB217" i="448"/>
  <c r="AC216" i="448"/>
  <c r="Z216" i="448" s="1"/>
  <c r="AB216" i="448"/>
  <c r="AC215" i="448"/>
  <c r="AB215" i="448"/>
  <c r="AC214" i="448"/>
  <c r="AB214" i="448"/>
  <c r="AC213" i="448"/>
  <c r="X213" i="448" s="1"/>
  <c r="AB213" i="448"/>
  <c r="AC212" i="448"/>
  <c r="X212" i="448" s="1"/>
  <c r="AB212" i="448"/>
  <c r="AC211" i="448"/>
  <c r="Z211" i="448" s="1"/>
  <c r="AB211" i="448"/>
  <c r="AC210" i="448"/>
  <c r="Y210" i="448" s="1"/>
  <c r="AB210" i="448"/>
  <c r="AC209" i="448"/>
  <c r="Y209" i="448" s="1"/>
  <c r="AB209" i="448"/>
  <c r="AC208" i="448"/>
  <c r="AB208" i="448"/>
  <c r="AC207" i="448"/>
  <c r="AB207" i="448"/>
  <c r="AC206" i="448"/>
  <c r="AB206" i="448"/>
  <c r="AC205" i="448"/>
  <c r="AB205" i="448"/>
  <c r="AC204" i="448"/>
  <c r="X204" i="448" s="1"/>
  <c r="AB204" i="448"/>
  <c r="Z204" i="448"/>
  <c r="AC203" i="448"/>
  <c r="Z203" i="448" s="1"/>
  <c r="AB203" i="448"/>
  <c r="AC202" i="448"/>
  <c r="Y202" i="448" s="1"/>
  <c r="AB202" i="448"/>
  <c r="AC201" i="448"/>
  <c r="AB201" i="448"/>
  <c r="AC200" i="448"/>
  <c r="AB200" i="448"/>
  <c r="AC199" i="448"/>
  <c r="AB199" i="448"/>
  <c r="AC198" i="448"/>
  <c r="AB198" i="448"/>
  <c r="AC197" i="448"/>
  <c r="AB197" i="448"/>
  <c r="AC196" i="448"/>
  <c r="AB196" i="448"/>
  <c r="AC195" i="448"/>
  <c r="Z195" i="448" s="1"/>
  <c r="AB195" i="448"/>
  <c r="AC194" i="448"/>
  <c r="Y194" i="448" s="1"/>
  <c r="AB194" i="448"/>
  <c r="AC193" i="448"/>
  <c r="Y193" i="448" s="1"/>
  <c r="AB193" i="448"/>
  <c r="AC192" i="448"/>
  <c r="X192" i="448" s="1"/>
  <c r="AB192" i="448"/>
  <c r="AC191" i="448"/>
  <c r="X191" i="448" s="1"/>
  <c r="AB191" i="448"/>
  <c r="AC190" i="448"/>
  <c r="AB190" i="448"/>
  <c r="AC189" i="448"/>
  <c r="AB189" i="448"/>
  <c r="AC188" i="448"/>
  <c r="AB188" i="448"/>
  <c r="AC187" i="448"/>
  <c r="AB187" i="448"/>
  <c r="AC186" i="448"/>
  <c r="AB186" i="448"/>
  <c r="AC185" i="448"/>
  <c r="AA185" i="448" s="1"/>
  <c r="AB185" i="448"/>
  <c r="AC184" i="448"/>
  <c r="AB184" i="448"/>
  <c r="AC183" i="448"/>
  <c r="X183" i="448" s="1"/>
  <c r="AB183" i="448"/>
  <c r="AC182" i="448"/>
  <c r="AB182" i="448"/>
  <c r="AC181" i="448"/>
  <c r="AB181" i="448"/>
  <c r="AC180" i="448"/>
  <c r="AB180" i="448"/>
  <c r="X180" i="448" s="1"/>
  <c r="AC179" i="448"/>
  <c r="AB179" i="448"/>
  <c r="AC178" i="448"/>
  <c r="X178" i="448" s="1"/>
  <c r="AB178" i="448"/>
  <c r="AC177" i="448"/>
  <c r="AB177" i="448"/>
  <c r="AA177" i="448"/>
  <c r="AC176" i="448"/>
  <c r="AA176" i="448" s="1"/>
  <c r="AB176" i="448"/>
  <c r="AC175" i="448"/>
  <c r="AB175" i="448"/>
  <c r="AC174" i="448"/>
  <c r="AB174" i="448"/>
  <c r="AC173" i="448"/>
  <c r="AB173" i="448"/>
  <c r="AC172" i="448"/>
  <c r="AB172" i="448"/>
  <c r="AC171" i="448"/>
  <c r="Y171" i="448" s="1"/>
  <c r="AB171" i="448"/>
  <c r="AC170" i="448"/>
  <c r="X170" i="448" s="1"/>
  <c r="AB170" i="448"/>
  <c r="AC169" i="448"/>
  <c r="X169" i="448" s="1"/>
  <c r="AB169" i="448"/>
  <c r="AA169" i="448" s="1"/>
  <c r="AC168" i="448"/>
  <c r="Z168" i="448" s="1"/>
  <c r="AB168" i="448"/>
  <c r="AC167" i="448"/>
  <c r="AB167" i="448"/>
  <c r="AC166" i="448"/>
  <c r="Z166" i="448" s="1"/>
  <c r="AB166" i="448"/>
  <c r="AC165" i="448"/>
  <c r="AB165" i="448"/>
  <c r="AC164" i="448"/>
  <c r="AB164" i="448"/>
  <c r="AC163" i="448"/>
  <c r="Y163" i="448" s="1"/>
  <c r="AB163" i="448"/>
  <c r="AC162" i="448"/>
  <c r="AB162" i="448"/>
  <c r="AC161" i="448"/>
  <c r="AA161" i="448" s="1"/>
  <c r="AB161" i="448"/>
  <c r="AC160" i="448"/>
  <c r="Y160" i="448" s="1"/>
  <c r="AB160" i="448"/>
  <c r="AC159" i="448"/>
  <c r="AB159" i="448"/>
  <c r="AC158" i="448"/>
  <c r="AB158" i="448"/>
  <c r="AC157" i="448"/>
  <c r="AB157" i="448"/>
  <c r="AC156" i="448"/>
  <c r="Y156" i="448" s="1"/>
  <c r="AB156" i="448"/>
  <c r="AC155" i="448"/>
  <c r="Z155" i="448" s="1"/>
  <c r="AB155" i="448"/>
  <c r="X155" i="448"/>
  <c r="AC154" i="448"/>
  <c r="AB154" i="448"/>
  <c r="AC153" i="448"/>
  <c r="AA153" i="448" s="1"/>
  <c r="AB153" i="448"/>
  <c r="AC152" i="448"/>
  <c r="AA152" i="448" s="1"/>
  <c r="AB152" i="448"/>
  <c r="AC151" i="448"/>
  <c r="X151" i="448" s="1"/>
  <c r="AB151" i="448"/>
  <c r="AC150" i="448"/>
  <c r="AB150" i="448"/>
  <c r="AC149" i="448"/>
  <c r="Y149" i="448" s="1"/>
  <c r="AB149" i="448"/>
  <c r="AC148" i="448"/>
  <c r="AA148" i="448" s="1"/>
  <c r="AB148" i="448"/>
  <c r="AC147" i="448"/>
  <c r="X147" i="448" s="1"/>
  <c r="AB147" i="448"/>
  <c r="AC146" i="448"/>
  <c r="X146" i="448" s="1"/>
  <c r="AB146" i="448"/>
  <c r="AC145" i="448"/>
  <c r="AB145" i="448"/>
  <c r="AC144" i="448"/>
  <c r="AB144" i="448"/>
  <c r="AC143" i="448"/>
  <c r="Z143" i="448" s="1"/>
  <c r="AB143" i="448"/>
  <c r="AC142" i="448"/>
  <c r="AB142" i="448"/>
  <c r="AC141" i="448"/>
  <c r="AB141" i="448"/>
  <c r="AC140" i="448"/>
  <c r="AB140" i="448"/>
  <c r="AC139" i="448"/>
  <c r="AA139" i="448" s="1"/>
  <c r="AB139" i="448"/>
  <c r="AC138" i="448"/>
  <c r="X138" i="448" s="1"/>
  <c r="AB138" i="448"/>
  <c r="AC137" i="448"/>
  <c r="X137" i="448" s="1"/>
  <c r="AB137" i="448"/>
  <c r="AC136" i="448"/>
  <c r="Z136" i="448" s="1"/>
  <c r="AB136" i="448"/>
  <c r="AC135" i="448"/>
  <c r="AB135" i="448"/>
  <c r="AC134" i="448"/>
  <c r="AB134" i="448"/>
  <c r="AC133" i="448"/>
  <c r="Z133" i="448" s="1"/>
  <c r="AB133" i="448"/>
  <c r="AC132" i="448"/>
  <c r="AB132" i="448"/>
  <c r="AC131" i="448"/>
  <c r="AB131" i="448"/>
  <c r="AC130" i="448"/>
  <c r="AB130" i="448"/>
  <c r="AC129" i="448"/>
  <c r="AA129" i="448" s="1"/>
  <c r="AB129" i="448"/>
  <c r="AC128" i="448"/>
  <c r="Y128" i="448" s="1"/>
  <c r="AB128" i="448"/>
  <c r="AC127" i="448"/>
  <c r="AB127" i="448"/>
  <c r="AC126" i="448"/>
  <c r="X126" i="448" s="1"/>
  <c r="AB126" i="448"/>
  <c r="AC125" i="448"/>
  <c r="Z125" i="448" s="1"/>
  <c r="AB125" i="448"/>
  <c r="AC124" i="448"/>
  <c r="AA124" i="448" s="1"/>
  <c r="AB124" i="448"/>
  <c r="AC123" i="448"/>
  <c r="AA123" i="448" s="1"/>
  <c r="AB123" i="448"/>
  <c r="AC122" i="448"/>
  <c r="Y122" i="448" s="1"/>
  <c r="AB122" i="448"/>
  <c r="AC121" i="448"/>
  <c r="AB121" i="448"/>
  <c r="AC120" i="448"/>
  <c r="X120" i="448" s="1"/>
  <c r="AB120" i="448"/>
  <c r="AC119" i="448"/>
  <c r="X119" i="448" s="1"/>
  <c r="AB119" i="448"/>
  <c r="AC118" i="448"/>
  <c r="AB118" i="448"/>
  <c r="AC117" i="448"/>
  <c r="AB117" i="448"/>
  <c r="AC116" i="448"/>
  <c r="AB116" i="448"/>
  <c r="AC115" i="448"/>
  <c r="AB115" i="448"/>
  <c r="AC114" i="448"/>
  <c r="AA114" i="448" s="1"/>
  <c r="AB114" i="448"/>
  <c r="AC113" i="448"/>
  <c r="AA113" i="448" s="1"/>
  <c r="AB113" i="448"/>
  <c r="AC112" i="448"/>
  <c r="AB112" i="448"/>
  <c r="AC111" i="448"/>
  <c r="AA111" i="448" s="1"/>
  <c r="AB111" i="448"/>
  <c r="AC110" i="448"/>
  <c r="X110" i="448" s="1"/>
  <c r="AB110" i="448"/>
  <c r="AC109" i="448"/>
  <c r="AB109" i="448"/>
  <c r="AC108" i="448"/>
  <c r="Y108" i="448" s="1"/>
  <c r="AB108" i="448"/>
  <c r="AC107" i="448"/>
  <c r="X107" i="448" s="1"/>
  <c r="AB107" i="448"/>
  <c r="AC106" i="448"/>
  <c r="Y106" i="448" s="1"/>
  <c r="AB106" i="448"/>
  <c r="AC105" i="448"/>
  <c r="Y105" i="448" s="1"/>
  <c r="AB105" i="448"/>
  <c r="AC104" i="448"/>
  <c r="AB104" i="448"/>
  <c r="AC103" i="448"/>
  <c r="AA103" i="448" s="1"/>
  <c r="AB103" i="448"/>
  <c r="AC102" i="448"/>
  <c r="AB102" i="448"/>
  <c r="Y102" i="448"/>
  <c r="AC101" i="448"/>
  <c r="AB101" i="448"/>
  <c r="AC100" i="448"/>
  <c r="AB100" i="448"/>
  <c r="AC99" i="448"/>
  <c r="AB99" i="448"/>
  <c r="AC98" i="448"/>
  <c r="AB98" i="448"/>
  <c r="AC97" i="448"/>
  <c r="AB97" i="448"/>
  <c r="AC96" i="448"/>
  <c r="AB96" i="448"/>
  <c r="AC95" i="448"/>
  <c r="X95" i="448" s="1"/>
  <c r="AB95" i="448"/>
  <c r="AC94" i="448"/>
  <c r="AB94" i="448"/>
  <c r="Y94" i="448" s="1"/>
  <c r="AC93" i="448"/>
  <c r="AA93" i="448" s="1"/>
  <c r="AB93" i="448"/>
  <c r="AC92" i="448"/>
  <c r="Z92" i="448" s="1"/>
  <c r="AB92" i="448"/>
  <c r="AC91" i="448"/>
  <c r="AB91" i="448"/>
  <c r="AC90" i="448"/>
  <c r="Z90" i="448" s="1"/>
  <c r="AB90" i="448"/>
  <c r="AC89" i="448"/>
  <c r="AA89" i="448" s="1"/>
  <c r="AB89" i="448"/>
  <c r="AC88" i="448"/>
  <c r="AB88" i="448"/>
  <c r="AC87" i="448"/>
  <c r="AB87" i="448"/>
  <c r="AC86" i="448"/>
  <c r="Z86" i="448" s="1"/>
  <c r="AB86" i="448"/>
  <c r="AC85" i="448"/>
  <c r="AB85" i="448"/>
  <c r="AC84" i="448"/>
  <c r="X84" i="448" s="1"/>
  <c r="AB84" i="448"/>
  <c r="AC83" i="448"/>
  <c r="X83" i="448" s="1"/>
  <c r="AB83" i="448"/>
  <c r="AC82" i="448"/>
  <c r="AB82" i="448"/>
  <c r="AC81" i="448"/>
  <c r="AB81" i="448"/>
  <c r="AC80" i="448"/>
  <c r="X80" i="448" s="1"/>
  <c r="AB80" i="448"/>
  <c r="AC79" i="448"/>
  <c r="AB79" i="448"/>
  <c r="AC78" i="448"/>
  <c r="AB78" i="448"/>
  <c r="AC77" i="448"/>
  <c r="AB77" i="448"/>
  <c r="AC76" i="448"/>
  <c r="AA76" i="448" s="1"/>
  <c r="AB76" i="448"/>
  <c r="AC75" i="448"/>
  <c r="AB75" i="448"/>
  <c r="AC74" i="448"/>
  <c r="Y74" i="448" s="1"/>
  <c r="AB74" i="448"/>
  <c r="AC73" i="448"/>
  <c r="Y73" i="448" s="1"/>
  <c r="AB73" i="448"/>
  <c r="AC72" i="448"/>
  <c r="AB72" i="448"/>
  <c r="AC71" i="448"/>
  <c r="AB71" i="448"/>
  <c r="AC70" i="448"/>
  <c r="AB70" i="448"/>
  <c r="AC69" i="448"/>
  <c r="AB69" i="448"/>
  <c r="X69" i="448" s="1"/>
  <c r="AC68" i="448"/>
  <c r="X68" i="448" s="1"/>
  <c r="AB68" i="448"/>
  <c r="AC67" i="448"/>
  <c r="AB67" i="448"/>
  <c r="AC66" i="448"/>
  <c r="AB66" i="448"/>
  <c r="AC65" i="448"/>
  <c r="Z65" i="448" s="1"/>
  <c r="AB65" i="448"/>
  <c r="AC64" i="448"/>
  <c r="AB64" i="448"/>
  <c r="AC63" i="448"/>
  <c r="AB63" i="448"/>
  <c r="AC62" i="448"/>
  <c r="AB62" i="448"/>
  <c r="AC61" i="448"/>
  <c r="Z61" i="448" s="1"/>
  <c r="AB61" i="448"/>
  <c r="AC60" i="448"/>
  <c r="AB60" i="448"/>
  <c r="AC59" i="448"/>
  <c r="AB59" i="448"/>
  <c r="AC58" i="448"/>
  <c r="Y58" i="448" s="1"/>
  <c r="AB58" i="448"/>
  <c r="AC57" i="448"/>
  <c r="AA57" i="448" s="1"/>
  <c r="AB57" i="448"/>
  <c r="AC56" i="448"/>
  <c r="Y56" i="448" s="1"/>
  <c r="AB56" i="448"/>
  <c r="AC55" i="448"/>
  <c r="AB55" i="448"/>
  <c r="AC54" i="448"/>
  <c r="AB54" i="448"/>
  <c r="AA54" i="448" s="1"/>
  <c r="AC53" i="448"/>
  <c r="AB53" i="448"/>
  <c r="Y53" i="448" s="1"/>
  <c r="AC52" i="448"/>
  <c r="X52" i="448" s="1"/>
  <c r="AB52" i="448"/>
  <c r="AC51" i="448"/>
  <c r="X51" i="448" s="1"/>
  <c r="AB51" i="448"/>
  <c r="AC50" i="448"/>
  <c r="AB50" i="448"/>
  <c r="AC49" i="448"/>
  <c r="Z49" i="448" s="1"/>
  <c r="AB49" i="448"/>
  <c r="AC48" i="448"/>
  <c r="Y48" i="448" s="1"/>
  <c r="AB48" i="448"/>
  <c r="AC47" i="448"/>
  <c r="AB47" i="448"/>
  <c r="AC46" i="448"/>
  <c r="X46" i="448" s="1"/>
  <c r="AB46" i="448"/>
  <c r="AC45" i="448"/>
  <c r="AB45" i="448"/>
  <c r="AC44" i="448"/>
  <c r="X44" i="448" s="1"/>
  <c r="AB44" i="448"/>
  <c r="AC43" i="448"/>
  <c r="Z43" i="448" s="1"/>
  <c r="AB43" i="448"/>
  <c r="X43" i="448"/>
  <c r="AC42" i="448"/>
  <c r="AA42" i="448" s="1"/>
  <c r="AB42" i="448"/>
  <c r="AC41" i="448"/>
  <c r="Z41" i="448" s="1"/>
  <c r="AB41" i="448"/>
  <c r="AC40" i="448"/>
  <c r="AB40" i="448"/>
  <c r="AC39" i="448"/>
  <c r="AA39" i="448" s="1"/>
  <c r="AB39" i="448"/>
  <c r="AC38" i="448"/>
  <c r="Y38" i="448" s="1"/>
  <c r="AB38" i="448"/>
  <c r="AC37" i="448"/>
  <c r="AA37" i="448" s="1"/>
  <c r="AB37" i="448"/>
  <c r="AC36" i="448"/>
  <c r="AB36" i="448"/>
  <c r="AC35" i="448"/>
  <c r="AB35" i="448"/>
  <c r="AC34" i="448"/>
  <c r="AB34" i="448"/>
  <c r="AC33" i="448"/>
  <c r="AA33" i="448" s="1"/>
  <c r="AB33" i="448"/>
  <c r="AC32" i="448"/>
  <c r="X32" i="448" s="1"/>
  <c r="AB32" i="448"/>
  <c r="AC31" i="448"/>
  <c r="AA31" i="448" s="1"/>
  <c r="AB31" i="448"/>
  <c r="AC30" i="448"/>
  <c r="Z30" i="448" s="1"/>
  <c r="AB30" i="448"/>
  <c r="AC29" i="448"/>
  <c r="AB29" i="448"/>
  <c r="AC28" i="448"/>
  <c r="X28" i="448" s="1"/>
  <c r="AB28" i="448"/>
  <c r="AC27" i="448"/>
  <c r="X27" i="448" s="1"/>
  <c r="AB27" i="448"/>
  <c r="Y27" i="448"/>
  <c r="AC26" i="448"/>
  <c r="AB26" i="448"/>
  <c r="AC25" i="448"/>
  <c r="AB25" i="448"/>
  <c r="AC24" i="448"/>
  <c r="AA24" i="448" s="1"/>
  <c r="AB24" i="448"/>
  <c r="AC23" i="448"/>
  <c r="AB23" i="448"/>
  <c r="J22" i="448"/>
  <c r="I22" i="448"/>
  <c r="H22" i="448"/>
  <c r="G22" i="448"/>
  <c r="S17" i="448" s="1"/>
  <c r="A19" i="448"/>
  <c r="A17" i="448"/>
  <c r="A15" i="448"/>
  <c r="V12" i="448"/>
  <c r="S12" i="448"/>
  <c r="P12" i="448"/>
  <c r="N12" i="448"/>
  <c r="M12" i="448"/>
  <c r="L12" i="448"/>
  <c r="V11" i="448"/>
  <c r="S11" i="448"/>
  <c r="P11" i="448"/>
  <c r="N11" i="448"/>
  <c r="N13" i="448" s="1"/>
  <c r="M11" i="448"/>
  <c r="L11" i="448"/>
  <c r="S7" i="448"/>
  <c r="M7" i="448"/>
  <c r="V5" i="448"/>
  <c r="S5" i="448"/>
  <c r="M5" i="448"/>
  <c r="J5" i="448"/>
  <c r="D5" i="448"/>
  <c r="AB147" i="447"/>
  <c r="AA147" i="447"/>
  <c r="Z147" i="447"/>
  <c r="Y147" i="447"/>
  <c r="X147" i="447"/>
  <c r="W147" i="447"/>
  <c r="V147" i="447"/>
  <c r="U147" i="447"/>
  <c r="T147" i="447"/>
  <c r="S147" i="447"/>
  <c r="R147" i="447"/>
  <c r="Q147" i="447"/>
  <c r="P147" i="447"/>
  <c r="O147" i="447"/>
  <c r="N147" i="447"/>
  <c r="M147" i="447"/>
  <c r="L147" i="447"/>
  <c r="BX146" i="447"/>
  <c r="BY146" i="447" s="1"/>
  <c r="BH146" i="447"/>
  <c r="BG146" i="447"/>
  <c r="BF146" i="447"/>
  <c r="BE146" i="447"/>
  <c r="BD146" i="447"/>
  <c r="BC146" i="447"/>
  <c r="BB146" i="447"/>
  <c r="BA146" i="447"/>
  <c r="AZ146" i="447"/>
  <c r="AY146" i="447"/>
  <c r="AN146" i="447"/>
  <c r="AL146" i="447"/>
  <c r="AM146" i="447" s="1"/>
  <c r="AK146" i="447"/>
  <c r="AI146" i="447"/>
  <c r="AJ146" i="447" s="1"/>
  <c r="AH146" i="447"/>
  <c r="AG146" i="447"/>
  <c r="AF146" i="447"/>
  <c r="AE146" i="447"/>
  <c r="AD146" i="447"/>
  <c r="AC146" i="447"/>
  <c r="AB146" i="447"/>
  <c r="AA146" i="447"/>
  <c r="Z146" i="447"/>
  <c r="Y146" i="447"/>
  <c r="X146" i="447"/>
  <c r="W146" i="447"/>
  <c r="V146" i="447"/>
  <c r="U146" i="447"/>
  <c r="T146" i="447"/>
  <c r="S146" i="447"/>
  <c r="R146" i="447"/>
  <c r="Q146" i="447"/>
  <c r="P146" i="447"/>
  <c r="O146" i="447"/>
  <c r="N146" i="447"/>
  <c r="M146" i="447"/>
  <c r="L146" i="447"/>
  <c r="BY145" i="447"/>
  <c r="BX145" i="447"/>
  <c r="BH145" i="447"/>
  <c r="BG145" i="447"/>
  <c r="BF145" i="447"/>
  <c r="BE145" i="447"/>
  <c r="BD145" i="447"/>
  <c r="BC145" i="447"/>
  <c r="BB145" i="447"/>
  <c r="BA145" i="447"/>
  <c r="AZ145" i="447"/>
  <c r="AY145" i="447"/>
  <c r="AN145" i="447"/>
  <c r="AL145" i="447"/>
  <c r="AM145" i="447"/>
  <c r="AK145" i="447"/>
  <c r="AI145" i="447"/>
  <c r="AJ145" i="447" s="1"/>
  <c r="AH145" i="447"/>
  <c r="AG145" i="447"/>
  <c r="AF145" i="447"/>
  <c r="AE145" i="447"/>
  <c r="AD145" i="447"/>
  <c r="AC145" i="447"/>
  <c r="AB145" i="447"/>
  <c r="AA145" i="447"/>
  <c r="Z145" i="447"/>
  <c r="Y145" i="447"/>
  <c r="X145" i="447"/>
  <c r="W145" i="447"/>
  <c r="V145" i="447"/>
  <c r="U145" i="447"/>
  <c r="T145" i="447"/>
  <c r="S145" i="447"/>
  <c r="R145" i="447"/>
  <c r="Q145" i="447"/>
  <c r="P145" i="447"/>
  <c r="O145" i="447"/>
  <c r="N145" i="447"/>
  <c r="M145" i="447"/>
  <c r="L145" i="447"/>
  <c r="BX144" i="447"/>
  <c r="BY144" i="447"/>
  <c r="BH144" i="447"/>
  <c r="BJ144" i="447" s="1"/>
  <c r="BG144" i="447"/>
  <c r="BF144" i="447"/>
  <c r="BE144" i="447"/>
  <c r="BD144" i="447"/>
  <c r="BC144" i="447"/>
  <c r="BB144" i="447"/>
  <c r="BA144" i="447"/>
  <c r="AZ144" i="447"/>
  <c r="AY144" i="447"/>
  <c r="AN144" i="447"/>
  <c r="BR144" i="447" s="1"/>
  <c r="AL144" i="447"/>
  <c r="AM144" i="447" s="1"/>
  <c r="AK144" i="447"/>
  <c r="AI144" i="447"/>
  <c r="AJ144" i="447" s="1"/>
  <c r="AH144" i="447"/>
  <c r="AG144" i="447"/>
  <c r="AF144" i="447"/>
  <c r="AE144" i="447"/>
  <c r="AD144" i="447"/>
  <c r="AC144" i="447"/>
  <c r="AB144" i="447"/>
  <c r="AA144" i="447"/>
  <c r="Z144" i="447"/>
  <c r="Y144" i="447"/>
  <c r="X144" i="447"/>
  <c r="W144" i="447"/>
  <c r="V144" i="447"/>
  <c r="U144" i="447"/>
  <c r="T144" i="447"/>
  <c r="S144" i="447"/>
  <c r="R144" i="447"/>
  <c r="Q144" i="447"/>
  <c r="P144" i="447"/>
  <c r="O144" i="447"/>
  <c r="N144" i="447"/>
  <c r="M144" i="447"/>
  <c r="L144" i="447"/>
  <c r="BX143" i="447"/>
  <c r="BY143" i="447" s="1"/>
  <c r="BH143" i="447"/>
  <c r="BK143" i="447" s="1"/>
  <c r="BG143" i="447"/>
  <c r="BF143" i="447"/>
  <c r="BE143" i="447"/>
  <c r="BD143" i="447"/>
  <c r="BC143" i="447"/>
  <c r="BB143" i="447"/>
  <c r="BA143" i="447"/>
  <c r="AZ143" i="447"/>
  <c r="AY143" i="447"/>
  <c r="AN143" i="447"/>
  <c r="AL143" i="447"/>
  <c r="AM143" i="447" s="1"/>
  <c r="AK143" i="447"/>
  <c r="AI143" i="447"/>
  <c r="AJ143" i="447" s="1"/>
  <c r="AH143" i="447"/>
  <c r="AG143" i="447"/>
  <c r="AF143" i="447"/>
  <c r="AE143" i="447"/>
  <c r="AD143" i="447"/>
  <c r="AC143" i="447"/>
  <c r="AB143" i="447"/>
  <c r="AA143" i="447"/>
  <c r="Z143" i="447"/>
  <c r="Y143" i="447"/>
  <c r="X143" i="447"/>
  <c r="W143" i="447"/>
  <c r="V143" i="447"/>
  <c r="U143" i="447"/>
  <c r="T143" i="447"/>
  <c r="S143" i="447"/>
  <c r="R143" i="447"/>
  <c r="Q143" i="447"/>
  <c r="P143" i="447"/>
  <c r="O143" i="447"/>
  <c r="N143" i="447"/>
  <c r="M143" i="447"/>
  <c r="L143" i="447"/>
  <c r="BX142" i="447"/>
  <c r="BY142" i="447" s="1"/>
  <c r="BH142" i="447"/>
  <c r="BG142" i="447"/>
  <c r="BF142" i="447"/>
  <c r="BE142" i="447"/>
  <c r="BD142" i="447"/>
  <c r="BC142" i="447"/>
  <c r="BB142" i="447"/>
  <c r="BA142" i="447"/>
  <c r="AZ142" i="447"/>
  <c r="AY142" i="447"/>
  <c r="AN142" i="447"/>
  <c r="AL142" i="447"/>
  <c r="AM142" i="447" s="1"/>
  <c r="AK142" i="447"/>
  <c r="AI142" i="447"/>
  <c r="AJ142" i="447" s="1"/>
  <c r="AH142" i="447"/>
  <c r="AG142" i="447"/>
  <c r="AF142" i="447"/>
  <c r="AE142" i="447"/>
  <c r="AD142" i="447"/>
  <c r="AC142" i="447"/>
  <c r="AB142" i="447"/>
  <c r="AA142" i="447"/>
  <c r="Z142" i="447"/>
  <c r="Y142" i="447"/>
  <c r="X142" i="447"/>
  <c r="W142" i="447"/>
  <c r="V142" i="447"/>
  <c r="U142" i="447"/>
  <c r="T142" i="447"/>
  <c r="S142" i="447"/>
  <c r="R142" i="447"/>
  <c r="Q142" i="447"/>
  <c r="P142" i="447"/>
  <c r="O142" i="447"/>
  <c r="N142" i="447"/>
  <c r="M142" i="447"/>
  <c r="L142" i="447"/>
  <c r="BX141" i="447"/>
  <c r="BY141" i="447" s="1"/>
  <c r="BH141" i="447"/>
  <c r="BG141" i="447"/>
  <c r="BF141" i="447"/>
  <c r="BE141" i="447"/>
  <c r="BD141" i="447"/>
  <c r="BC141" i="447"/>
  <c r="BB141" i="447"/>
  <c r="BA141" i="447"/>
  <c r="AZ141" i="447"/>
  <c r="AY141" i="447"/>
  <c r="AN141" i="447"/>
  <c r="AL141" i="447"/>
  <c r="AM141" i="447" s="1"/>
  <c r="AK141" i="447"/>
  <c r="AI141" i="447"/>
  <c r="AJ141" i="447" s="1"/>
  <c r="AH141" i="447"/>
  <c r="AG141" i="447"/>
  <c r="AF141" i="447"/>
  <c r="AE141" i="447"/>
  <c r="AD141" i="447"/>
  <c r="AC141" i="447"/>
  <c r="AB141" i="447"/>
  <c r="AA141" i="447"/>
  <c r="Z141" i="447"/>
  <c r="Y141" i="447"/>
  <c r="X141" i="447"/>
  <c r="W141" i="447"/>
  <c r="V141" i="447"/>
  <c r="U141" i="447"/>
  <c r="T141" i="447"/>
  <c r="S141" i="447"/>
  <c r="R141" i="447"/>
  <c r="Q141" i="447"/>
  <c r="P141" i="447"/>
  <c r="O141" i="447"/>
  <c r="N141" i="447"/>
  <c r="M141" i="447"/>
  <c r="L141" i="447"/>
  <c r="BX140" i="447"/>
  <c r="BY140" i="447" s="1"/>
  <c r="BJ140" i="447"/>
  <c r="BH140" i="447"/>
  <c r="BI140" i="447" s="1"/>
  <c r="BG140" i="447"/>
  <c r="BF140" i="447"/>
  <c r="BE140" i="447"/>
  <c r="BD140" i="447"/>
  <c r="BC140" i="447"/>
  <c r="BB140" i="447"/>
  <c r="BA140" i="447"/>
  <c r="AZ140" i="447"/>
  <c r="AY140" i="447"/>
  <c r="AU140" i="447"/>
  <c r="AN140" i="447"/>
  <c r="BR140" i="447" s="1"/>
  <c r="AL140" i="447"/>
  <c r="AM140" i="447" s="1"/>
  <c r="AK140" i="447"/>
  <c r="AI140" i="447"/>
  <c r="AJ140" i="447" s="1"/>
  <c r="AH140" i="447"/>
  <c r="AG140" i="447"/>
  <c r="AF140" i="447"/>
  <c r="AE140" i="447"/>
  <c r="AD140" i="447"/>
  <c r="AC140" i="447"/>
  <c r="AB140" i="447"/>
  <c r="AA140" i="447"/>
  <c r="Z140" i="447"/>
  <c r="Y140" i="447"/>
  <c r="X140" i="447"/>
  <c r="W140" i="447"/>
  <c r="V140" i="447"/>
  <c r="U140" i="447"/>
  <c r="T140" i="447"/>
  <c r="S140" i="447"/>
  <c r="R140" i="447"/>
  <c r="Q140" i="447"/>
  <c r="P140" i="447"/>
  <c r="O140" i="447"/>
  <c r="N140" i="447"/>
  <c r="M140" i="447"/>
  <c r="L140" i="447"/>
  <c r="BX139" i="447"/>
  <c r="BY139" i="447" s="1"/>
  <c r="BH139" i="447"/>
  <c r="BG139" i="447"/>
  <c r="BF139" i="447"/>
  <c r="BE139" i="447"/>
  <c r="BD139" i="447"/>
  <c r="BC139" i="447"/>
  <c r="BB139" i="447"/>
  <c r="BA139" i="447"/>
  <c r="AZ139" i="447"/>
  <c r="AY139" i="447"/>
  <c r="AR139" i="447"/>
  <c r="AN139" i="447"/>
  <c r="BS139" i="447" s="1"/>
  <c r="AL139" i="447"/>
  <c r="AM139" i="447" s="1"/>
  <c r="AK139" i="447"/>
  <c r="AI139" i="447"/>
  <c r="AJ139" i="447" s="1"/>
  <c r="AH139" i="447"/>
  <c r="AG139" i="447"/>
  <c r="AF139" i="447"/>
  <c r="AE139" i="447"/>
  <c r="AD139" i="447"/>
  <c r="AC139" i="447"/>
  <c r="AB139" i="447"/>
  <c r="AA139" i="447"/>
  <c r="Z139" i="447"/>
  <c r="Y139" i="447"/>
  <c r="X139" i="447"/>
  <c r="W139" i="447"/>
  <c r="V139" i="447"/>
  <c r="U139" i="447"/>
  <c r="T139" i="447"/>
  <c r="S139" i="447"/>
  <c r="R139" i="447"/>
  <c r="Q139" i="447"/>
  <c r="P139" i="447"/>
  <c r="O139" i="447"/>
  <c r="N139" i="447"/>
  <c r="M139" i="447"/>
  <c r="L139" i="447"/>
  <c r="BX138" i="447"/>
  <c r="BY138" i="447" s="1"/>
  <c r="BN138" i="447"/>
  <c r="BH138" i="447"/>
  <c r="BK138" i="447"/>
  <c r="BG138" i="447"/>
  <c r="BF138" i="447"/>
  <c r="BE138" i="447"/>
  <c r="BD138" i="447"/>
  <c r="BC138" i="447"/>
  <c r="BB138" i="447"/>
  <c r="BA138" i="447"/>
  <c r="AZ138" i="447"/>
  <c r="AY138" i="447"/>
  <c r="AN138" i="447"/>
  <c r="AL138" i="447"/>
  <c r="AM138" i="447" s="1"/>
  <c r="AK138" i="447"/>
  <c r="AI138" i="447"/>
  <c r="AJ138" i="447" s="1"/>
  <c r="AH138" i="447"/>
  <c r="AG138" i="447"/>
  <c r="AF138" i="447"/>
  <c r="AE138" i="447"/>
  <c r="AD138" i="447"/>
  <c r="AC138" i="447"/>
  <c r="AB138" i="447"/>
  <c r="AA138" i="447"/>
  <c r="Z138" i="447"/>
  <c r="Y138" i="447"/>
  <c r="X138" i="447"/>
  <c r="W138" i="447"/>
  <c r="V138" i="447"/>
  <c r="U138" i="447"/>
  <c r="T138" i="447"/>
  <c r="S138" i="447"/>
  <c r="R138" i="447"/>
  <c r="Q138" i="447"/>
  <c r="P138" i="447"/>
  <c r="O138" i="447"/>
  <c r="N138" i="447"/>
  <c r="M138" i="447"/>
  <c r="L138" i="447"/>
  <c r="BX137" i="447"/>
  <c r="BY137" i="447" s="1"/>
  <c r="BH137" i="447"/>
  <c r="BK137" i="447" s="1"/>
  <c r="BG137" i="447"/>
  <c r="BF137" i="447"/>
  <c r="BE137" i="447"/>
  <c r="BD137" i="447"/>
  <c r="BC137" i="447"/>
  <c r="BB137" i="447"/>
  <c r="BA137" i="447"/>
  <c r="AZ137" i="447"/>
  <c r="AY137" i="447"/>
  <c r="AN137" i="447"/>
  <c r="AL137" i="447"/>
  <c r="AM137" i="447" s="1"/>
  <c r="AK137" i="447"/>
  <c r="AI137" i="447"/>
  <c r="AJ137" i="447" s="1"/>
  <c r="AH137" i="447"/>
  <c r="AG137" i="447"/>
  <c r="AF137" i="447"/>
  <c r="AE137" i="447"/>
  <c r="AD137" i="447"/>
  <c r="AC137" i="447"/>
  <c r="AB137" i="447"/>
  <c r="AA137" i="447"/>
  <c r="Z137" i="447"/>
  <c r="Y137" i="447"/>
  <c r="X137" i="447"/>
  <c r="W137" i="447"/>
  <c r="V137" i="447"/>
  <c r="U137" i="447"/>
  <c r="T137" i="447"/>
  <c r="S137" i="447"/>
  <c r="R137" i="447"/>
  <c r="Q137" i="447"/>
  <c r="P137" i="447"/>
  <c r="O137" i="447"/>
  <c r="N137" i="447"/>
  <c r="M137" i="447"/>
  <c r="L137" i="447"/>
  <c r="BX136" i="447"/>
  <c r="BY136" i="447" s="1"/>
  <c r="BH136" i="447"/>
  <c r="BK136" i="447" s="1"/>
  <c r="BG136" i="447"/>
  <c r="BF136" i="447"/>
  <c r="BE136" i="447"/>
  <c r="BD136" i="447"/>
  <c r="BC136" i="447"/>
  <c r="BB136" i="447"/>
  <c r="BA136" i="447"/>
  <c r="AZ136" i="447"/>
  <c r="AY136" i="447"/>
  <c r="AN136" i="447"/>
  <c r="AT136" i="447" s="1"/>
  <c r="AM136" i="447"/>
  <c r="AL136" i="447"/>
  <c r="AK136" i="447"/>
  <c r="AI136" i="447"/>
  <c r="AJ136" i="447" s="1"/>
  <c r="AH136" i="447"/>
  <c r="AG136" i="447"/>
  <c r="AF136" i="447"/>
  <c r="AE136" i="447"/>
  <c r="AD136" i="447"/>
  <c r="AC136" i="447"/>
  <c r="AB136" i="447"/>
  <c r="AA136" i="447"/>
  <c r="Z136" i="447"/>
  <c r="Y136" i="447"/>
  <c r="X136" i="447"/>
  <c r="W136" i="447"/>
  <c r="V136" i="447"/>
  <c r="U136" i="447"/>
  <c r="T136" i="447"/>
  <c r="S136" i="447"/>
  <c r="R136" i="447"/>
  <c r="Q136" i="447"/>
  <c r="P136" i="447"/>
  <c r="O136" i="447"/>
  <c r="N136" i="447"/>
  <c r="M136" i="447"/>
  <c r="L136" i="447"/>
  <c r="BX135" i="447"/>
  <c r="BY135" i="447" s="1"/>
  <c r="BH135" i="447"/>
  <c r="BK135" i="447" s="1"/>
  <c r="BG135" i="447"/>
  <c r="BF135" i="447"/>
  <c r="BE135" i="447"/>
  <c r="BD135" i="447"/>
  <c r="BC135" i="447"/>
  <c r="BB135" i="447"/>
  <c r="BA135" i="447"/>
  <c r="AZ135" i="447"/>
  <c r="AY135" i="447"/>
  <c r="AN135" i="447"/>
  <c r="AT135" i="447" s="1"/>
  <c r="AL135" i="447"/>
  <c r="AM135" i="447" s="1"/>
  <c r="AK135" i="447"/>
  <c r="AI135" i="447"/>
  <c r="AJ135" i="447" s="1"/>
  <c r="AH135" i="447"/>
  <c r="AG135" i="447"/>
  <c r="AF135" i="447"/>
  <c r="AE135" i="447"/>
  <c r="AD135" i="447"/>
  <c r="AC135" i="447"/>
  <c r="AB135" i="447"/>
  <c r="AA135" i="447"/>
  <c r="Z135" i="447"/>
  <c r="Y135" i="447"/>
  <c r="X135" i="447"/>
  <c r="W135" i="447"/>
  <c r="V135" i="447"/>
  <c r="U135" i="447"/>
  <c r="T135" i="447"/>
  <c r="S135" i="447"/>
  <c r="R135" i="447"/>
  <c r="Q135" i="447"/>
  <c r="P135" i="447"/>
  <c r="O135" i="447"/>
  <c r="N135" i="447"/>
  <c r="M135" i="447"/>
  <c r="L135" i="447"/>
  <c r="BX134" i="447"/>
  <c r="BY134" i="447" s="1"/>
  <c r="BH134" i="447"/>
  <c r="BG134" i="447"/>
  <c r="BF134" i="447"/>
  <c r="BE134" i="447"/>
  <c r="BD134" i="447"/>
  <c r="BC134" i="447"/>
  <c r="BB134" i="447"/>
  <c r="BA134" i="447"/>
  <c r="AZ134" i="447"/>
  <c r="AY134" i="447"/>
  <c r="AN134" i="447"/>
  <c r="AL134" i="447"/>
  <c r="AM134" i="447" s="1"/>
  <c r="AK134" i="447"/>
  <c r="AI134" i="447"/>
  <c r="AJ134" i="447" s="1"/>
  <c r="AH134" i="447"/>
  <c r="AG134" i="447"/>
  <c r="AF134" i="447"/>
  <c r="AE134" i="447"/>
  <c r="AD134" i="447"/>
  <c r="AC134" i="447"/>
  <c r="AB134" i="447"/>
  <c r="AA134" i="447"/>
  <c r="Z134" i="447"/>
  <c r="Y134" i="447"/>
  <c r="X134" i="447"/>
  <c r="W134" i="447"/>
  <c r="V134" i="447"/>
  <c r="U134" i="447"/>
  <c r="T134" i="447"/>
  <c r="S134" i="447"/>
  <c r="R134" i="447"/>
  <c r="Q134" i="447"/>
  <c r="P134" i="447"/>
  <c r="O134" i="447"/>
  <c r="N134" i="447"/>
  <c r="M134" i="447"/>
  <c r="L134" i="447"/>
  <c r="BX133" i="447"/>
  <c r="BY133" i="447" s="1"/>
  <c r="BH133" i="447"/>
  <c r="BI133" i="447" s="1"/>
  <c r="BG133" i="447"/>
  <c r="BF133" i="447"/>
  <c r="BE133" i="447"/>
  <c r="BD133" i="447"/>
  <c r="BC133" i="447"/>
  <c r="BB133" i="447"/>
  <c r="BA133" i="447"/>
  <c r="AZ133" i="447"/>
  <c r="AY133" i="447"/>
  <c r="AN133" i="447"/>
  <c r="AL133" i="447"/>
  <c r="AM133" i="447" s="1"/>
  <c r="AK133" i="447"/>
  <c r="AI133" i="447"/>
  <c r="AJ133" i="447" s="1"/>
  <c r="AH133" i="447"/>
  <c r="AG133" i="447"/>
  <c r="AF133" i="447"/>
  <c r="AE133" i="447"/>
  <c r="AD133" i="447"/>
  <c r="AC133" i="447"/>
  <c r="AB133" i="447"/>
  <c r="AA133" i="447"/>
  <c r="Z133" i="447"/>
  <c r="Y133" i="447"/>
  <c r="X133" i="447"/>
  <c r="W133" i="447"/>
  <c r="V133" i="447"/>
  <c r="U133" i="447"/>
  <c r="T133" i="447"/>
  <c r="S133" i="447"/>
  <c r="R133" i="447"/>
  <c r="Q133" i="447"/>
  <c r="P133" i="447"/>
  <c r="O133" i="447"/>
  <c r="N133" i="447"/>
  <c r="M133" i="447"/>
  <c r="L133" i="447"/>
  <c r="BY132" i="447"/>
  <c r="BX132" i="447"/>
  <c r="BI132" i="447"/>
  <c r="BH132" i="447"/>
  <c r="BG132" i="447"/>
  <c r="BF132" i="447"/>
  <c r="BE132" i="447"/>
  <c r="BD132" i="447"/>
  <c r="BC132" i="447"/>
  <c r="BB132" i="447"/>
  <c r="BA132" i="447"/>
  <c r="AZ132" i="447"/>
  <c r="AY132" i="447"/>
  <c r="AN132" i="447"/>
  <c r="AL132" i="447"/>
  <c r="AM132" i="447" s="1"/>
  <c r="AK132" i="447"/>
  <c r="AI132" i="447"/>
  <c r="AJ132" i="447" s="1"/>
  <c r="AH132" i="447"/>
  <c r="AG132" i="447"/>
  <c r="AF132" i="447"/>
  <c r="AE132" i="447"/>
  <c r="AD132" i="447"/>
  <c r="AC132" i="447"/>
  <c r="AB132" i="447"/>
  <c r="AA132" i="447"/>
  <c r="Z132" i="447"/>
  <c r="Y132" i="447"/>
  <c r="X132" i="447"/>
  <c r="W132" i="447"/>
  <c r="V132" i="447"/>
  <c r="U132" i="447"/>
  <c r="T132" i="447"/>
  <c r="S132" i="447"/>
  <c r="R132" i="447"/>
  <c r="Q132" i="447"/>
  <c r="P132" i="447"/>
  <c r="O132" i="447"/>
  <c r="N132" i="447"/>
  <c r="M132" i="447"/>
  <c r="L132" i="447"/>
  <c r="BX131" i="447"/>
  <c r="BY131" i="447" s="1"/>
  <c r="BH131" i="447"/>
  <c r="BG131" i="447"/>
  <c r="BF131" i="447"/>
  <c r="BE131" i="447"/>
  <c r="BD131" i="447"/>
  <c r="BC131" i="447"/>
  <c r="BB131" i="447"/>
  <c r="BA131" i="447"/>
  <c r="AZ131" i="447"/>
  <c r="AY131" i="447"/>
  <c r="AN131" i="447"/>
  <c r="AL131" i="447"/>
  <c r="AM131" i="447" s="1"/>
  <c r="AK131" i="447"/>
  <c r="AI131" i="447"/>
  <c r="AJ131" i="447" s="1"/>
  <c r="AH131" i="447"/>
  <c r="AG131" i="447"/>
  <c r="AF131" i="447"/>
  <c r="AE131" i="447"/>
  <c r="AD131" i="447"/>
  <c r="AC131" i="447"/>
  <c r="AB131" i="447"/>
  <c r="AA131" i="447"/>
  <c r="Z131" i="447"/>
  <c r="Y131" i="447"/>
  <c r="X131" i="447"/>
  <c r="W131" i="447"/>
  <c r="V131" i="447"/>
  <c r="U131" i="447"/>
  <c r="T131" i="447"/>
  <c r="S131" i="447"/>
  <c r="R131" i="447"/>
  <c r="Q131" i="447"/>
  <c r="P131" i="447"/>
  <c r="O131" i="447"/>
  <c r="N131" i="447"/>
  <c r="M131" i="447"/>
  <c r="L131" i="447"/>
  <c r="BX130" i="447"/>
  <c r="BY130" i="447" s="1"/>
  <c r="BH130" i="447"/>
  <c r="BK130" i="447" s="1"/>
  <c r="BG130" i="447"/>
  <c r="BF130" i="447"/>
  <c r="BE130" i="447"/>
  <c r="BD130" i="447"/>
  <c r="BC130" i="447"/>
  <c r="BB130" i="447"/>
  <c r="BA130" i="447"/>
  <c r="AZ130" i="447"/>
  <c r="AY130" i="447"/>
  <c r="AN130" i="447"/>
  <c r="BP130" i="447" s="1"/>
  <c r="AL130" i="447"/>
  <c r="AM130" i="447" s="1"/>
  <c r="AK130" i="447"/>
  <c r="AI130" i="447"/>
  <c r="AJ130" i="447" s="1"/>
  <c r="AH130" i="447"/>
  <c r="AG130" i="447"/>
  <c r="AF130" i="447"/>
  <c r="AE130" i="447"/>
  <c r="AD130" i="447"/>
  <c r="AC130" i="447"/>
  <c r="AB130" i="447"/>
  <c r="AA130" i="447"/>
  <c r="Z130" i="447"/>
  <c r="Y130" i="447"/>
  <c r="X130" i="447"/>
  <c r="W130" i="447"/>
  <c r="V130" i="447"/>
  <c r="U130" i="447"/>
  <c r="T130" i="447"/>
  <c r="S130" i="447"/>
  <c r="R130" i="447"/>
  <c r="Q130" i="447"/>
  <c r="P130" i="447"/>
  <c r="O130" i="447"/>
  <c r="N130" i="447"/>
  <c r="M130" i="447"/>
  <c r="L130" i="447"/>
  <c r="BX129" i="447"/>
  <c r="BY129" i="447" s="1"/>
  <c r="BH129" i="447"/>
  <c r="BJ129" i="447" s="1"/>
  <c r="BG129" i="447"/>
  <c r="BF129" i="447"/>
  <c r="BE129" i="447"/>
  <c r="BD129" i="447"/>
  <c r="BC129" i="447"/>
  <c r="BB129" i="447"/>
  <c r="BA129" i="447"/>
  <c r="AZ129" i="447"/>
  <c r="AY129" i="447"/>
  <c r="AN129" i="447"/>
  <c r="AL129" i="447"/>
  <c r="AM129" i="447" s="1"/>
  <c r="AK129" i="447"/>
  <c r="AI129" i="447"/>
  <c r="AJ129" i="447" s="1"/>
  <c r="AH129" i="447"/>
  <c r="AG129" i="447"/>
  <c r="AF129" i="447"/>
  <c r="AE129" i="447"/>
  <c r="AD129" i="447"/>
  <c r="AC129" i="447"/>
  <c r="AB129" i="447"/>
  <c r="AA129" i="447"/>
  <c r="Z129" i="447"/>
  <c r="Y129" i="447"/>
  <c r="X129" i="447"/>
  <c r="W129" i="447"/>
  <c r="V129" i="447"/>
  <c r="U129" i="447"/>
  <c r="T129" i="447"/>
  <c r="S129" i="447"/>
  <c r="R129" i="447"/>
  <c r="Q129" i="447"/>
  <c r="P129" i="447"/>
  <c r="O129" i="447"/>
  <c r="N129" i="447"/>
  <c r="M129" i="447"/>
  <c r="L129" i="447"/>
  <c r="BX128" i="447"/>
  <c r="BY128" i="447" s="1"/>
  <c r="BH128" i="447"/>
  <c r="BG128" i="447"/>
  <c r="BF128" i="447"/>
  <c r="BE128" i="447"/>
  <c r="BD128" i="447"/>
  <c r="BC128" i="447"/>
  <c r="BB128" i="447"/>
  <c r="BA128" i="447"/>
  <c r="AZ128" i="447"/>
  <c r="AY128" i="447"/>
  <c r="AN128" i="447"/>
  <c r="AV128" i="447" s="1"/>
  <c r="AW128" i="447" s="1"/>
  <c r="AL128" i="447"/>
  <c r="AM128" i="447" s="1"/>
  <c r="AK128" i="447"/>
  <c r="AI128" i="447"/>
  <c r="AJ128" i="447" s="1"/>
  <c r="AH128" i="447"/>
  <c r="AG128" i="447"/>
  <c r="AF128" i="447"/>
  <c r="AE128" i="447"/>
  <c r="AD128" i="447"/>
  <c r="AC128" i="447"/>
  <c r="AB128" i="447"/>
  <c r="AA128" i="447"/>
  <c r="Z128" i="447"/>
  <c r="Y128" i="447"/>
  <c r="X128" i="447"/>
  <c r="W128" i="447"/>
  <c r="V128" i="447"/>
  <c r="U128" i="447"/>
  <c r="T128" i="447"/>
  <c r="S128" i="447"/>
  <c r="R128" i="447"/>
  <c r="Q128" i="447"/>
  <c r="P128" i="447"/>
  <c r="O128" i="447"/>
  <c r="N128" i="447"/>
  <c r="M128" i="447"/>
  <c r="L128" i="447"/>
  <c r="BX127" i="447"/>
  <c r="BY127" i="447" s="1"/>
  <c r="BN127" i="447"/>
  <c r="BH127" i="447"/>
  <c r="BG127" i="447"/>
  <c r="BF127" i="447"/>
  <c r="BE127" i="447"/>
  <c r="BD127" i="447"/>
  <c r="BC127" i="447"/>
  <c r="BB127" i="447"/>
  <c r="BA127" i="447"/>
  <c r="AZ127" i="447"/>
  <c r="AY127" i="447"/>
  <c r="AU127" i="447"/>
  <c r="AT127" i="447"/>
  <c r="AN127" i="447"/>
  <c r="BR127" i="447" s="1"/>
  <c r="AL127" i="447"/>
  <c r="AM127" i="447" s="1"/>
  <c r="AK127" i="447"/>
  <c r="AI127" i="447"/>
  <c r="AJ127" i="447" s="1"/>
  <c r="AH127" i="447"/>
  <c r="AG127" i="447"/>
  <c r="AF127" i="447"/>
  <c r="AE127" i="447"/>
  <c r="AD127" i="447"/>
  <c r="AC127" i="447"/>
  <c r="AB127" i="447"/>
  <c r="AA127" i="447"/>
  <c r="Z127" i="447"/>
  <c r="Y127" i="447"/>
  <c r="X127" i="447"/>
  <c r="W127" i="447"/>
  <c r="V127" i="447"/>
  <c r="U127" i="447"/>
  <c r="T127" i="447"/>
  <c r="S127" i="447"/>
  <c r="R127" i="447"/>
  <c r="Q127" i="447"/>
  <c r="P127" i="447"/>
  <c r="O127" i="447"/>
  <c r="N127" i="447"/>
  <c r="M127" i="447"/>
  <c r="L127" i="447"/>
  <c r="BX126" i="447"/>
  <c r="BY126" i="447" s="1"/>
  <c r="BO126" i="447"/>
  <c r="BH126" i="447"/>
  <c r="BG126" i="447"/>
  <c r="BF126" i="447"/>
  <c r="BE126" i="447"/>
  <c r="BD126" i="447"/>
  <c r="BC126" i="447"/>
  <c r="BB126" i="447"/>
  <c r="BA126" i="447"/>
  <c r="AZ126" i="447"/>
  <c r="AY126" i="447"/>
  <c r="AN126" i="447"/>
  <c r="AL126" i="447"/>
  <c r="AM126" i="447" s="1"/>
  <c r="AK126" i="447"/>
  <c r="AI126" i="447"/>
  <c r="AJ126" i="447"/>
  <c r="AH126" i="447"/>
  <c r="AG126" i="447"/>
  <c r="AF126" i="447"/>
  <c r="AE126" i="447"/>
  <c r="AD126" i="447"/>
  <c r="AC126" i="447"/>
  <c r="AB126" i="447"/>
  <c r="AA126" i="447"/>
  <c r="Z126" i="447"/>
  <c r="Y126" i="447"/>
  <c r="X126" i="447"/>
  <c r="W126" i="447"/>
  <c r="V126" i="447"/>
  <c r="U126" i="447"/>
  <c r="T126" i="447"/>
  <c r="S126" i="447"/>
  <c r="R126" i="447"/>
  <c r="Q126" i="447"/>
  <c r="P126" i="447"/>
  <c r="O126" i="447"/>
  <c r="N126" i="447"/>
  <c r="M126" i="447"/>
  <c r="L126" i="447"/>
  <c r="BX125" i="447"/>
  <c r="BY125" i="447" s="1"/>
  <c r="BH125" i="447"/>
  <c r="BG125" i="447"/>
  <c r="BF125" i="447"/>
  <c r="BE125" i="447"/>
  <c r="BD125" i="447"/>
  <c r="BC125" i="447"/>
  <c r="BB125" i="447"/>
  <c r="BA125" i="447"/>
  <c r="AZ125" i="447"/>
  <c r="AY125" i="447"/>
  <c r="AN125" i="447"/>
  <c r="AL125" i="447"/>
  <c r="AM125" i="447" s="1"/>
  <c r="AK125" i="447"/>
  <c r="AI125" i="447"/>
  <c r="AJ125" i="447" s="1"/>
  <c r="AH125" i="447"/>
  <c r="AG125" i="447"/>
  <c r="AF125" i="447"/>
  <c r="AE125" i="447"/>
  <c r="AD125" i="447"/>
  <c r="AC125" i="447"/>
  <c r="AB125" i="447"/>
  <c r="AA125" i="447"/>
  <c r="Z125" i="447"/>
  <c r="Y125" i="447"/>
  <c r="X125" i="447"/>
  <c r="W125" i="447"/>
  <c r="V125" i="447"/>
  <c r="U125" i="447"/>
  <c r="T125" i="447"/>
  <c r="S125" i="447"/>
  <c r="R125" i="447"/>
  <c r="Q125" i="447"/>
  <c r="P125" i="447"/>
  <c r="O125" i="447"/>
  <c r="N125" i="447"/>
  <c r="M125" i="447"/>
  <c r="L125" i="447"/>
  <c r="BX124" i="447"/>
  <c r="BY124" i="447" s="1"/>
  <c r="BH124" i="447"/>
  <c r="BG124" i="447"/>
  <c r="BF124" i="447"/>
  <c r="BE124" i="447"/>
  <c r="BD124" i="447"/>
  <c r="BC124" i="447"/>
  <c r="BB124" i="447"/>
  <c r="BA124" i="447"/>
  <c r="AZ124" i="447"/>
  <c r="AY124" i="447"/>
  <c r="AN124" i="447"/>
  <c r="AP124" i="447" s="1"/>
  <c r="AQ124" i="447" s="1"/>
  <c r="AL124" i="447"/>
  <c r="AM124" i="447" s="1"/>
  <c r="AK124" i="447"/>
  <c r="AI124" i="447"/>
  <c r="AJ124" i="447" s="1"/>
  <c r="AH124" i="447"/>
  <c r="AG124" i="447"/>
  <c r="AF124" i="447"/>
  <c r="AE124" i="447"/>
  <c r="AD124" i="447"/>
  <c r="AC124" i="447"/>
  <c r="AB124" i="447"/>
  <c r="AA124" i="447"/>
  <c r="Z124" i="447"/>
  <c r="Y124" i="447"/>
  <c r="X124" i="447"/>
  <c r="W124" i="447"/>
  <c r="V124" i="447"/>
  <c r="U124" i="447"/>
  <c r="T124" i="447"/>
  <c r="S124" i="447"/>
  <c r="R124" i="447"/>
  <c r="Q124" i="447"/>
  <c r="P124" i="447"/>
  <c r="O124" i="447"/>
  <c r="N124" i="447"/>
  <c r="M124" i="447"/>
  <c r="L124" i="447"/>
  <c r="BX123" i="447"/>
  <c r="BY123" i="447" s="1"/>
  <c r="BH123" i="447"/>
  <c r="BG123" i="447"/>
  <c r="BF123" i="447"/>
  <c r="BE123" i="447"/>
  <c r="BD123" i="447"/>
  <c r="BC123" i="447"/>
  <c r="BB123" i="447"/>
  <c r="BA123" i="447"/>
  <c r="AZ123" i="447"/>
  <c r="AY123" i="447"/>
  <c r="AN123" i="447"/>
  <c r="AL123" i="447"/>
  <c r="AM123" i="447" s="1"/>
  <c r="AK123" i="447"/>
  <c r="AI123" i="447"/>
  <c r="AJ123" i="447" s="1"/>
  <c r="AH123" i="447"/>
  <c r="AG123" i="447"/>
  <c r="AF123" i="447"/>
  <c r="AE123" i="447"/>
  <c r="AD123" i="447"/>
  <c r="AC123" i="447"/>
  <c r="AB123" i="447"/>
  <c r="AA123" i="447"/>
  <c r="Z123" i="447"/>
  <c r="Y123" i="447"/>
  <c r="X123" i="447"/>
  <c r="W123" i="447"/>
  <c r="V123" i="447"/>
  <c r="U123" i="447"/>
  <c r="T123" i="447"/>
  <c r="S123" i="447"/>
  <c r="R123" i="447"/>
  <c r="Q123" i="447"/>
  <c r="P123" i="447"/>
  <c r="O123" i="447"/>
  <c r="N123" i="447"/>
  <c r="M123" i="447"/>
  <c r="L123" i="447"/>
  <c r="BX122" i="447"/>
  <c r="BY122" i="447" s="1"/>
  <c r="BH122" i="447"/>
  <c r="BI122" i="447" s="1"/>
  <c r="BG122" i="447"/>
  <c r="BF122" i="447"/>
  <c r="BE122" i="447"/>
  <c r="BD122" i="447"/>
  <c r="BC122" i="447"/>
  <c r="BB122" i="447"/>
  <c r="BA122" i="447"/>
  <c r="AZ122" i="447"/>
  <c r="AY122" i="447"/>
  <c r="AN122" i="447"/>
  <c r="AL122" i="447"/>
  <c r="AM122" i="447" s="1"/>
  <c r="AK122" i="447"/>
  <c r="AI122" i="447"/>
  <c r="AJ122" i="447" s="1"/>
  <c r="AH122" i="447"/>
  <c r="AG122" i="447"/>
  <c r="AF122" i="447"/>
  <c r="AE122" i="447"/>
  <c r="AD122" i="447"/>
  <c r="AC122" i="447"/>
  <c r="AB122" i="447"/>
  <c r="AA122" i="447"/>
  <c r="Z122" i="447"/>
  <c r="Y122" i="447"/>
  <c r="X122" i="447"/>
  <c r="W122" i="447"/>
  <c r="V122" i="447"/>
  <c r="U122" i="447"/>
  <c r="T122" i="447"/>
  <c r="S122" i="447"/>
  <c r="R122" i="447"/>
  <c r="Q122" i="447"/>
  <c r="P122" i="447"/>
  <c r="O122" i="447"/>
  <c r="N122" i="447"/>
  <c r="M122" i="447"/>
  <c r="L122" i="447"/>
  <c r="BX121" i="447"/>
  <c r="BY121" i="447" s="1"/>
  <c r="BH121" i="447"/>
  <c r="BJ121" i="447" s="1"/>
  <c r="BG121" i="447"/>
  <c r="BF121" i="447"/>
  <c r="BE121" i="447"/>
  <c r="BD121" i="447"/>
  <c r="BC121" i="447"/>
  <c r="BB121" i="447"/>
  <c r="BA121" i="447"/>
  <c r="AZ121" i="447"/>
  <c r="AY121" i="447"/>
  <c r="AN121" i="447"/>
  <c r="AS121" i="447" s="1"/>
  <c r="AL121" i="447"/>
  <c r="AM121" i="447" s="1"/>
  <c r="AK121" i="447"/>
  <c r="AI121" i="447"/>
  <c r="AJ121" i="447" s="1"/>
  <c r="AH121" i="447"/>
  <c r="AG121" i="447"/>
  <c r="AF121" i="447"/>
  <c r="AE121" i="447"/>
  <c r="AD121" i="447"/>
  <c r="AC121" i="447"/>
  <c r="AB121" i="447"/>
  <c r="AA121" i="447"/>
  <c r="Z121" i="447"/>
  <c r="Y121" i="447"/>
  <c r="X121" i="447"/>
  <c r="W121" i="447"/>
  <c r="V121" i="447"/>
  <c r="U121" i="447"/>
  <c r="T121" i="447"/>
  <c r="S121" i="447"/>
  <c r="R121" i="447"/>
  <c r="Q121" i="447"/>
  <c r="P121" i="447"/>
  <c r="O121" i="447"/>
  <c r="N121" i="447"/>
  <c r="M121" i="447"/>
  <c r="L121" i="447"/>
  <c r="BX120" i="447"/>
  <c r="BY120" i="447" s="1"/>
  <c r="BH120" i="447"/>
  <c r="BG120" i="447"/>
  <c r="BF120" i="447"/>
  <c r="BE120" i="447"/>
  <c r="BD120" i="447"/>
  <c r="BC120" i="447"/>
  <c r="BB120" i="447"/>
  <c r="BA120" i="447"/>
  <c r="AZ120" i="447"/>
  <c r="AY120" i="447"/>
  <c r="AN120" i="447"/>
  <c r="AL120" i="447"/>
  <c r="AM120" i="447" s="1"/>
  <c r="AK120" i="447"/>
  <c r="AI120" i="447"/>
  <c r="AJ120" i="447" s="1"/>
  <c r="AH120" i="447"/>
  <c r="AG120" i="447"/>
  <c r="AF120" i="447"/>
  <c r="AE120" i="447"/>
  <c r="AD120" i="447"/>
  <c r="AC120" i="447"/>
  <c r="AB120" i="447"/>
  <c r="AA120" i="447"/>
  <c r="Z120" i="447"/>
  <c r="Y120" i="447"/>
  <c r="X120" i="447"/>
  <c r="W120" i="447"/>
  <c r="V120" i="447"/>
  <c r="U120" i="447"/>
  <c r="T120" i="447"/>
  <c r="S120" i="447"/>
  <c r="R120" i="447"/>
  <c r="Q120" i="447"/>
  <c r="P120" i="447"/>
  <c r="O120" i="447"/>
  <c r="N120" i="447"/>
  <c r="M120" i="447"/>
  <c r="L120" i="447"/>
  <c r="BX119" i="447"/>
  <c r="BY119" i="447" s="1"/>
  <c r="BL119" i="447"/>
  <c r="BH119" i="447"/>
  <c r="BG119" i="447"/>
  <c r="BF119" i="447"/>
  <c r="BE119" i="447"/>
  <c r="BD119" i="447"/>
  <c r="BC119" i="447"/>
  <c r="BB119" i="447"/>
  <c r="BA119" i="447"/>
  <c r="AZ119" i="447"/>
  <c r="AY119" i="447"/>
  <c r="AN119" i="447"/>
  <c r="BT119" i="447" s="1"/>
  <c r="AL119" i="447"/>
  <c r="AM119" i="447"/>
  <c r="AK119" i="447"/>
  <c r="AI119" i="447"/>
  <c r="AJ119" i="447" s="1"/>
  <c r="AH119" i="447"/>
  <c r="AG119" i="447"/>
  <c r="AF119" i="447"/>
  <c r="AE119" i="447"/>
  <c r="AD119" i="447"/>
  <c r="AC119" i="447"/>
  <c r="AB119" i="447"/>
  <c r="AA119" i="447"/>
  <c r="Z119" i="447"/>
  <c r="Y119" i="447"/>
  <c r="X119" i="447"/>
  <c r="W119" i="447"/>
  <c r="V119" i="447"/>
  <c r="U119" i="447"/>
  <c r="T119" i="447"/>
  <c r="S119" i="447"/>
  <c r="R119" i="447"/>
  <c r="Q119" i="447"/>
  <c r="P119" i="447"/>
  <c r="O119" i="447"/>
  <c r="N119" i="447"/>
  <c r="M119" i="447"/>
  <c r="L119" i="447"/>
  <c r="BX118" i="447"/>
  <c r="BY118" i="447" s="1"/>
  <c r="BH118" i="447"/>
  <c r="BI118" i="447" s="1"/>
  <c r="BG118" i="447"/>
  <c r="BF118" i="447"/>
  <c r="BE118" i="447"/>
  <c r="BD118" i="447"/>
  <c r="BC118" i="447"/>
  <c r="BB118" i="447"/>
  <c r="BA118" i="447"/>
  <c r="AZ118" i="447"/>
  <c r="AY118" i="447"/>
  <c r="AN118" i="447"/>
  <c r="AL118" i="447"/>
  <c r="AM118" i="447" s="1"/>
  <c r="AK118" i="447"/>
  <c r="AI118" i="447"/>
  <c r="AJ118" i="447" s="1"/>
  <c r="AH118" i="447"/>
  <c r="AG118" i="447"/>
  <c r="AF118" i="447"/>
  <c r="AE118" i="447"/>
  <c r="AD118" i="447"/>
  <c r="AC118" i="447"/>
  <c r="AB118" i="447"/>
  <c r="AA118" i="447"/>
  <c r="Z118" i="447"/>
  <c r="Y118" i="447"/>
  <c r="X118" i="447"/>
  <c r="W118" i="447"/>
  <c r="V118" i="447"/>
  <c r="U118" i="447"/>
  <c r="T118" i="447"/>
  <c r="S118" i="447"/>
  <c r="R118" i="447"/>
  <c r="Q118" i="447"/>
  <c r="P118" i="447"/>
  <c r="O118" i="447"/>
  <c r="N118" i="447"/>
  <c r="M118" i="447"/>
  <c r="L118" i="447"/>
  <c r="BX117" i="447"/>
  <c r="BY117" i="447" s="1"/>
  <c r="BH117" i="447"/>
  <c r="BG117" i="447"/>
  <c r="BF117" i="447"/>
  <c r="BE117" i="447"/>
  <c r="BD117" i="447"/>
  <c r="BC117" i="447"/>
  <c r="BB117" i="447"/>
  <c r="BA117" i="447"/>
  <c r="AZ117" i="447"/>
  <c r="AY117" i="447"/>
  <c r="AN117" i="447"/>
  <c r="BM117" i="447" s="1"/>
  <c r="AL117" i="447"/>
  <c r="AM117" i="447" s="1"/>
  <c r="AK117" i="447"/>
  <c r="AI117" i="447"/>
  <c r="AJ117" i="447" s="1"/>
  <c r="AH117" i="447"/>
  <c r="AG117" i="447"/>
  <c r="AF117" i="447"/>
  <c r="AE117" i="447"/>
  <c r="AD117" i="447"/>
  <c r="AC117" i="447"/>
  <c r="AB117" i="447"/>
  <c r="AA117" i="447"/>
  <c r="Z117" i="447"/>
  <c r="Y117" i="447"/>
  <c r="X117" i="447"/>
  <c r="W117" i="447"/>
  <c r="V117" i="447"/>
  <c r="U117" i="447"/>
  <c r="T117" i="447"/>
  <c r="S117" i="447"/>
  <c r="R117" i="447"/>
  <c r="Q117" i="447"/>
  <c r="P117" i="447"/>
  <c r="O117" i="447"/>
  <c r="N117" i="447"/>
  <c r="M117" i="447"/>
  <c r="L117" i="447"/>
  <c r="BX116" i="447"/>
  <c r="BY116" i="447" s="1"/>
  <c r="BH116" i="447"/>
  <c r="BG116" i="447"/>
  <c r="BF116" i="447"/>
  <c r="BE116" i="447"/>
  <c r="BD116" i="447"/>
  <c r="BC116" i="447"/>
  <c r="BB116" i="447"/>
  <c r="BA116" i="447"/>
  <c r="AZ116" i="447"/>
  <c r="AY116" i="447"/>
  <c r="AN116" i="447"/>
  <c r="AL116" i="447"/>
  <c r="AM116" i="447" s="1"/>
  <c r="AK116" i="447"/>
  <c r="AI116" i="447"/>
  <c r="AJ116" i="447" s="1"/>
  <c r="AH116" i="447"/>
  <c r="AG116" i="447"/>
  <c r="AF116" i="447"/>
  <c r="AE116" i="447"/>
  <c r="AD116" i="447"/>
  <c r="AC116" i="447"/>
  <c r="AB116" i="447"/>
  <c r="AA116" i="447"/>
  <c r="Z116" i="447"/>
  <c r="Y116" i="447"/>
  <c r="X116" i="447"/>
  <c r="W116" i="447"/>
  <c r="V116" i="447"/>
  <c r="U116" i="447"/>
  <c r="T116" i="447"/>
  <c r="S116" i="447"/>
  <c r="R116" i="447"/>
  <c r="Q116" i="447"/>
  <c r="P116" i="447"/>
  <c r="O116" i="447"/>
  <c r="N116" i="447"/>
  <c r="M116" i="447"/>
  <c r="L116" i="447"/>
  <c r="BX115" i="447"/>
  <c r="BY115" i="447" s="1"/>
  <c r="BH115" i="447"/>
  <c r="BJ115" i="447" s="1"/>
  <c r="BG115" i="447"/>
  <c r="BF115" i="447"/>
  <c r="BE115" i="447"/>
  <c r="BD115" i="447"/>
  <c r="BC115" i="447"/>
  <c r="BB115" i="447"/>
  <c r="BA115" i="447"/>
  <c r="AZ115" i="447"/>
  <c r="AY115" i="447"/>
  <c r="AN115" i="447"/>
  <c r="BO115" i="447" s="1"/>
  <c r="AL115" i="447"/>
  <c r="AM115" i="447" s="1"/>
  <c r="AK115" i="447"/>
  <c r="AI115" i="447"/>
  <c r="AJ115" i="447" s="1"/>
  <c r="AH115" i="447"/>
  <c r="AG115" i="447"/>
  <c r="AF115" i="447"/>
  <c r="AE115" i="447"/>
  <c r="AD115" i="447"/>
  <c r="AC115" i="447"/>
  <c r="AB115" i="447"/>
  <c r="AA115" i="447"/>
  <c r="Z115" i="447"/>
  <c r="Y115" i="447"/>
  <c r="X115" i="447"/>
  <c r="W115" i="447"/>
  <c r="V115" i="447"/>
  <c r="U115" i="447"/>
  <c r="T115" i="447"/>
  <c r="S115" i="447"/>
  <c r="R115" i="447"/>
  <c r="Q115" i="447"/>
  <c r="P115" i="447"/>
  <c r="O115" i="447"/>
  <c r="N115" i="447"/>
  <c r="M115" i="447"/>
  <c r="L115" i="447"/>
  <c r="BX114" i="447"/>
  <c r="BY114" i="447" s="1"/>
  <c r="BH114" i="447"/>
  <c r="BG114" i="447"/>
  <c r="BF114" i="447"/>
  <c r="BE114" i="447"/>
  <c r="BD114" i="447"/>
  <c r="BC114" i="447"/>
  <c r="BB114" i="447"/>
  <c r="BA114" i="447"/>
  <c r="AZ114" i="447"/>
  <c r="AY114" i="447"/>
  <c r="AN114" i="447"/>
  <c r="AL114" i="447"/>
  <c r="AM114" i="447" s="1"/>
  <c r="AK114" i="447"/>
  <c r="AI114" i="447"/>
  <c r="AJ114" i="447" s="1"/>
  <c r="AH114" i="447"/>
  <c r="AG114" i="447"/>
  <c r="AF114" i="447"/>
  <c r="AE114" i="447"/>
  <c r="AD114" i="447"/>
  <c r="AC114" i="447"/>
  <c r="AB114" i="447"/>
  <c r="AA114" i="447"/>
  <c r="Z114" i="447"/>
  <c r="Y114" i="447"/>
  <c r="X114" i="447"/>
  <c r="W114" i="447"/>
  <c r="V114" i="447"/>
  <c r="U114" i="447"/>
  <c r="T114" i="447"/>
  <c r="S114" i="447"/>
  <c r="R114" i="447"/>
  <c r="Q114" i="447"/>
  <c r="P114" i="447"/>
  <c r="O114" i="447"/>
  <c r="N114" i="447"/>
  <c r="M114" i="447"/>
  <c r="L114" i="447"/>
  <c r="BX113" i="447"/>
  <c r="BY113" i="447" s="1"/>
  <c r="BH113" i="447"/>
  <c r="BG113" i="447"/>
  <c r="BF113" i="447"/>
  <c r="BE113" i="447"/>
  <c r="BD113" i="447"/>
  <c r="BC113" i="447"/>
  <c r="BB113" i="447"/>
  <c r="BA113" i="447"/>
  <c r="AZ113" i="447"/>
  <c r="AY113" i="447"/>
  <c r="AN113" i="447"/>
  <c r="AV113" i="447" s="1"/>
  <c r="AW113" i="447" s="1"/>
  <c r="AL113" i="447"/>
  <c r="AM113" i="447" s="1"/>
  <c r="AK113" i="447"/>
  <c r="AI113" i="447"/>
  <c r="AJ113" i="447" s="1"/>
  <c r="AH113" i="447"/>
  <c r="AG113" i="447"/>
  <c r="AF113" i="447"/>
  <c r="AE113" i="447"/>
  <c r="AD113" i="447"/>
  <c r="AC113" i="447"/>
  <c r="AB113" i="447"/>
  <c r="AA113" i="447"/>
  <c r="Z113" i="447"/>
  <c r="Y113" i="447"/>
  <c r="X113" i="447"/>
  <c r="W113" i="447"/>
  <c r="V113" i="447"/>
  <c r="U113" i="447"/>
  <c r="T113" i="447"/>
  <c r="S113" i="447"/>
  <c r="R113" i="447"/>
  <c r="Q113" i="447"/>
  <c r="P113" i="447"/>
  <c r="O113" i="447"/>
  <c r="N113" i="447"/>
  <c r="M113" i="447"/>
  <c r="L113" i="447"/>
  <c r="BX112" i="447"/>
  <c r="BY112" i="447" s="1"/>
  <c r="BH112" i="447"/>
  <c r="BK112" i="447" s="1"/>
  <c r="BG112" i="447"/>
  <c r="BF112" i="447"/>
  <c r="BE112" i="447"/>
  <c r="BD112" i="447"/>
  <c r="BC112" i="447"/>
  <c r="BB112" i="447"/>
  <c r="BA112" i="447"/>
  <c r="AZ112" i="447"/>
  <c r="AY112" i="447"/>
  <c r="AN112" i="447"/>
  <c r="AL112" i="447"/>
  <c r="AM112" i="447" s="1"/>
  <c r="AK112" i="447"/>
  <c r="AI112" i="447"/>
  <c r="AJ112" i="447" s="1"/>
  <c r="AH112" i="447"/>
  <c r="AG112" i="447"/>
  <c r="AF112" i="447"/>
  <c r="AE112" i="447"/>
  <c r="AD112" i="447"/>
  <c r="AC112" i="447"/>
  <c r="AB112" i="447"/>
  <c r="AA112" i="447"/>
  <c r="Z112" i="447"/>
  <c r="Y112" i="447"/>
  <c r="X112" i="447"/>
  <c r="W112" i="447"/>
  <c r="V112" i="447"/>
  <c r="U112" i="447"/>
  <c r="T112" i="447"/>
  <c r="S112" i="447"/>
  <c r="R112" i="447"/>
  <c r="Q112" i="447"/>
  <c r="P112" i="447"/>
  <c r="O112" i="447"/>
  <c r="N112" i="447"/>
  <c r="M112" i="447"/>
  <c r="L112" i="447"/>
  <c r="BX111" i="447"/>
  <c r="BY111" i="447" s="1"/>
  <c r="BO111" i="447"/>
  <c r="BH111" i="447"/>
  <c r="BG111" i="447"/>
  <c r="BF111" i="447"/>
  <c r="BE111" i="447"/>
  <c r="BD111" i="447"/>
  <c r="BC111" i="447"/>
  <c r="BB111" i="447"/>
  <c r="BA111" i="447"/>
  <c r="AZ111" i="447"/>
  <c r="AY111" i="447"/>
  <c r="AP111" i="447"/>
  <c r="AQ111" i="447" s="1"/>
  <c r="AN111" i="447"/>
  <c r="BS111" i="447" s="1"/>
  <c r="AL111" i="447"/>
  <c r="AM111" i="447" s="1"/>
  <c r="AK111" i="447"/>
  <c r="AI111" i="447"/>
  <c r="AJ111" i="447" s="1"/>
  <c r="AH111" i="447"/>
  <c r="AG111" i="447"/>
  <c r="AF111" i="447"/>
  <c r="AE111" i="447"/>
  <c r="AD111" i="447"/>
  <c r="AC111" i="447"/>
  <c r="AB111" i="447"/>
  <c r="AA111" i="447"/>
  <c r="Z111" i="447"/>
  <c r="Y111" i="447"/>
  <c r="X111" i="447"/>
  <c r="W111" i="447"/>
  <c r="V111" i="447"/>
  <c r="U111" i="447"/>
  <c r="T111" i="447"/>
  <c r="S111" i="447"/>
  <c r="R111" i="447"/>
  <c r="Q111" i="447"/>
  <c r="P111" i="447"/>
  <c r="O111" i="447"/>
  <c r="N111" i="447"/>
  <c r="M111" i="447"/>
  <c r="L111" i="447"/>
  <c r="BX110" i="447"/>
  <c r="BY110" i="447" s="1"/>
  <c r="BH110" i="447"/>
  <c r="BJ110" i="447" s="1"/>
  <c r="BG110" i="447"/>
  <c r="BF110" i="447"/>
  <c r="BE110" i="447"/>
  <c r="BD110" i="447"/>
  <c r="BC110" i="447"/>
  <c r="BB110" i="447"/>
  <c r="BA110" i="447"/>
  <c r="AZ110" i="447"/>
  <c r="AY110" i="447"/>
  <c r="AN110" i="447"/>
  <c r="AL110" i="447"/>
  <c r="AM110" i="447" s="1"/>
  <c r="AK110" i="447"/>
  <c r="AI110" i="447"/>
  <c r="AJ110" i="447" s="1"/>
  <c r="AH110" i="447"/>
  <c r="AG110" i="447"/>
  <c r="AF110" i="447"/>
  <c r="AE110" i="447"/>
  <c r="AD110" i="447"/>
  <c r="AC110" i="447"/>
  <c r="AB110" i="447"/>
  <c r="AA110" i="447"/>
  <c r="Z110" i="447"/>
  <c r="Y110" i="447"/>
  <c r="X110" i="447"/>
  <c r="W110" i="447"/>
  <c r="V110" i="447"/>
  <c r="U110" i="447"/>
  <c r="T110" i="447"/>
  <c r="S110" i="447"/>
  <c r="R110" i="447"/>
  <c r="Q110" i="447"/>
  <c r="P110" i="447"/>
  <c r="O110" i="447"/>
  <c r="N110" i="447"/>
  <c r="M110" i="447"/>
  <c r="L110" i="447"/>
  <c r="BX109" i="447"/>
  <c r="BY109" i="447" s="1"/>
  <c r="BH109" i="447"/>
  <c r="BG109" i="447"/>
  <c r="BF109" i="447"/>
  <c r="BE109" i="447"/>
  <c r="BD109" i="447"/>
  <c r="BC109" i="447"/>
  <c r="BB109" i="447"/>
  <c r="BA109" i="447"/>
  <c r="AZ109" i="447"/>
  <c r="AY109" i="447"/>
  <c r="AN109" i="447"/>
  <c r="AS109" i="447" s="1"/>
  <c r="AL109" i="447"/>
  <c r="AM109" i="447" s="1"/>
  <c r="AK109" i="447"/>
  <c r="AJ109" i="447"/>
  <c r="AI109" i="447"/>
  <c r="AH109" i="447"/>
  <c r="AG109" i="447"/>
  <c r="AF109" i="447"/>
  <c r="AE109" i="447"/>
  <c r="AD109" i="447"/>
  <c r="AC109" i="447"/>
  <c r="AB109" i="447"/>
  <c r="AA109" i="447"/>
  <c r="Z109" i="447"/>
  <c r="Y109" i="447"/>
  <c r="X109" i="447"/>
  <c r="W109" i="447"/>
  <c r="V109" i="447"/>
  <c r="U109" i="447"/>
  <c r="T109" i="447"/>
  <c r="S109" i="447"/>
  <c r="R109" i="447"/>
  <c r="Q109" i="447"/>
  <c r="P109" i="447"/>
  <c r="O109" i="447"/>
  <c r="N109" i="447"/>
  <c r="M109" i="447"/>
  <c r="L109" i="447"/>
  <c r="BX108" i="447"/>
  <c r="BY108" i="447" s="1"/>
  <c r="BH108" i="447"/>
  <c r="BJ108" i="447" s="1"/>
  <c r="BG108" i="447"/>
  <c r="BF108" i="447"/>
  <c r="BE108" i="447"/>
  <c r="BD108" i="447"/>
  <c r="BC108" i="447"/>
  <c r="BB108" i="447"/>
  <c r="BA108" i="447"/>
  <c r="AZ108" i="447"/>
  <c r="AY108" i="447"/>
  <c r="AN108" i="447"/>
  <c r="BQ108" i="447" s="1"/>
  <c r="AL108" i="447"/>
  <c r="AM108" i="447" s="1"/>
  <c r="AK108" i="447"/>
  <c r="AI108" i="447"/>
  <c r="AJ108" i="447" s="1"/>
  <c r="AH108" i="447"/>
  <c r="AG108" i="447"/>
  <c r="AF108" i="447"/>
  <c r="AE108" i="447"/>
  <c r="AD108" i="447"/>
  <c r="AC108" i="447"/>
  <c r="AB108" i="447"/>
  <c r="AA108" i="447"/>
  <c r="Z108" i="447"/>
  <c r="Y108" i="447"/>
  <c r="X108" i="447"/>
  <c r="W108" i="447"/>
  <c r="V108" i="447"/>
  <c r="U108" i="447"/>
  <c r="T108" i="447"/>
  <c r="S108" i="447"/>
  <c r="R108" i="447"/>
  <c r="Q108" i="447"/>
  <c r="P108" i="447"/>
  <c r="O108" i="447"/>
  <c r="N108" i="447"/>
  <c r="M108" i="447"/>
  <c r="L108" i="447"/>
  <c r="BX107" i="447"/>
  <c r="BY107" i="447" s="1"/>
  <c r="BI107" i="447"/>
  <c r="BH107" i="447"/>
  <c r="BG107" i="447"/>
  <c r="BF107" i="447"/>
  <c r="BE107" i="447"/>
  <c r="BD107" i="447"/>
  <c r="BC107" i="447"/>
  <c r="BB107" i="447"/>
  <c r="BA107" i="447"/>
  <c r="AZ107" i="447"/>
  <c r="AY107" i="447"/>
  <c r="AN107" i="447"/>
  <c r="BO107" i="447" s="1"/>
  <c r="AL107" i="447"/>
  <c r="AM107" i="447" s="1"/>
  <c r="AK107" i="447"/>
  <c r="AI107" i="447"/>
  <c r="AJ107" i="447"/>
  <c r="AH107" i="447"/>
  <c r="AG107" i="447"/>
  <c r="AF107" i="447"/>
  <c r="AE107" i="447"/>
  <c r="AD107" i="447"/>
  <c r="AC107" i="447"/>
  <c r="AB107" i="447"/>
  <c r="AA107" i="447"/>
  <c r="Z107" i="447"/>
  <c r="Y107" i="447"/>
  <c r="X107" i="447"/>
  <c r="W107" i="447"/>
  <c r="V107" i="447"/>
  <c r="U107" i="447"/>
  <c r="T107" i="447"/>
  <c r="S107" i="447"/>
  <c r="R107" i="447"/>
  <c r="Q107" i="447"/>
  <c r="P107" i="447"/>
  <c r="O107" i="447"/>
  <c r="N107" i="447"/>
  <c r="M107" i="447"/>
  <c r="L107" i="447"/>
  <c r="BX106" i="447"/>
  <c r="BY106" i="447" s="1"/>
  <c r="BH106" i="447"/>
  <c r="BI106" i="447" s="1"/>
  <c r="BG106" i="447"/>
  <c r="BF106" i="447"/>
  <c r="BE106" i="447"/>
  <c r="BD106" i="447"/>
  <c r="BC106" i="447"/>
  <c r="BB106" i="447"/>
  <c r="BA106" i="447"/>
  <c r="AZ106" i="447"/>
  <c r="AY106" i="447"/>
  <c r="AN106" i="447"/>
  <c r="AL106" i="447"/>
  <c r="AM106" i="447" s="1"/>
  <c r="AK106" i="447"/>
  <c r="AI106" i="447"/>
  <c r="AJ106" i="447" s="1"/>
  <c r="AH106" i="447"/>
  <c r="AG106" i="447"/>
  <c r="AF106" i="447"/>
  <c r="AE106" i="447"/>
  <c r="AD106" i="447"/>
  <c r="AC106" i="447"/>
  <c r="AB106" i="447"/>
  <c r="AA106" i="447"/>
  <c r="Z106" i="447"/>
  <c r="Y106" i="447"/>
  <c r="X106" i="447"/>
  <c r="W106" i="447"/>
  <c r="V106" i="447"/>
  <c r="U106" i="447"/>
  <c r="T106" i="447"/>
  <c r="S106" i="447"/>
  <c r="R106" i="447"/>
  <c r="Q106" i="447"/>
  <c r="P106" i="447"/>
  <c r="O106" i="447"/>
  <c r="N106" i="447"/>
  <c r="M106" i="447"/>
  <c r="L106" i="447"/>
  <c r="BX105" i="447"/>
  <c r="BY105" i="447" s="1"/>
  <c r="BH105" i="447"/>
  <c r="BG105" i="447"/>
  <c r="BF105" i="447"/>
  <c r="BE105" i="447"/>
  <c r="BD105" i="447"/>
  <c r="BC105" i="447"/>
  <c r="BB105" i="447"/>
  <c r="BA105" i="447"/>
  <c r="AZ105" i="447"/>
  <c r="AY105" i="447"/>
  <c r="AS105" i="447"/>
  <c r="AN105" i="447"/>
  <c r="BR105" i="447" s="1"/>
  <c r="AL105" i="447"/>
  <c r="AM105" i="447" s="1"/>
  <c r="AK105" i="447"/>
  <c r="AI105" i="447"/>
  <c r="AJ105" i="447" s="1"/>
  <c r="AH105" i="447"/>
  <c r="AG105" i="447"/>
  <c r="AF105" i="447"/>
  <c r="AE105" i="447"/>
  <c r="AD105" i="447"/>
  <c r="AC105" i="447"/>
  <c r="AB105" i="447"/>
  <c r="AA105" i="447"/>
  <c r="Z105" i="447"/>
  <c r="Y105" i="447"/>
  <c r="X105" i="447"/>
  <c r="W105" i="447"/>
  <c r="V105" i="447"/>
  <c r="U105" i="447"/>
  <c r="T105" i="447"/>
  <c r="S105" i="447"/>
  <c r="R105" i="447"/>
  <c r="Q105" i="447"/>
  <c r="P105" i="447"/>
  <c r="O105" i="447"/>
  <c r="N105" i="447"/>
  <c r="M105" i="447"/>
  <c r="L105" i="447"/>
  <c r="BX104" i="447"/>
  <c r="BY104" i="447" s="1"/>
  <c r="BH104" i="447"/>
  <c r="BG104" i="447"/>
  <c r="BF104" i="447"/>
  <c r="BE104" i="447"/>
  <c r="BD104" i="447"/>
  <c r="BC104" i="447"/>
  <c r="BB104" i="447"/>
  <c r="BA104" i="447"/>
  <c r="AZ104" i="447"/>
  <c r="AY104" i="447"/>
  <c r="AN104" i="447"/>
  <c r="BR104" i="447" s="1"/>
  <c r="AL104" i="447"/>
  <c r="AM104" i="447" s="1"/>
  <c r="AK104" i="447"/>
  <c r="AI104" i="447"/>
  <c r="AJ104" i="447" s="1"/>
  <c r="AH104" i="447"/>
  <c r="AG104" i="447"/>
  <c r="AF104" i="447"/>
  <c r="AE104" i="447"/>
  <c r="AD104" i="447"/>
  <c r="AC104" i="447"/>
  <c r="AB104" i="447"/>
  <c r="AA104" i="447"/>
  <c r="Z104" i="447"/>
  <c r="Y104" i="447"/>
  <c r="X104" i="447"/>
  <c r="W104" i="447"/>
  <c r="V104" i="447"/>
  <c r="U104" i="447"/>
  <c r="T104" i="447"/>
  <c r="S104" i="447"/>
  <c r="R104" i="447"/>
  <c r="Q104" i="447"/>
  <c r="P104" i="447"/>
  <c r="O104" i="447"/>
  <c r="N104" i="447"/>
  <c r="M104" i="447"/>
  <c r="L104" i="447"/>
  <c r="BX103" i="447"/>
  <c r="BY103" i="447" s="1"/>
  <c r="BH103" i="447"/>
  <c r="BG103" i="447"/>
  <c r="BF103" i="447"/>
  <c r="BE103" i="447"/>
  <c r="BD103" i="447"/>
  <c r="BC103" i="447"/>
  <c r="BB103" i="447"/>
  <c r="BA103" i="447"/>
  <c r="AZ103" i="447"/>
  <c r="AY103" i="447"/>
  <c r="AN103" i="447"/>
  <c r="AL103" i="447"/>
  <c r="AM103" i="447" s="1"/>
  <c r="AK103" i="447"/>
  <c r="AI103" i="447"/>
  <c r="AJ103" i="447" s="1"/>
  <c r="AH103" i="447"/>
  <c r="AG103" i="447"/>
  <c r="AF103" i="447"/>
  <c r="AE103" i="447"/>
  <c r="AD103" i="447"/>
  <c r="AC103" i="447"/>
  <c r="AB103" i="447"/>
  <c r="AA103" i="447"/>
  <c r="Z103" i="447"/>
  <c r="Y103" i="447"/>
  <c r="X103" i="447"/>
  <c r="W103" i="447"/>
  <c r="V103" i="447"/>
  <c r="U103" i="447"/>
  <c r="T103" i="447"/>
  <c r="S103" i="447"/>
  <c r="R103" i="447"/>
  <c r="Q103" i="447"/>
  <c r="P103" i="447"/>
  <c r="O103" i="447"/>
  <c r="N103" i="447"/>
  <c r="M103" i="447"/>
  <c r="L103" i="447"/>
  <c r="BX102" i="447"/>
  <c r="BY102" i="447" s="1"/>
  <c r="BP102" i="447"/>
  <c r="BH102" i="447"/>
  <c r="BI102" i="447" s="1"/>
  <c r="BG102" i="447"/>
  <c r="BF102" i="447"/>
  <c r="BE102" i="447"/>
  <c r="BD102" i="447"/>
  <c r="BC102" i="447"/>
  <c r="BB102" i="447"/>
  <c r="BA102" i="447"/>
  <c r="AZ102" i="447"/>
  <c r="AY102" i="447"/>
  <c r="AU102" i="447"/>
  <c r="AN102" i="447"/>
  <c r="AO102" i="447" s="1"/>
  <c r="AL102" i="447"/>
  <c r="AM102" i="447" s="1"/>
  <c r="AK102" i="447"/>
  <c r="AI102" i="447"/>
  <c r="AJ102" i="447"/>
  <c r="AH102" i="447"/>
  <c r="AG102" i="447"/>
  <c r="AF102" i="447"/>
  <c r="AE102" i="447"/>
  <c r="AD102" i="447"/>
  <c r="AC102" i="447"/>
  <c r="AB102" i="447"/>
  <c r="AA102" i="447"/>
  <c r="Z102" i="447"/>
  <c r="Y102" i="447"/>
  <c r="X102" i="447"/>
  <c r="W102" i="447"/>
  <c r="V102" i="447"/>
  <c r="U102" i="447"/>
  <c r="T102" i="447"/>
  <c r="S102" i="447"/>
  <c r="R102" i="447"/>
  <c r="Q102" i="447"/>
  <c r="P102" i="447"/>
  <c r="O102" i="447"/>
  <c r="N102" i="447"/>
  <c r="M102" i="447"/>
  <c r="L102" i="447"/>
  <c r="BX101" i="447"/>
  <c r="BY101" i="447" s="1"/>
  <c r="BH101" i="447"/>
  <c r="BG101" i="447"/>
  <c r="BF101" i="447"/>
  <c r="BE101" i="447"/>
  <c r="BD101" i="447"/>
  <c r="BC101" i="447"/>
  <c r="BB101" i="447"/>
  <c r="BA101" i="447"/>
  <c r="AZ101" i="447"/>
  <c r="AY101" i="447"/>
  <c r="AN101" i="447"/>
  <c r="AL101" i="447"/>
  <c r="AM101" i="447" s="1"/>
  <c r="AK101" i="447"/>
  <c r="AJ101" i="447"/>
  <c r="AI101" i="447"/>
  <c r="AH101" i="447"/>
  <c r="AG101" i="447"/>
  <c r="AF101" i="447"/>
  <c r="AE101" i="447"/>
  <c r="AD101" i="447"/>
  <c r="AC101" i="447"/>
  <c r="AB101" i="447"/>
  <c r="AA101" i="447"/>
  <c r="Z101" i="447"/>
  <c r="Y101" i="447"/>
  <c r="X101" i="447"/>
  <c r="W101" i="447"/>
  <c r="V101" i="447"/>
  <c r="U101" i="447"/>
  <c r="T101" i="447"/>
  <c r="S101" i="447"/>
  <c r="R101" i="447"/>
  <c r="Q101" i="447"/>
  <c r="P101" i="447"/>
  <c r="O101" i="447"/>
  <c r="N101" i="447"/>
  <c r="M101" i="447"/>
  <c r="L101" i="447"/>
  <c r="BX100" i="447"/>
  <c r="BY100" i="447" s="1"/>
  <c r="BJ100" i="447"/>
  <c r="BH100" i="447"/>
  <c r="BK100" i="447" s="1"/>
  <c r="BG100" i="447"/>
  <c r="BF100" i="447"/>
  <c r="BE100" i="447"/>
  <c r="BD100" i="447"/>
  <c r="BC100" i="447"/>
  <c r="BB100" i="447"/>
  <c r="BA100" i="447"/>
  <c r="AZ100" i="447"/>
  <c r="AY100" i="447"/>
  <c r="AN100" i="447"/>
  <c r="BL100" i="447" s="1"/>
  <c r="AM100" i="447"/>
  <c r="AL100" i="447"/>
  <c r="AK100" i="447"/>
  <c r="AI100" i="447"/>
  <c r="AJ100" i="447" s="1"/>
  <c r="AH100" i="447"/>
  <c r="AG100" i="447"/>
  <c r="AF100" i="447"/>
  <c r="AE100" i="447"/>
  <c r="AD100" i="447"/>
  <c r="AC100" i="447"/>
  <c r="AB100" i="447"/>
  <c r="AA100" i="447"/>
  <c r="Z100" i="447"/>
  <c r="Y100" i="447"/>
  <c r="X100" i="447"/>
  <c r="W100" i="447"/>
  <c r="V100" i="447"/>
  <c r="U100" i="447"/>
  <c r="T100" i="447"/>
  <c r="S100" i="447"/>
  <c r="R100" i="447"/>
  <c r="Q100" i="447"/>
  <c r="P100" i="447"/>
  <c r="O100" i="447"/>
  <c r="N100" i="447"/>
  <c r="M100" i="447"/>
  <c r="L100" i="447"/>
  <c r="BX99" i="447"/>
  <c r="BY99" i="447" s="1"/>
  <c r="BH99" i="447"/>
  <c r="BG99" i="447"/>
  <c r="BF99" i="447"/>
  <c r="BE99" i="447"/>
  <c r="BD99" i="447"/>
  <c r="BC99" i="447"/>
  <c r="BB99" i="447"/>
  <c r="BA99" i="447"/>
  <c r="AZ99" i="447"/>
  <c r="AY99" i="447"/>
  <c r="AN99" i="447"/>
  <c r="AP99" i="447" s="1"/>
  <c r="AQ99" i="447" s="1"/>
  <c r="AL99" i="447"/>
  <c r="AM99" i="447" s="1"/>
  <c r="AK99" i="447"/>
  <c r="AI99" i="447"/>
  <c r="AJ99" i="447" s="1"/>
  <c r="AH99" i="447"/>
  <c r="AG99" i="447"/>
  <c r="AF99" i="447"/>
  <c r="AE99" i="447"/>
  <c r="AD99" i="447"/>
  <c r="AC99" i="447"/>
  <c r="AB99" i="447"/>
  <c r="AA99" i="447"/>
  <c r="Z99" i="447"/>
  <c r="Y99" i="447"/>
  <c r="X99" i="447"/>
  <c r="W99" i="447"/>
  <c r="V99" i="447"/>
  <c r="U99" i="447"/>
  <c r="T99" i="447"/>
  <c r="S99" i="447"/>
  <c r="R99" i="447"/>
  <c r="Q99" i="447"/>
  <c r="P99" i="447"/>
  <c r="O99" i="447"/>
  <c r="N99" i="447"/>
  <c r="M99" i="447"/>
  <c r="L99" i="447"/>
  <c r="BX98" i="447"/>
  <c r="BY98" i="447" s="1"/>
  <c r="BH98" i="447"/>
  <c r="BK98" i="447" s="1"/>
  <c r="BG98" i="447"/>
  <c r="BF98" i="447"/>
  <c r="BE98" i="447"/>
  <c r="BD98" i="447"/>
  <c r="BC98" i="447"/>
  <c r="BB98" i="447"/>
  <c r="BA98" i="447"/>
  <c r="AZ98" i="447"/>
  <c r="AY98" i="447"/>
  <c r="AN98" i="447"/>
  <c r="AL98" i="447"/>
  <c r="AM98" i="447" s="1"/>
  <c r="AK98" i="447"/>
  <c r="AI98" i="447"/>
  <c r="AJ98" i="447" s="1"/>
  <c r="AH98" i="447"/>
  <c r="AG98" i="447"/>
  <c r="AF98" i="447"/>
  <c r="AE98" i="447"/>
  <c r="AD98" i="447"/>
  <c r="AC98" i="447"/>
  <c r="AB98" i="447"/>
  <c r="AA98" i="447"/>
  <c r="Z98" i="447"/>
  <c r="Y98" i="447"/>
  <c r="X98" i="447"/>
  <c r="W98" i="447"/>
  <c r="V98" i="447"/>
  <c r="U98" i="447"/>
  <c r="T98" i="447"/>
  <c r="S98" i="447"/>
  <c r="R98" i="447"/>
  <c r="Q98" i="447"/>
  <c r="P98" i="447"/>
  <c r="O98" i="447"/>
  <c r="N98" i="447"/>
  <c r="M98" i="447"/>
  <c r="L98" i="447"/>
  <c r="BX97" i="447"/>
  <c r="BY97" i="447" s="1"/>
  <c r="BH97" i="447"/>
  <c r="BI97" i="447" s="1"/>
  <c r="BG97" i="447"/>
  <c r="BF97" i="447"/>
  <c r="BE97" i="447"/>
  <c r="BD97" i="447"/>
  <c r="BC97" i="447"/>
  <c r="BB97" i="447"/>
  <c r="BA97" i="447"/>
  <c r="AZ97" i="447"/>
  <c r="AY97" i="447"/>
  <c r="AN97" i="447"/>
  <c r="AL97" i="447"/>
  <c r="AM97" i="447" s="1"/>
  <c r="AK97" i="447"/>
  <c r="AI97" i="447"/>
  <c r="AJ97" i="447" s="1"/>
  <c r="AH97" i="447"/>
  <c r="AG97" i="447"/>
  <c r="AF97" i="447"/>
  <c r="AE97" i="447"/>
  <c r="AD97" i="447"/>
  <c r="AC97" i="447"/>
  <c r="AB97" i="447"/>
  <c r="AA97" i="447"/>
  <c r="Z97" i="447"/>
  <c r="Y97" i="447"/>
  <c r="X97" i="447"/>
  <c r="W97" i="447"/>
  <c r="V97" i="447"/>
  <c r="U97" i="447"/>
  <c r="T97" i="447"/>
  <c r="S97" i="447"/>
  <c r="R97" i="447"/>
  <c r="Q97" i="447"/>
  <c r="P97" i="447"/>
  <c r="O97" i="447"/>
  <c r="N97" i="447"/>
  <c r="M97" i="447"/>
  <c r="L97" i="447"/>
  <c r="BX96" i="447"/>
  <c r="BY96" i="447" s="1"/>
  <c r="BH96" i="447"/>
  <c r="BG96" i="447"/>
  <c r="BF96" i="447"/>
  <c r="BE96" i="447"/>
  <c r="BD96" i="447"/>
  <c r="BC96" i="447"/>
  <c r="BB96" i="447"/>
  <c r="BA96" i="447"/>
  <c r="AZ96" i="447"/>
  <c r="AY96" i="447"/>
  <c r="AN96" i="447"/>
  <c r="AO96" i="447" s="1"/>
  <c r="AL96" i="447"/>
  <c r="AM96" i="447" s="1"/>
  <c r="AK96" i="447"/>
  <c r="AI96" i="447"/>
  <c r="AJ96" i="447" s="1"/>
  <c r="AH96" i="447"/>
  <c r="AG96" i="447"/>
  <c r="AF96" i="447"/>
  <c r="AE96" i="447"/>
  <c r="AD96" i="447"/>
  <c r="AC96" i="447"/>
  <c r="AB96" i="447"/>
  <c r="AA96" i="447"/>
  <c r="Z96" i="447"/>
  <c r="Y96" i="447"/>
  <c r="X96" i="447"/>
  <c r="W96" i="447"/>
  <c r="V96" i="447"/>
  <c r="U96" i="447"/>
  <c r="T96" i="447"/>
  <c r="S96" i="447"/>
  <c r="R96" i="447"/>
  <c r="Q96" i="447"/>
  <c r="P96" i="447"/>
  <c r="O96" i="447"/>
  <c r="N96" i="447"/>
  <c r="M96" i="447"/>
  <c r="L96" i="447"/>
  <c r="BX95" i="447"/>
  <c r="BY95" i="447" s="1"/>
  <c r="BH95" i="447"/>
  <c r="BG95" i="447"/>
  <c r="BF95" i="447"/>
  <c r="BE95" i="447"/>
  <c r="BD95" i="447"/>
  <c r="BC95" i="447"/>
  <c r="BB95" i="447"/>
  <c r="BA95" i="447"/>
  <c r="AZ95" i="447"/>
  <c r="AY95" i="447"/>
  <c r="AS95" i="447"/>
  <c r="AN95" i="447"/>
  <c r="AL95" i="447"/>
  <c r="AM95" i="447" s="1"/>
  <c r="AK95" i="447"/>
  <c r="AI95" i="447"/>
  <c r="AJ95" i="447" s="1"/>
  <c r="AH95" i="447"/>
  <c r="AG95" i="447"/>
  <c r="AF95" i="447"/>
  <c r="AE95" i="447"/>
  <c r="AD95" i="447"/>
  <c r="AC95" i="447"/>
  <c r="AB95" i="447"/>
  <c r="AA95" i="447"/>
  <c r="Z95" i="447"/>
  <c r="Y95" i="447"/>
  <c r="X95" i="447"/>
  <c r="W95" i="447"/>
  <c r="V95" i="447"/>
  <c r="U95" i="447"/>
  <c r="T95" i="447"/>
  <c r="S95" i="447"/>
  <c r="R95" i="447"/>
  <c r="Q95" i="447"/>
  <c r="P95" i="447"/>
  <c r="O95" i="447"/>
  <c r="N95" i="447"/>
  <c r="M95" i="447"/>
  <c r="L95" i="447"/>
  <c r="BX94" i="447"/>
  <c r="BY94" i="447" s="1"/>
  <c r="BH94" i="447"/>
  <c r="BG94" i="447"/>
  <c r="BF94" i="447"/>
  <c r="BE94" i="447"/>
  <c r="BD94" i="447"/>
  <c r="BC94" i="447"/>
  <c r="BB94" i="447"/>
  <c r="BA94" i="447"/>
  <c r="AZ94" i="447"/>
  <c r="AY94" i="447"/>
  <c r="AN94" i="447"/>
  <c r="AV94" i="447" s="1"/>
  <c r="AW94" i="447" s="1"/>
  <c r="AL94" i="447"/>
  <c r="AM94" i="447" s="1"/>
  <c r="AK94" i="447"/>
  <c r="AJ94" i="447"/>
  <c r="AI94" i="447"/>
  <c r="AH94" i="447"/>
  <c r="AG94" i="447"/>
  <c r="AF94" i="447"/>
  <c r="AE94" i="447"/>
  <c r="AD94" i="447"/>
  <c r="AC94" i="447"/>
  <c r="AB94" i="447"/>
  <c r="AA94" i="447"/>
  <c r="Z94" i="447"/>
  <c r="Y94" i="447"/>
  <c r="X94" i="447"/>
  <c r="W94" i="447"/>
  <c r="V94" i="447"/>
  <c r="U94" i="447"/>
  <c r="T94" i="447"/>
  <c r="S94" i="447"/>
  <c r="R94" i="447"/>
  <c r="Q94" i="447"/>
  <c r="P94" i="447"/>
  <c r="O94" i="447"/>
  <c r="N94" i="447"/>
  <c r="M94" i="447"/>
  <c r="L94" i="447"/>
  <c r="BX93" i="447"/>
  <c r="BY93" i="447" s="1"/>
  <c r="BH93" i="447"/>
  <c r="BI93" i="447" s="1"/>
  <c r="BG93" i="447"/>
  <c r="BF93" i="447"/>
  <c r="BE93" i="447"/>
  <c r="BD93" i="447"/>
  <c r="BC93" i="447"/>
  <c r="BB93" i="447"/>
  <c r="BA93" i="447"/>
  <c r="AZ93" i="447"/>
  <c r="AY93" i="447"/>
  <c r="AN93" i="447"/>
  <c r="AL93" i="447"/>
  <c r="AM93" i="447" s="1"/>
  <c r="AK93" i="447"/>
  <c r="AI93" i="447"/>
  <c r="AJ93" i="447" s="1"/>
  <c r="AH93" i="447"/>
  <c r="AG93" i="447"/>
  <c r="AF93" i="447"/>
  <c r="AE93" i="447"/>
  <c r="AD93" i="447"/>
  <c r="AC93" i="447"/>
  <c r="AB93" i="447"/>
  <c r="AA93" i="447"/>
  <c r="Z93" i="447"/>
  <c r="Y93" i="447"/>
  <c r="X93" i="447"/>
  <c r="W93" i="447"/>
  <c r="V93" i="447"/>
  <c r="U93" i="447"/>
  <c r="T93" i="447"/>
  <c r="S93" i="447"/>
  <c r="R93" i="447"/>
  <c r="Q93" i="447"/>
  <c r="P93" i="447"/>
  <c r="O93" i="447"/>
  <c r="N93" i="447"/>
  <c r="M93" i="447"/>
  <c r="L93" i="447"/>
  <c r="BX92" i="447"/>
  <c r="BY92" i="447" s="1"/>
  <c r="BH92" i="447"/>
  <c r="BG92" i="447"/>
  <c r="BF92" i="447"/>
  <c r="BE92" i="447"/>
  <c r="BD92" i="447"/>
  <c r="BC92" i="447"/>
  <c r="BB92" i="447"/>
  <c r="BA92" i="447"/>
  <c r="AZ92" i="447"/>
  <c r="AY92" i="447"/>
  <c r="AN92" i="447"/>
  <c r="AL92" i="447"/>
  <c r="AM92" i="447" s="1"/>
  <c r="AK92" i="447"/>
  <c r="AI92" i="447"/>
  <c r="AJ92" i="447" s="1"/>
  <c r="AH92" i="447"/>
  <c r="AG92" i="447"/>
  <c r="AF92" i="447"/>
  <c r="AE92" i="447"/>
  <c r="AD92" i="447"/>
  <c r="AC92" i="447"/>
  <c r="AB92" i="447"/>
  <c r="AA92" i="447"/>
  <c r="Z92" i="447"/>
  <c r="Y92" i="447"/>
  <c r="X92" i="447"/>
  <c r="W92" i="447"/>
  <c r="V92" i="447"/>
  <c r="U92" i="447"/>
  <c r="T92" i="447"/>
  <c r="S92" i="447"/>
  <c r="R92" i="447"/>
  <c r="Q92" i="447"/>
  <c r="P92" i="447"/>
  <c r="O92" i="447"/>
  <c r="N92" i="447"/>
  <c r="M92" i="447"/>
  <c r="L92" i="447"/>
  <c r="BX91" i="447"/>
  <c r="BY91" i="447" s="1"/>
  <c r="BH91" i="447"/>
  <c r="BJ91" i="447" s="1"/>
  <c r="BG91" i="447"/>
  <c r="BF91" i="447"/>
  <c r="BE91" i="447"/>
  <c r="BD91" i="447"/>
  <c r="BC91" i="447"/>
  <c r="BB91" i="447"/>
  <c r="BA91" i="447"/>
  <c r="AZ91" i="447"/>
  <c r="AY91" i="447"/>
  <c r="AN91" i="447"/>
  <c r="BR91" i="447" s="1"/>
  <c r="AL91" i="447"/>
  <c r="AM91" i="447" s="1"/>
  <c r="AK91" i="447"/>
  <c r="AI91" i="447"/>
  <c r="AJ91" i="447" s="1"/>
  <c r="AH91" i="447"/>
  <c r="AG91" i="447"/>
  <c r="AF91" i="447"/>
  <c r="AE91" i="447"/>
  <c r="AD91" i="447"/>
  <c r="AC91" i="447"/>
  <c r="AB91" i="447"/>
  <c r="AA91" i="447"/>
  <c r="Z91" i="447"/>
  <c r="Y91" i="447"/>
  <c r="X91" i="447"/>
  <c r="W91" i="447"/>
  <c r="V91" i="447"/>
  <c r="U91" i="447"/>
  <c r="T91" i="447"/>
  <c r="S91" i="447"/>
  <c r="R91" i="447"/>
  <c r="Q91" i="447"/>
  <c r="P91" i="447"/>
  <c r="O91" i="447"/>
  <c r="N91" i="447"/>
  <c r="M91" i="447"/>
  <c r="L91" i="447"/>
  <c r="BX90" i="447"/>
  <c r="BY90" i="447" s="1"/>
  <c r="BH90" i="447"/>
  <c r="BG90" i="447"/>
  <c r="BF90" i="447"/>
  <c r="BE90" i="447"/>
  <c r="BD90" i="447"/>
  <c r="BC90" i="447"/>
  <c r="BB90" i="447"/>
  <c r="BA90" i="447"/>
  <c r="AZ90" i="447"/>
  <c r="AY90" i="447"/>
  <c r="AN90" i="447"/>
  <c r="AL90" i="447"/>
  <c r="AM90" i="447" s="1"/>
  <c r="AK90" i="447"/>
  <c r="AI90" i="447"/>
  <c r="AJ90" i="447" s="1"/>
  <c r="AH90" i="447"/>
  <c r="AG90" i="447"/>
  <c r="AF90" i="447"/>
  <c r="AE90" i="447"/>
  <c r="AD90" i="447"/>
  <c r="AC90" i="447"/>
  <c r="AB90" i="447"/>
  <c r="AA90" i="447"/>
  <c r="Z90" i="447"/>
  <c r="Y90" i="447"/>
  <c r="X90" i="447"/>
  <c r="W90" i="447"/>
  <c r="V90" i="447"/>
  <c r="U90" i="447"/>
  <c r="T90" i="447"/>
  <c r="S90" i="447"/>
  <c r="R90" i="447"/>
  <c r="Q90" i="447"/>
  <c r="P90" i="447"/>
  <c r="O90" i="447"/>
  <c r="N90" i="447"/>
  <c r="M90" i="447"/>
  <c r="L90" i="447"/>
  <c r="BX89" i="447"/>
  <c r="BY89" i="447" s="1"/>
  <c r="BH89" i="447"/>
  <c r="BG89" i="447"/>
  <c r="BF89" i="447"/>
  <c r="BE89" i="447"/>
  <c r="BD89" i="447"/>
  <c r="BC89" i="447"/>
  <c r="BB89" i="447"/>
  <c r="BA89" i="447"/>
  <c r="AZ89" i="447"/>
  <c r="AY89" i="447"/>
  <c r="AN89" i="447"/>
  <c r="AL89" i="447"/>
  <c r="AM89" i="447" s="1"/>
  <c r="AK89" i="447"/>
  <c r="AI89" i="447"/>
  <c r="AJ89" i="447" s="1"/>
  <c r="AH89" i="447"/>
  <c r="AG89" i="447"/>
  <c r="AF89" i="447"/>
  <c r="AE89" i="447"/>
  <c r="AD89" i="447"/>
  <c r="AC89" i="447"/>
  <c r="AB89" i="447"/>
  <c r="AA89" i="447"/>
  <c r="Z89" i="447"/>
  <c r="Y89" i="447"/>
  <c r="X89" i="447"/>
  <c r="W89" i="447"/>
  <c r="V89" i="447"/>
  <c r="U89" i="447"/>
  <c r="T89" i="447"/>
  <c r="S89" i="447"/>
  <c r="R89" i="447"/>
  <c r="Q89" i="447"/>
  <c r="P89" i="447"/>
  <c r="O89" i="447"/>
  <c r="N89" i="447"/>
  <c r="M89" i="447"/>
  <c r="L89" i="447"/>
  <c r="BX88" i="447"/>
  <c r="BY88" i="447" s="1"/>
  <c r="BH88" i="447"/>
  <c r="BG88" i="447"/>
  <c r="BF88" i="447"/>
  <c r="BE88" i="447"/>
  <c r="BD88" i="447"/>
  <c r="BC88" i="447"/>
  <c r="BB88" i="447"/>
  <c r="BA88" i="447"/>
  <c r="AZ88" i="447"/>
  <c r="AY88" i="447"/>
  <c r="AN88" i="447"/>
  <c r="AL88" i="447"/>
  <c r="AM88" i="447" s="1"/>
  <c r="AK88" i="447"/>
  <c r="AI88" i="447"/>
  <c r="AJ88" i="447" s="1"/>
  <c r="AH88" i="447"/>
  <c r="AG88" i="447"/>
  <c r="AF88" i="447"/>
  <c r="AE88" i="447"/>
  <c r="AD88" i="447"/>
  <c r="AC88" i="447"/>
  <c r="AB88" i="447"/>
  <c r="AA88" i="447"/>
  <c r="Z88" i="447"/>
  <c r="Y88" i="447"/>
  <c r="X88" i="447"/>
  <c r="W88" i="447"/>
  <c r="V88" i="447"/>
  <c r="U88" i="447"/>
  <c r="T88" i="447"/>
  <c r="S88" i="447"/>
  <c r="R88" i="447"/>
  <c r="Q88" i="447"/>
  <c r="P88" i="447"/>
  <c r="O88" i="447"/>
  <c r="N88" i="447"/>
  <c r="M88" i="447"/>
  <c r="L88" i="447"/>
  <c r="BX87" i="447"/>
  <c r="BY87" i="447" s="1"/>
  <c r="BH87" i="447"/>
  <c r="BK87" i="447" s="1"/>
  <c r="BG87" i="447"/>
  <c r="BF87" i="447"/>
  <c r="BE87" i="447"/>
  <c r="BD87" i="447"/>
  <c r="BC87" i="447"/>
  <c r="BB87" i="447"/>
  <c r="BA87" i="447"/>
  <c r="AZ87" i="447"/>
  <c r="AY87" i="447"/>
  <c r="AN87" i="447"/>
  <c r="BS87" i="447" s="1"/>
  <c r="AL87" i="447"/>
  <c r="AM87" i="447" s="1"/>
  <c r="AK87" i="447"/>
  <c r="AI87" i="447"/>
  <c r="AJ87" i="447" s="1"/>
  <c r="AH87" i="447"/>
  <c r="AG87" i="447"/>
  <c r="AF87" i="447"/>
  <c r="AE87" i="447"/>
  <c r="AD87" i="447"/>
  <c r="AC87" i="447"/>
  <c r="AB87" i="447"/>
  <c r="AA87" i="447"/>
  <c r="Z87" i="447"/>
  <c r="Y87" i="447"/>
  <c r="X87" i="447"/>
  <c r="W87" i="447"/>
  <c r="V87" i="447"/>
  <c r="U87" i="447"/>
  <c r="T87" i="447"/>
  <c r="S87" i="447"/>
  <c r="R87" i="447"/>
  <c r="Q87" i="447"/>
  <c r="P87" i="447"/>
  <c r="O87" i="447"/>
  <c r="N87" i="447"/>
  <c r="M87" i="447"/>
  <c r="L87" i="447"/>
  <c r="BX86" i="447"/>
  <c r="BY86" i="447" s="1"/>
  <c r="BH86" i="447"/>
  <c r="BG86" i="447"/>
  <c r="BF86" i="447"/>
  <c r="BE86" i="447"/>
  <c r="BD86" i="447"/>
  <c r="BC86" i="447"/>
  <c r="BB86" i="447"/>
  <c r="BA86" i="447"/>
  <c r="AZ86" i="447"/>
  <c r="AY86" i="447"/>
  <c r="AN86" i="447"/>
  <c r="AL86" i="447"/>
  <c r="AM86" i="447" s="1"/>
  <c r="AK86" i="447"/>
  <c r="AI86" i="447"/>
  <c r="AJ86" i="447" s="1"/>
  <c r="AH86" i="447"/>
  <c r="AG86" i="447"/>
  <c r="AF86" i="447"/>
  <c r="AE86" i="447"/>
  <c r="AD86" i="447"/>
  <c r="AC86" i="447"/>
  <c r="AB86" i="447"/>
  <c r="AA86" i="447"/>
  <c r="Z86" i="447"/>
  <c r="Y86" i="447"/>
  <c r="X86" i="447"/>
  <c r="W86" i="447"/>
  <c r="V86" i="447"/>
  <c r="U86" i="447"/>
  <c r="T86" i="447"/>
  <c r="S86" i="447"/>
  <c r="R86" i="447"/>
  <c r="Q86" i="447"/>
  <c r="P86" i="447"/>
  <c r="O86" i="447"/>
  <c r="N86" i="447"/>
  <c r="M86" i="447"/>
  <c r="L86" i="447"/>
  <c r="BX85" i="447"/>
  <c r="BY85" i="447" s="1"/>
  <c r="BH85" i="447"/>
  <c r="BG85" i="447"/>
  <c r="BF85" i="447"/>
  <c r="BE85" i="447"/>
  <c r="BD85" i="447"/>
  <c r="BC85" i="447"/>
  <c r="BB85" i="447"/>
  <c r="BA85" i="447"/>
  <c r="AZ85" i="447"/>
  <c r="AY85" i="447"/>
  <c r="AN85" i="447"/>
  <c r="AL85" i="447"/>
  <c r="AM85" i="447" s="1"/>
  <c r="AK85" i="447"/>
  <c r="AI85" i="447"/>
  <c r="AJ85" i="447" s="1"/>
  <c r="AH85" i="447"/>
  <c r="AG85" i="447"/>
  <c r="AF85" i="447"/>
  <c r="AE85" i="447"/>
  <c r="AD85" i="447"/>
  <c r="AC85" i="447"/>
  <c r="AB85" i="447"/>
  <c r="AA85" i="447"/>
  <c r="Z85" i="447"/>
  <c r="Y85" i="447"/>
  <c r="X85" i="447"/>
  <c r="W85" i="447"/>
  <c r="V85" i="447"/>
  <c r="U85" i="447"/>
  <c r="T85" i="447"/>
  <c r="S85" i="447"/>
  <c r="R85" i="447"/>
  <c r="Q85" i="447"/>
  <c r="P85" i="447"/>
  <c r="O85" i="447"/>
  <c r="N85" i="447"/>
  <c r="M85" i="447"/>
  <c r="L85" i="447"/>
  <c r="BX84" i="447"/>
  <c r="BY84" i="447" s="1"/>
  <c r="BH84" i="447"/>
  <c r="BJ84" i="447" s="1"/>
  <c r="BG84" i="447"/>
  <c r="BF84" i="447"/>
  <c r="BE84" i="447"/>
  <c r="BD84" i="447"/>
  <c r="BC84" i="447"/>
  <c r="BB84" i="447"/>
  <c r="BA84" i="447"/>
  <c r="AZ84" i="447"/>
  <c r="AY84" i="447"/>
  <c r="AN84" i="447"/>
  <c r="AL84" i="447"/>
  <c r="AM84" i="447" s="1"/>
  <c r="AK84" i="447"/>
  <c r="AI84" i="447"/>
  <c r="AJ84" i="447" s="1"/>
  <c r="AH84" i="447"/>
  <c r="AG84" i="447"/>
  <c r="AF84" i="447"/>
  <c r="AE84" i="447"/>
  <c r="AD84" i="447"/>
  <c r="AC84" i="447"/>
  <c r="AB84" i="447"/>
  <c r="AA84" i="447"/>
  <c r="Z84" i="447"/>
  <c r="Y84" i="447"/>
  <c r="X84" i="447"/>
  <c r="W84" i="447"/>
  <c r="V84" i="447"/>
  <c r="U84" i="447"/>
  <c r="T84" i="447"/>
  <c r="S84" i="447"/>
  <c r="R84" i="447"/>
  <c r="Q84" i="447"/>
  <c r="P84" i="447"/>
  <c r="O84" i="447"/>
  <c r="N84" i="447"/>
  <c r="M84" i="447"/>
  <c r="L84" i="447"/>
  <c r="BX83" i="447"/>
  <c r="BY83" i="447" s="1"/>
  <c r="BH83" i="447"/>
  <c r="BK83" i="447" s="1"/>
  <c r="BG83" i="447"/>
  <c r="BF83" i="447"/>
  <c r="BE83" i="447"/>
  <c r="BD83" i="447"/>
  <c r="BC83" i="447"/>
  <c r="BB83" i="447"/>
  <c r="BA83" i="447"/>
  <c r="AZ83" i="447"/>
  <c r="AY83" i="447"/>
  <c r="AR83" i="447"/>
  <c r="AN83" i="447"/>
  <c r="BP83" i="447" s="1"/>
  <c r="AL83" i="447"/>
  <c r="AM83" i="447" s="1"/>
  <c r="AK83" i="447"/>
  <c r="AI83" i="447"/>
  <c r="AJ83" i="447" s="1"/>
  <c r="AH83" i="447"/>
  <c r="AG83" i="447"/>
  <c r="AF83" i="447"/>
  <c r="AE83" i="447"/>
  <c r="AD83" i="447"/>
  <c r="AC83" i="447"/>
  <c r="AB83" i="447"/>
  <c r="AA83" i="447"/>
  <c r="Z83" i="447"/>
  <c r="Y83" i="447"/>
  <c r="X83" i="447"/>
  <c r="W83" i="447"/>
  <c r="V83" i="447"/>
  <c r="U83" i="447"/>
  <c r="T83" i="447"/>
  <c r="S83" i="447"/>
  <c r="R83" i="447"/>
  <c r="Q83" i="447"/>
  <c r="P83" i="447"/>
  <c r="O83" i="447"/>
  <c r="N83" i="447"/>
  <c r="M83" i="447"/>
  <c r="L83" i="447"/>
  <c r="BX82" i="447"/>
  <c r="BY82" i="447" s="1"/>
  <c r="BH82" i="447"/>
  <c r="BI82" i="447" s="1"/>
  <c r="BG82" i="447"/>
  <c r="BF82" i="447"/>
  <c r="BE82" i="447"/>
  <c r="BD82" i="447"/>
  <c r="BC82" i="447"/>
  <c r="BB82" i="447"/>
  <c r="BA82" i="447"/>
  <c r="AZ82" i="447"/>
  <c r="AY82" i="447"/>
  <c r="AN82" i="447"/>
  <c r="BT82" i="447" s="1"/>
  <c r="AL82" i="447"/>
  <c r="AM82" i="447" s="1"/>
  <c r="AK82" i="447"/>
  <c r="AI82" i="447"/>
  <c r="AJ82" i="447" s="1"/>
  <c r="AH82" i="447"/>
  <c r="AG82" i="447"/>
  <c r="AF82" i="447"/>
  <c r="AE82" i="447"/>
  <c r="AD82" i="447"/>
  <c r="AC82" i="447"/>
  <c r="AB82" i="447"/>
  <c r="AA82" i="447"/>
  <c r="Z82" i="447"/>
  <c r="Y82" i="447"/>
  <c r="X82" i="447"/>
  <c r="W82" i="447"/>
  <c r="V82" i="447"/>
  <c r="U82" i="447"/>
  <c r="T82" i="447"/>
  <c r="S82" i="447"/>
  <c r="R82" i="447"/>
  <c r="Q82" i="447"/>
  <c r="P82" i="447"/>
  <c r="O82" i="447"/>
  <c r="N82" i="447"/>
  <c r="M82" i="447"/>
  <c r="L82" i="447"/>
  <c r="BX81" i="447"/>
  <c r="BY81" i="447" s="1"/>
  <c r="BH81" i="447"/>
  <c r="BI81" i="447" s="1"/>
  <c r="BG81" i="447"/>
  <c r="BF81" i="447"/>
  <c r="BE81" i="447"/>
  <c r="BD81" i="447"/>
  <c r="BC81" i="447"/>
  <c r="BB81" i="447"/>
  <c r="BA81" i="447"/>
  <c r="AZ81" i="447"/>
  <c r="AY81" i="447"/>
  <c r="AN81" i="447"/>
  <c r="BR81" i="447" s="1"/>
  <c r="AL81" i="447"/>
  <c r="AM81" i="447" s="1"/>
  <c r="AK81" i="447"/>
  <c r="AI81" i="447"/>
  <c r="AJ81" i="447" s="1"/>
  <c r="AH81" i="447"/>
  <c r="AG81" i="447"/>
  <c r="AF81" i="447"/>
  <c r="AE81" i="447"/>
  <c r="AD81" i="447"/>
  <c r="AC81" i="447"/>
  <c r="AB81" i="447"/>
  <c r="AA81" i="447"/>
  <c r="Z81" i="447"/>
  <c r="Y81" i="447"/>
  <c r="X81" i="447"/>
  <c r="W81" i="447"/>
  <c r="V81" i="447"/>
  <c r="U81" i="447"/>
  <c r="T81" i="447"/>
  <c r="S81" i="447"/>
  <c r="R81" i="447"/>
  <c r="Q81" i="447"/>
  <c r="P81" i="447"/>
  <c r="O81" i="447"/>
  <c r="N81" i="447"/>
  <c r="M81" i="447"/>
  <c r="L81" i="447"/>
  <c r="BX80" i="447"/>
  <c r="BY80" i="447" s="1"/>
  <c r="BT80" i="447"/>
  <c r="BP80" i="447"/>
  <c r="BH80" i="447"/>
  <c r="BI80" i="447" s="1"/>
  <c r="BG80" i="447"/>
  <c r="BF80" i="447"/>
  <c r="BE80" i="447"/>
  <c r="BD80" i="447"/>
  <c r="BC80" i="447"/>
  <c r="BB80" i="447"/>
  <c r="BA80" i="447"/>
  <c r="AZ80" i="447"/>
  <c r="AY80" i="447"/>
  <c r="AU80" i="447"/>
  <c r="AT80" i="447"/>
  <c r="AP80" i="447"/>
  <c r="AQ80" i="447" s="1"/>
  <c r="AN80" i="447"/>
  <c r="BR80" i="447" s="1"/>
  <c r="BQ80" i="447"/>
  <c r="AL80" i="447"/>
  <c r="AM80" i="447" s="1"/>
  <c r="AK80" i="447"/>
  <c r="AI80" i="447"/>
  <c r="AJ80" i="447" s="1"/>
  <c r="AH80" i="447"/>
  <c r="AG80" i="447"/>
  <c r="AF80" i="447"/>
  <c r="AE80" i="447"/>
  <c r="AD80" i="447"/>
  <c r="AC80" i="447"/>
  <c r="AB80" i="447"/>
  <c r="AA80" i="447"/>
  <c r="Z80" i="447"/>
  <c r="Y80" i="447"/>
  <c r="X80" i="447"/>
  <c r="W80" i="447"/>
  <c r="V80" i="447"/>
  <c r="U80" i="447"/>
  <c r="T80" i="447"/>
  <c r="S80" i="447"/>
  <c r="R80" i="447"/>
  <c r="Q80" i="447"/>
  <c r="P80" i="447"/>
  <c r="O80" i="447"/>
  <c r="N80" i="447"/>
  <c r="M80" i="447"/>
  <c r="L80" i="447"/>
  <c r="BX79" i="447"/>
  <c r="BY79" i="447" s="1"/>
  <c r="BH79" i="447"/>
  <c r="BG79" i="447"/>
  <c r="BF79" i="447"/>
  <c r="BE79" i="447"/>
  <c r="BD79" i="447"/>
  <c r="BC79" i="447"/>
  <c r="BB79" i="447"/>
  <c r="BA79" i="447"/>
  <c r="AZ79" i="447"/>
  <c r="AY79" i="447"/>
  <c r="AN79" i="447"/>
  <c r="AT79" i="447" s="1"/>
  <c r="AL79" i="447"/>
  <c r="AM79" i="447" s="1"/>
  <c r="AK79" i="447"/>
  <c r="AI79" i="447"/>
  <c r="AJ79" i="447" s="1"/>
  <c r="AH79" i="447"/>
  <c r="AG79" i="447"/>
  <c r="AF79" i="447"/>
  <c r="AE79" i="447"/>
  <c r="AD79" i="447"/>
  <c r="AC79" i="447"/>
  <c r="AB79" i="447"/>
  <c r="AA79" i="447"/>
  <c r="Z79" i="447"/>
  <c r="Y79" i="447"/>
  <c r="X79" i="447"/>
  <c r="W79" i="447"/>
  <c r="V79" i="447"/>
  <c r="U79" i="447"/>
  <c r="T79" i="447"/>
  <c r="S79" i="447"/>
  <c r="R79" i="447"/>
  <c r="Q79" i="447"/>
  <c r="P79" i="447"/>
  <c r="O79" i="447"/>
  <c r="N79" i="447"/>
  <c r="M79" i="447"/>
  <c r="L79" i="447"/>
  <c r="BX78" i="447"/>
  <c r="BY78" i="447" s="1"/>
  <c r="BH78" i="447"/>
  <c r="BK78" i="447" s="1"/>
  <c r="BG78" i="447"/>
  <c r="BF78" i="447"/>
  <c r="BE78" i="447"/>
  <c r="BD78" i="447"/>
  <c r="BC78" i="447"/>
  <c r="BB78" i="447"/>
  <c r="BA78" i="447"/>
  <c r="AZ78" i="447"/>
  <c r="AY78" i="447"/>
  <c r="AN78" i="447"/>
  <c r="AV78" i="447" s="1"/>
  <c r="AW78" i="447" s="1"/>
  <c r="AL78" i="447"/>
  <c r="AM78" i="447" s="1"/>
  <c r="AK78" i="447"/>
  <c r="AI78" i="447"/>
  <c r="AJ78" i="447" s="1"/>
  <c r="AH78" i="447"/>
  <c r="AG78" i="447"/>
  <c r="AF78" i="447"/>
  <c r="AE78" i="447"/>
  <c r="AD78" i="447"/>
  <c r="AC78" i="447"/>
  <c r="AB78" i="447"/>
  <c r="AA78" i="447"/>
  <c r="Z78" i="447"/>
  <c r="Y78" i="447"/>
  <c r="X78" i="447"/>
  <c r="W78" i="447"/>
  <c r="V78" i="447"/>
  <c r="U78" i="447"/>
  <c r="T78" i="447"/>
  <c r="S78" i="447"/>
  <c r="R78" i="447"/>
  <c r="Q78" i="447"/>
  <c r="P78" i="447"/>
  <c r="O78" i="447"/>
  <c r="N78" i="447"/>
  <c r="M78" i="447"/>
  <c r="L78" i="447"/>
  <c r="BX77" i="447"/>
  <c r="BY77" i="447" s="1"/>
  <c r="BH77" i="447"/>
  <c r="BK77" i="447" s="1"/>
  <c r="BG77" i="447"/>
  <c r="BF77" i="447"/>
  <c r="BE77" i="447"/>
  <c r="BD77" i="447"/>
  <c r="BC77" i="447"/>
  <c r="BB77" i="447"/>
  <c r="BA77" i="447"/>
  <c r="AZ77" i="447"/>
  <c r="AY77" i="447"/>
  <c r="AN77" i="447"/>
  <c r="AL77" i="447"/>
  <c r="AM77" i="447" s="1"/>
  <c r="AK77" i="447"/>
  <c r="AI77" i="447"/>
  <c r="AJ77" i="447" s="1"/>
  <c r="AH77" i="447"/>
  <c r="AG77" i="447"/>
  <c r="AF77" i="447"/>
  <c r="AE77" i="447"/>
  <c r="AD77" i="447"/>
  <c r="AC77" i="447"/>
  <c r="AB77" i="447"/>
  <c r="AA77" i="447"/>
  <c r="Z77" i="447"/>
  <c r="Y77" i="447"/>
  <c r="X77" i="447"/>
  <c r="W77" i="447"/>
  <c r="V77" i="447"/>
  <c r="U77" i="447"/>
  <c r="T77" i="447"/>
  <c r="S77" i="447"/>
  <c r="R77" i="447"/>
  <c r="Q77" i="447"/>
  <c r="P77" i="447"/>
  <c r="O77" i="447"/>
  <c r="N77" i="447"/>
  <c r="M77" i="447"/>
  <c r="L77" i="447"/>
  <c r="BX76" i="447"/>
  <c r="BY76" i="447" s="1"/>
  <c r="BH76" i="447"/>
  <c r="BG76" i="447"/>
  <c r="BF76" i="447"/>
  <c r="BE76" i="447"/>
  <c r="BD76" i="447"/>
  <c r="BC76" i="447"/>
  <c r="BB76" i="447"/>
  <c r="BA76" i="447"/>
  <c r="AZ76" i="447"/>
  <c r="AY76" i="447"/>
  <c r="AN76" i="447"/>
  <c r="BT76" i="447" s="1"/>
  <c r="AM76" i="447"/>
  <c r="AL76" i="447"/>
  <c r="AK76" i="447"/>
  <c r="AI76" i="447"/>
  <c r="AJ76" i="447" s="1"/>
  <c r="AH76" i="447"/>
  <c r="AG76" i="447"/>
  <c r="AF76" i="447"/>
  <c r="AE76" i="447"/>
  <c r="AD76" i="447"/>
  <c r="AC76" i="447"/>
  <c r="AB76" i="447"/>
  <c r="AA76" i="447"/>
  <c r="Z76" i="447"/>
  <c r="Y76" i="447"/>
  <c r="X76" i="447"/>
  <c r="W76" i="447"/>
  <c r="V76" i="447"/>
  <c r="U76" i="447"/>
  <c r="T76" i="447"/>
  <c r="S76" i="447"/>
  <c r="R76" i="447"/>
  <c r="Q76" i="447"/>
  <c r="P76" i="447"/>
  <c r="O76" i="447"/>
  <c r="N76" i="447"/>
  <c r="M76" i="447"/>
  <c r="L76" i="447"/>
  <c r="BX75" i="447"/>
  <c r="BY75" i="447" s="1"/>
  <c r="BK75" i="447"/>
  <c r="BH75" i="447"/>
  <c r="BJ75" i="447" s="1"/>
  <c r="BG75" i="447"/>
  <c r="BF75" i="447"/>
  <c r="BE75" i="447"/>
  <c r="BD75" i="447"/>
  <c r="BC75" i="447"/>
  <c r="BB75" i="447"/>
  <c r="BA75" i="447"/>
  <c r="AZ75" i="447"/>
  <c r="AY75" i="447"/>
  <c r="AP75" i="447"/>
  <c r="AQ75" i="447" s="1"/>
  <c r="AN75" i="447"/>
  <c r="BS75" i="447"/>
  <c r="AL75" i="447"/>
  <c r="AM75" i="447" s="1"/>
  <c r="AK75" i="447"/>
  <c r="AI75" i="447"/>
  <c r="AJ75" i="447" s="1"/>
  <c r="AH75" i="447"/>
  <c r="AG75" i="447"/>
  <c r="AF75" i="447"/>
  <c r="AE75" i="447"/>
  <c r="AD75" i="447"/>
  <c r="AC75" i="447"/>
  <c r="AB75" i="447"/>
  <c r="AA75" i="447"/>
  <c r="Z75" i="447"/>
  <c r="Y75" i="447"/>
  <c r="X75" i="447"/>
  <c r="W75" i="447"/>
  <c r="V75" i="447"/>
  <c r="U75" i="447"/>
  <c r="T75" i="447"/>
  <c r="S75" i="447"/>
  <c r="R75" i="447"/>
  <c r="Q75" i="447"/>
  <c r="P75" i="447"/>
  <c r="O75" i="447"/>
  <c r="N75" i="447"/>
  <c r="M75" i="447"/>
  <c r="L75" i="447"/>
  <c r="BX74" i="447"/>
  <c r="BY74" i="447" s="1"/>
  <c r="BH74" i="447"/>
  <c r="BJ74" i="447" s="1"/>
  <c r="BG74" i="447"/>
  <c r="BF74" i="447"/>
  <c r="BE74" i="447"/>
  <c r="BD74" i="447"/>
  <c r="BC74" i="447"/>
  <c r="BB74" i="447"/>
  <c r="BA74" i="447"/>
  <c r="AZ74" i="447"/>
  <c r="AY74" i="447"/>
  <c r="AN74" i="447"/>
  <c r="BM74" i="447" s="1"/>
  <c r="AM74" i="447"/>
  <c r="AL74" i="447"/>
  <c r="AK74" i="447"/>
  <c r="AI74" i="447"/>
  <c r="AJ74" i="447" s="1"/>
  <c r="AH74" i="447"/>
  <c r="AG74" i="447"/>
  <c r="AF74" i="447"/>
  <c r="AE74" i="447"/>
  <c r="AD74" i="447"/>
  <c r="AC74" i="447"/>
  <c r="AB74" i="447"/>
  <c r="AA74" i="447"/>
  <c r="Z74" i="447"/>
  <c r="Y74" i="447"/>
  <c r="X74" i="447"/>
  <c r="W74" i="447"/>
  <c r="V74" i="447"/>
  <c r="U74" i="447"/>
  <c r="T74" i="447"/>
  <c r="S74" i="447"/>
  <c r="R74" i="447"/>
  <c r="Q74" i="447"/>
  <c r="P74" i="447"/>
  <c r="O74" i="447"/>
  <c r="N74" i="447"/>
  <c r="M74" i="447"/>
  <c r="L74" i="447"/>
  <c r="BX73" i="447"/>
  <c r="BY73" i="447" s="1"/>
  <c r="BH73" i="447"/>
  <c r="BG73" i="447"/>
  <c r="BF73" i="447"/>
  <c r="BE73" i="447"/>
  <c r="BD73" i="447"/>
  <c r="BC73" i="447"/>
  <c r="BB73" i="447"/>
  <c r="BA73" i="447"/>
  <c r="AZ73" i="447"/>
  <c r="AY73" i="447"/>
  <c r="AN73" i="447"/>
  <c r="AT73" i="447" s="1"/>
  <c r="AL73" i="447"/>
  <c r="AM73" i="447" s="1"/>
  <c r="AK73" i="447"/>
  <c r="AI73" i="447"/>
  <c r="AJ73" i="447" s="1"/>
  <c r="AH73" i="447"/>
  <c r="AG73" i="447"/>
  <c r="AF73" i="447"/>
  <c r="AE73" i="447"/>
  <c r="AD73" i="447"/>
  <c r="AC73" i="447"/>
  <c r="AB73" i="447"/>
  <c r="AA73" i="447"/>
  <c r="Z73" i="447"/>
  <c r="Y73" i="447"/>
  <c r="X73" i="447"/>
  <c r="W73" i="447"/>
  <c r="V73" i="447"/>
  <c r="U73" i="447"/>
  <c r="T73" i="447"/>
  <c r="S73" i="447"/>
  <c r="R73" i="447"/>
  <c r="Q73" i="447"/>
  <c r="P73" i="447"/>
  <c r="O73" i="447"/>
  <c r="N73" i="447"/>
  <c r="M73" i="447"/>
  <c r="L73" i="447"/>
  <c r="BX72" i="447"/>
  <c r="BY72" i="447" s="1"/>
  <c r="BH72" i="447"/>
  <c r="BG72" i="447"/>
  <c r="BF72" i="447"/>
  <c r="BE72" i="447"/>
  <c r="BD72" i="447"/>
  <c r="BC72" i="447"/>
  <c r="BB72" i="447"/>
  <c r="BA72" i="447"/>
  <c r="AZ72" i="447"/>
  <c r="AY72" i="447"/>
  <c r="AN72" i="447"/>
  <c r="BP72" i="447" s="1"/>
  <c r="AL72" i="447"/>
  <c r="AM72" i="447" s="1"/>
  <c r="AK72" i="447"/>
  <c r="AI72" i="447"/>
  <c r="AJ72" i="447" s="1"/>
  <c r="AH72" i="447"/>
  <c r="AG72" i="447"/>
  <c r="AF72" i="447"/>
  <c r="AE72" i="447"/>
  <c r="AD72" i="447"/>
  <c r="AC72" i="447"/>
  <c r="AB72" i="447"/>
  <c r="AA72" i="447"/>
  <c r="Z72" i="447"/>
  <c r="Y72" i="447"/>
  <c r="X72" i="447"/>
  <c r="W72" i="447"/>
  <c r="V72" i="447"/>
  <c r="U72" i="447"/>
  <c r="T72" i="447"/>
  <c r="S72" i="447"/>
  <c r="R72" i="447"/>
  <c r="Q72" i="447"/>
  <c r="P72" i="447"/>
  <c r="O72" i="447"/>
  <c r="N72" i="447"/>
  <c r="M72" i="447"/>
  <c r="L72" i="447"/>
  <c r="BX71" i="447"/>
  <c r="BY71" i="447" s="1"/>
  <c r="BH71" i="447"/>
  <c r="BI71" i="447" s="1"/>
  <c r="BG71" i="447"/>
  <c r="BF71" i="447"/>
  <c r="BE71" i="447"/>
  <c r="BD71" i="447"/>
  <c r="BC71" i="447"/>
  <c r="BB71" i="447"/>
  <c r="BA71" i="447"/>
  <c r="AZ71" i="447"/>
  <c r="AY71" i="447"/>
  <c r="AN71" i="447"/>
  <c r="BT71" i="447" s="1"/>
  <c r="AL71" i="447"/>
  <c r="AM71" i="447" s="1"/>
  <c r="AK71" i="447"/>
  <c r="AI71" i="447"/>
  <c r="AJ71" i="447" s="1"/>
  <c r="AH71" i="447"/>
  <c r="AG71" i="447"/>
  <c r="AF71" i="447"/>
  <c r="AE71" i="447"/>
  <c r="AD71" i="447"/>
  <c r="AC71" i="447"/>
  <c r="AB71" i="447"/>
  <c r="AA71" i="447"/>
  <c r="Z71" i="447"/>
  <c r="Y71" i="447"/>
  <c r="X71" i="447"/>
  <c r="W71" i="447"/>
  <c r="V71" i="447"/>
  <c r="U71" i="447"/>
  <c r="T71" i="447"/>
  <c r="S71" i="447"/>
  <c r="R71" i="447"/>
  <c r="Q71" i="447"/>
  <c r="P71" i="447"/>
  <c r="O71" i="447"/>
  <c r="N71" i="447"/>
  <c r="M71" i="447"/>
  <c r="L71" i="447"/>
  <c r="BX70" i="447"/>
  <c r="BY70" i="447"/>
  <c r="BH70" i="447"/>
  <c r="BI70" i="447" s="1"/>
  <c r="BG70" i="447"/>
  <c r="BF70" i="447"/>
  <c r="BE70" i="447"/>
  <c r="BD70" i="447"/>
  <c r="BC70" i="447"/>
  <c r="BB70" i="447"/>
  <c r="BA70" i="447"/>
  <c r="AZ70" i="447"/>
  <c r="AY70" i="447"/>
  <c r="AN70" i="447"/>
  <c r="AL70" i="447"/>
  <c r="AM70" i="447" s="1"/>
  <c r="AK70" i="447"/>
  <c r="AI70" i="447"/>
  <c r="AJ70" i="447" s="1"/>
  <c r="AH70" i="447"/>
  <c r="AG70" i="447"/>
  <c r="AF70" i="447"/>
  <c r="AE70" i="447"/>
  <c r="AD70" i="447"/>
  <c r="AC70" i="447"/>
  <c r="AB70" i="447"/>
  <c r="AA70" i="447"/>
  <c r="Z70" i="447"/>
  <c r="Y70" i="447"/>
  <c r="X70" i="447"/>
  <c r="W70" i="447"/>
  <c r="V70" i="447"/>
  <c r="U70" i="447"/>
  <c r="T70" i="447"/>
  <c r="S70" i="447"/>
  <c r="R70" i="447"/>
  <c r="Q70" i="447"/>
  <c r="P70" i="447"/>
  <c r="O70" i="447"/>
  <c r="N70" i="447"/>
  <c r="M70" i="447"/>
  <c r="L70" i="447"/>
  <c r="BX69" i="447"/>
  <c r="BY69" i="447" s="1"/>
  <c r="BH69" i="447"/>
  <c r="BK69" i="447" s="1"/>
  <c r="BG69" i="447"/>
  <c r="BF69" i="447"/>
  <c r="BE69" i="447"/>
  <c r="BD69" i="447"/>
  <c r="BC69" i="447"/>
  <c r="BB69" i="447"/>
  <c r="BA69" i="447"/>
  <c r="AZ69" i="447"/>
  <c r="AY69" i="447"/>
  <c r="AN69" i="447"/>
  <c r="AL69" i="447"/>
  <c r="AM69" i="447" s="1"/>
  <c r="AK69" i="447"/>
  <c r="AI69" i="447"/>
  <c r="AJ69" i="447" s="1"/>
  <c r="AH69" i="447"/>
  <c r="AG69" i="447"/>
  <c r="AF69" i="447"/>
  <c r="AE69" i="447"/>
  <c r="AD69" i="447"/>
  <c r="AC69" i="447"/>
  <c r="AB69" i="447"/>
  <c r="AA69" i="447"/>
  <c r="Z69" i="447"/>
  <c r="Y69" i="447"/>
  <c r="X69" i="447"/>
  <c r="W69" i="447"/>
  <c r="V69" i="447"/>
  <c r="U69" i="447"/>
  <c r="T69" i="447"/>
  <c r="S69" i="447"/>
  <c r="R69" i="447"/>
  <c r="Q69" i="447"/>
  <c r="P69" i="447"/>
  <c r="O69" i="447"/>
  <c r="N69" i="447"/>
  <c r="M69" i="447"/>
  <c r="L69" i="447"/>
  <c r="BX68" i="447"/>
  <c r="BY68" i="447" s="1"/>
  <c r="BH68" i="447"/>
  <c r="BK68" i="447" s="1"/>
  <c r="BG68" i="447"/>
  <c r="BF68" i="447"/>
  <c r="BE68" i="447"/>
  <c r="BD68" i="447"/>
  <c r="BC68" i="447"/>
  <c r="BB68" i="447"/>
  <c r="BA68" i="447"/>
  <c r="AZ68" i="447"/>
  <c r="AY68" i="447"/>
  <c r="AN68" i="447"/>
  <c r="BQ68" i="447" s="1"/>
  <c r="AL68" i="447"/>
  <c r="AM68" i="447" s="1"/>
  <c r="AK68" i="447"/>
  <c r="AI68" i="447"/>
  <c r="AJ68" i="447" s="1"/>
  <c r="AH68" i="447"/>
  <c r="AG68" i="447"/>
  <c r="AF68" i="447"/>
  <c r="AE68" i="447"/>
  <c r="AD68" i="447"/>
  <c r="AC68" i="447"/>
  <c r="AB68" i="447"/>
  <c r="AA68" i="447"/>
  <c r="Z68" i="447"/>
  <c r="Y68" i="447"/>
  <c r="X68" i="447"/>
  <c r="W68" i="447"/>
  <c r="V68" i="447"/>
  <c r="U68" i="447"/>
  <c r="T68" i="447"/>
  <c r="S68" i="447"/>
  <c r="R68" i="447"/>
  <c r="Q68" i="447"/>
  <c r="P68" i="447"/>
  <c r="O68" i="447"/>
  <c r="N68" i="447"/>
  <c r="M68" i="447"/>
  <c r="L68" i="447"/>
  <c r="BX67" i="447"/>
  <c r="BY67" i="447" s="1"/>
  <c r="BH67" i="447"/>
  <c r="BG67" i="447"/>
  <c r="BF67" i="447"/>
  <c r="BE67" i="447"/>
  <c r="BD67" i="447"/>
  <c r="BC67" i="447"/>
  <c r="BB67" i="447"/>
  <c r="BA67" i="447"/>
  <c r="AZ67" i="447"/>
  <c r="AY67" i="447"/>
  <c r="AN67" i="447"/>
  <c r="BQ67" i="447" s="1"/>
  <c r="AL67" i="447"/>
  <c r="AM67" i="447" s="1"/>
  <c r="AK67" i="447"/>
  <c r="AI67" i="447"/>
  <c r="AJ67" i="447" s="1"/>
  <c r="AH67" i="447"/>
  <c r="AG67" i="447"/>
  <c r="AF67" i="447"/>
  <c r="AE67" i="447"/>
  <c r="AD67" i="447"/>
  <c r="AC67" i="447"/>
  <c r="AB67" i="447"/>
  <c r="AA67" i="447"/>
  <c r="Z67" i="447"/>
  <c r="Y67" i="447"/>
  <c r="X67" i="447"/>
  <c r="W67" i="447"/>
  <c r="V67" i="447"/>
  <c r="U67" i="447"/>
  <c r="T67" i="447"/>
  <c r="S67" i="447"/>
  <c r="R67" i="447"/>
  <c r="Q67" i="447"/>
  <c r="P67" i="447"/>
  <c r="O67" i="447"/>
  <c r="N67" i="447"/>
  <c r="M67" i="447"/>
  <c r="L67" i="447"/>
  <c r="BX66" i="447"/>
  <c r="BY66" i="447" s="1"/>
  <c r="BN66" i="447"/>
  <c r="BH66" i="447"/>
  <c r="BI66" i="447" s="1"/>
  <c r="BG66" i="447"/>
  <c r="BF66" i="447"/>
  <c r="BE66" i="447"/>
  <c r="BD66" i="447"/>
  <c r="BC66" i="447"/>
  <c r="BB66" i="447"/>
  <c r="BA66" i="447"/>
  <c r="AZ66" i="447"/>
  <c r="AY66" i="447"/>
  <c r="AN66" i="447"/>
  <c r="AV66" i="447" s="1"/>
  <c r="AW66" i="447" s="1"/>
  <c r="AL66" i="447"/>
  <c r="AM66" i="447" s="1"/>
  <c r="AK66" i="447"/>
  <c r="AI66" i="447"/>
  <c r="AJ66" i="447" s="1"/>
  <c r="AH66" i="447"/>
  <c r="AG66" i="447"/>
  <c r="AF66" i="447"/>
  <c r="AE66" i="447"/>
  <c r="AD66" i="447"/>
  <c r="AC66" i="447"/>
  <c r="AB66" i="447"/>
  <c r="AA66" i="447"/>
  <c r="Z66" i="447"/>
  <c r="Y66" i="447"/>
  <c r="X66" i="447"/>
  <c r="W66" i="447"/>
  <c r="V66" i="447"/>
  <c r="U66" i="447"/>
  <c r="T66" i="447"/>
  <c r="S66" i="447"/>
  <c r="R66" i="447"/>
  <c r="Q66" i="447"/>
  <c r="P66" i="447"/>
  <c r="O66" i="447"/>
  <c r="N66" i="447"/>
  <c r="M66" i="447"/>
  <c r="L66" i="447"/>
  <c r="BX65" i="447"/>
  <c r="BY65" i="447" s="1"/>
  <c r="BH65" i="447"/>
  <c r="BK65" i="447" s="1"/>
  <c r="BG65" i="447"/>
  <c r="BF65" i="447"/>
  <c r="BE65" i="447"/>
  <c r="BD65" i="447"/>
  <c r="BC65" i="447"/>
  <c r="BB65" i="447"/>
  <c r="BA65" i="447"/>
  <c r="AZ65" i="447"/>
  <c r="AY65" i="447"/>
  <c r="AN65" i="447"/>
  <c r="BM65" i="447" s="1"/>
  <c r="AL65" i="447"/>
  <c r="AM65" i="447" s="1"/>
  <c r="AK65" i="447"/>
  <c r="AI65" i="447"/>
  <c r="AJ65" i="447" s="1"/>
  <c r="AH65" i="447"/>
  <c r="AG65" i="447"/>
  <c r="AF65" i="447"/>
  <c r="AE65" i="447"/>
  <c r="AD65" i="447"/>
  <c r="AC65" i="447"/>
  <c r="AB65" i="447"/>
  <c r="AA65" i="447"/>
  <c r="Z65" i="447"/>
  <c r="Y65" i="447"/>
  <c r="X65" i="447"/>
  <c r="W65" i="447"/>
  <c r="V65" i="447"/>
  <c r="U65" i="447"/>
  <c r="T65" i="447"/>
  <c r="S65" i="447"/>
  <c r="R65" i="447"/>
  <c r="Q65" i="447"/>
  <c r="P65" i="447"/>
  <c r="O65" i="447"/>
  <c r="N65" i="447"/>
  <c r="M65" i="447"/>
  <c r="L65" i="447"/>
  <c r="BX64" i="447"/>
  <c r="BY64" i="447" s="1"/>
  <c r="BH64" i="447"/>
  <c r="BG64" i="447"/>
  <c r="BF64" i="447"/>
  <c r="BE64" i="447"/>
  <c r="BD64" i="447"/>
  <c r="BC64" i="447"/>
  <c r="BB64" i="447"/>
  <c r="BA64" i="447"/>
  <c r="AZ64" i="447"/>
  <c r="AY64" i="447"/>
  <c r="AT64" i="447"/>
  <c r="AN64" i="447"/>
  <c r="BR64" i="447" s="1"/>
  <c r="AL64" i="447"/>
  <c r="AM64" i="447" s="1"/>
  <c r="AK64" i="447"/>
  <c r="AI64" i="447"/>
  <c r="AJ64" i="447" s="1"/>
  <c r="AH64" i="447"/>
  <c r="AG64" i="447"/>
  <c r="AF64" i="447"/>
  <c r="AE64" i="447"/>
  <c r="AD64" i="447"/>
  <c r="AC64" i="447"/>
  <c r="AB64" i="447"/>
  <c r="AA64" i="447"/>
  <c r="Z64" i="447"/>
  <c r="Y64" i="447"/>
  <c r="X64" i="447"/>
  <c r="W64" i="447"/>
  <c r="V64" i="447"/>
  <c r="U64" i="447"/>
  <c r="T64" i="447"/>
  <c r="S64" i="447"/>
  <c r="R64" i="447"/>
  <c r="Q64" i="447"/>
  <c r="P64" i="447"/>
  <c r="O64" i="447"/>
  <c r="N64" i="447"/>
  <c r="M64" i="447"/>
  <c r="L64" i="447"/>
  <c r="BX63" i="447"/>
  <c r="BY63" i="447" s="1"/>
  <c r="BH63" i="447"/>
  <c r="BI63" i="447" s="1"/>
  <c r="BG63" i="447"/>
  <c r="BF63" i="447"/>
  <c r="BE63" i="447"/>
  <c r="BD63" i="447"/>
  <c r="BC63" i="447"/>
  <c r="BB63" i="447"/>
  <c r="BA63" i="447"/>
  <c r="AZ63" i="447"/>
  <c r="AY63" i="447"/>
  <c r="AN63" i="447"/>
  <c r="AR63" i="447" s="1"/>
  <c r="AL63" i="447"/>
  <c r="AM63" i="447" s="1"/>
  <c r="AK63" i="447"/>
  <c r="AI63" i="447"/>
  <c r="AJ63" i="447" s="1"/>
  <c r="AH63" i="447"/>
  <c r="AG63" i="447"/>
  <c r="AF63" i="447"/>
  <c r="AE63" i="447"/>
  <c r="AD63" i="447"/>
  <c r="AC63" i="447"/>
  <c r="AB63" i="447"/>
  <c r="AA63" i="447"/>
  <c r="Z63" i="447"/>
  <c r="Y63" i="447"/>
  <c r="X63" i="447"/>
  <c r="W63" i="447"/>
  <c r="V63" i="447"/>
  <c r="U63" i="447"/>
  <c r="T63" i="447"/>
  <c r="S63" i="447"/>
  <c r="R63" i="447"/>
  <c r="Q63" i="447"/>
  <c r="P63" i="447"/>
  <c r="O63" i="447"/>
  <c r="N63" i="447"/>
  <c r="M63" i="447"/>
  <c r="L63" i="447"/>
  <c r="BX62" i="447"/>
  <c r="BY62" i="447" s="1"/>
  <c r="BT62" i="447"/>
  <c r="BH62" i="447"/>
  <c r="BK62" i="447" s="1"/>
  <c r="BG62" i="447"/>
  <c r="BF62" i="447"/>
  <c r="BE62" i="447"/>
  <c r="BD62" i="447"/>
  <c r="BC62" i="447"/>
  <c r="BB62" i="447"/>
  <c r="BA62" i="447"/>
  <c r="AZ62" i="447"/>
  <c r="AY62" i="447"/>
  <c r="AS62" i="447"/>
  <c r="AR62" i="447"/>
  <c r="AN62" i="447"/>
  <c r="BL62" i="447" s="1"/>
  <c r="AL62" i="447"/>
  <c r="AM62" i="447" s="1"/>
  <c r="AK62" i="447"/>
  <c r="AI62" i="447"/>
  <c r="AJ62" i="447" s="1"/>
  <c r="AH62" i="447"/>
  <c r="AG62" i="447"/>
  <c r="AF62" i="447"/>
  <c r="AE62" i="447"/>
  <c r="AD62" i="447"/>
  <c r="AC62" i="447"/>
  <c r="AB62" i="447"/>
  <c r="AA62" i="447"/>
  <c r="Z62" i="447"/>
  <c r="Y62" i="447"/>
  <c r="X62" i="447"/>
  <c r="W62" i="447"/>
  <c r="V62" i="447"/>
  <c r="U62" i="447"/>
  <c r="T62" i="447"/>
  <c r="S62" i="447"/>
  <c r="R62" i="447"/>
  <c r="Q62" i="447"/>
  <c r="P62" i="447"/>
  <c r="O62" i="447"/>
  <c r="N62" i="447"/>
  <c r="M62" i="447"/>
  <c r="L62" i="447"/>
  <c r="BX61" i="447"/>
  <c r="BY61" i="447" s="1"/>
  <c r="BH61" i="447"/>
  <c r="BK61" i="447" s="1"/>
  <c r="BG61" i="447"/>
  <c r="BF61" i="447"/>
  <c r="BE61" i="447"/>
  <c r="BD61" i="447"/>
  <c r="BC61" i="447"/>
  <c r="BB61" i="447"/>
  <c r="BA61" i="447"/>
  <c r="AZ61" i="447"/>
  <c r="AY61" i="447"/>
  <c r="AN61" i="447"/>
  <c r="BS61" i="447" s="1"/>
  <c r="AL61" i="447"/>
  <c r="AM61" i="447" s="1"/>
  <c r="AK61" i="447"/>
  <c r="AI61" i="447"/>
  <c r="AJ61" i="447" s="1"/>
  <c r="AH61" i="447"/>
  <c r="AG61" i="447"/>
  <c r="AF61" i="447"/>
  <c r="AE61" i="447"/>
  <c r="AD61" i="447"/>
  <c r="AC61" i="447"/>
  <c r="AB61" i="447"/>
  <c r="AA61" i="447"/>
  <c r="Z61" i="447"/>
  <c r="Y61" i="447"/>
  <c r="X61" i="447"/>
  <c r="W61" i="447"/>
  <c r="V61" i="447"/>
  <c r="U61" i="447"/>
  <c r="T61" i="447"/>
  <c r="S61" i="447"/>
  <c r="R61" i="447"/>
  <c r="Q61" i="447"/>
  <c r="P61" i="447"/>
  <c r="O61" i="447"/>
  <c r="N61" i="447"/>
  <c r="M61" i="447"/>
  <c r="L61" i="447"/>
  <c r="BX60" i="447"/>
  <c r="BY60" i="447" s="1"/>
  <c r="BH60" i="447"/>
  <c r="BK60" i="447" s="1"/>
  <c r="BG60" i="447"/>
  <c r="BF60" i="447"/>
  <c r="BE60" i="447"/>
  <c r="BD60" i="447"/>
  <c r="BC60" i="447"/>
  <c r="BB60" i="447"/>
  <c r="BA60" i="447"/>
  <c r="AZ60" i="447"/>
  <c r="AY60" i="447"/>
  <c r="AN60" i="447"/>
  <c r="BT60" i="447" s="1"/>
  <c r="AL60" i="447"/>
  <c r="AM60" i="447" s="1"/>
  <c r="AK60" i="447"/>
  <c r="AI60" i="447"/>
  <c r="AJ60" i="447" s="1"/>
  <c r="AH60" i="447"/>
  <c r="AG60" i="447"/>
  <c r="AF60" i="447"/>
  <c r="AE60" i="447"/>
  <c r="AD60" i="447"/>
  <c r="AC60" i="447"/>
  <c r="AB60" i="447"/>
  <c r="AA60" i="447"/>
  <c r="Z60" i="447"/>
  <c r="Y60" i="447"/>
  <c r="X60" i="447"/>
  <c r="W60" i="447"/>
  <c r="V60" i="447"/>
  <c r="U60" i="447"/>
  <c r="T60" i="447"/>
  <c r="S60" i="447"/>
  <c r="R60" i="447"/>
  <c r="Q60" i="447"/>
  <c r="P60" i="447"/>
  <c r="O60" i="447"/>
  <c r="N60" i="447"/>
  <c r="M60" i="447"/>
  <c r="L60" i="447"/>
  <c r="BX59" i="447"/>
  <c r="BY59" i="447" s="1"/>
  <c r="BH59" i="447"/>
  <c r="BK59" i="447" s="1"/>
  <c r="BG59" i="447"/>
  <c r="BF59" i="447"/>
  <c r="BE59" i="447"/>
  <c r="BD59" i="447"/>
  <c r="BC59" i="447"/>
  <c r="BB59" i="447"/>
  <c r="BA59" i="447"/>
  <c r="AZ59" i="447"/>
  <c r="AY59" i="447"/>
  <c r="AN59" i="447"/>
  <c r="BT59" i="447" s="1"/>
  <c r="AL59" i="447"/>
  <c r="AM59" i="447" s="1"/>
  <c r="AK59" i="447"/>
  <c r="AI59" i="447"/>
  <c r="AJ59" i="447" s="1"/>
  <c r="AH59" i="447"/>
  <c r="AG59" i="447"/>
  <c r="AF59" i="447"/>
  <c r="AE59" i="447"/>
  <c r="AD59" i="447"/>
  <c r="AC59" i="447"/>
  <c r="AB59" i="447"/>
  <c r="AA59" i="447"/>
  <c r="Z59" i="447"/>
  <c r="Y59" i="447"/>
  <c r="X59" i="447"/>
  <c r="W59" i="447"/>
  <c r="V59" i="447"/>
  <c r="U59" i="447"/>
  <c r="T59" i="447"/>
  <c r="S59" i="447"/>
  <c r="R59" i="447"/>
  <c r="Q59" i="447"/>
  <c r="P59" i="447"/>
  <c r="O59" i="447"/>
  <c r="N59" i="447"/>
  <c r="M59" i="447"/>
  <c r="L59" i="447"/>
  <c r="BX58" i="447"/>
  <c r="BY58" i="447" s="1"/>
  <c r="BH58" i="447"/>
  <c r="BG58" i="447"/>
  <c r="BF58" i="447"/>
  <c r="BE58" i="447"/>
  <c r="BD58" i="447"/>
  <c r="BC58" i="447"/>
  <c r="BB58" i="447"/>
  <c r="BA58" i="447"/>
  <c r="AZ58" i="447"/>
  <c r="AY58" i="447"/>
  <c r="AN58" i="447"/>
  <c r="AL58" i="447"/>
  <c r="AM58" i="447" s="1"/>
  <c r="AK58" i="447"/>
  <c r="AI58" i="447"/>
  <c r="AJ58" i="447" s="1"/>
  <c r="AH58" i="447"/>
  <c r="AG58" i="447"/>
  <c r="AF58" i="447"/>
  <c r="AE58" i="447"/>
  <c r="AD58" i="447"/>
  <c r="AC58" i="447"/>
  <c r="AB58" i="447"/>
  <c r="AA58" i="447"/>
  <c r="Z58" i="447"/>
  <c r="Y58" i="447"/>
  <c r="X58" i="447"/>
  <c r="W58" i="447"/>
  <c r="V58" i="447"/>
  <c r="U58" i="447"/>
  <c r="T58" i="447"/>
  <c r="S58" i="447"/>
  <c r="R58" i="447"/>
  <c r="Q58" i="447"/>
  <c r="P58" i="447"/>
  <c r="O58" i="447"/>
  <c r="N58" i="447"/>
  <c r="M58" i="447"/>
  <c r="L58" i="447"/>
  <c r="BX57" i="447"/>
  <c r="BY57" i="447" s="1"/>
  <c r="BH57" i="447"/>
  <c r="BG57" i="447"/>
  <c r="BF57" i="447"/>
  <c r="BE57" i="447"/>
  <c r="BD57" i="447"/>
  <c r="BC57" i="447"/>
  <c r="BB57" i="447"/>
  <c r="BA57" i="447"/>
  <c r="AZ57" i="447"/>
  <c r="AY57" i="447"/>
  <c r="AN57" i="447"/>
  <c r="AS57" i="447" s="1"/>
  <c r="AL57" i="447"/>
  <c r="AM57" i="447" s="1"/>
  <c r="AK57" i="447"/>
  <c r="AI57" i="447"/>
  <c r="AJ57" i="447" s="1"/>
  <c r="AH57" i="447"/>
  <c r="AG57" i="447"/>
  <c r="AF57" i="447"/>
  <c r="AE57" i="447"/>
  <c r="AD57" i="447"/>
  <c r="AC57" i="447"/>
  <c r="AB57" i="447"/>
  <c r="AA57" i="447"/>
  <c r="Z57" i="447"/>
  <c r="Y57" i="447"/>
  <c r="X57" i="447"/>
  <c r="W57" i="447"/>
  <c r="V57" i="447"/>
  <c r="U57" i="447"/>
  <c r="T57" i="447"/>
  <c r="S57" i="447"/>
  <c r="R57" i="447"/>
  <c r="Q57" i="447"/>
  <c r="P57" i="447"/>
  <c r="O57" i="447"/>
  <c r="N57" i="447"/>
  <c r="M57" i="447"/>
  <c r="L57" i="447"/>
  <c r="BX56" i="447"/>
  <c r="BY56" i="447" s="1"/>
  <c r="BH56" i="447"/>
  <c r="BG56" i="447"/>
  <c r="BF56" i="447"/>
  <c r="BE56" i="447"/>
  <c r="BD56" i="447"/>
  <c r="BC56" i="447"/>
  <c r="BB56" i="447"/>
  <c r="BA56" i="447"/>
  <c r="AZ56" i="447"/>
  <c r="AY56" i="447"/>
  <c r="AN56" i="447"/>
  <c r="AL56" i="447"/>
  <c r="AM56" i="447" s="1"/>
  <c r="AK56" i="447"/>
  <c r="AI56" i="447"/>
  <c r="AJ56" i="447" s="1"/>
  <c r="AH56" i="447"/>
  <c r="AG56" i="447"/>
  <c r="AF56" i="447"/>
  <c r="AE56" i="447"/>
  <c r="AD56" i="447"/>
  <c r="AC56" i="447"/>
  <c r="AB56" i="447"/>
  <c r="AA56" i="447"/>
  <c r="Z56" i="447"/>
  <c r="Y56" i="447"/>
  <c r="X56" i="447"/>
  <c r="W56" i="447"/>
  <c r="V56" i="447"/>
  <c r="U56" i="447"/>
  <c r="T56" i="447"/>
  <c r="S56" i="447"/>
  <c r="R56" i="447"/>
  <c r="Q56" i="447"/>
  <c r="P56" i="447"/>
  <c r="O56" i="447"/>
  <c r="N56" i="447"/>
  <c r="M56" i="447"/>
  <c r="L56" i="447"/>
  <c r="BX55" i="447"/>
  <c r="BY55" i="447" s="1"/>
  <c r="BH55" i="447"/>
  <c r="BI55" i="447" s="1"/>
  <c r="BG55" i="447"/>
  <c r="BF55" i="447"/>
  <c r="BE55" i="447"/>
  <c r="BD55" i="447"/>
  <c r="BC55" i="447"/>
  <c r="BB55" i="447"/>
  <c r="BA55" i="447"/>
  <c r="AZ55" i="447"/>
  <c r="AY55" i="447"/>
  <c r="AN55" i="447"/>
  <c r="BT55" i="447" s="1"/>
  <c r="AL55" i="447"/>
  <c r="AM55" i="447" s="1"/>
  <c r="AK55" i="447"/>
  <c r="AI55" i="447"/>
  <c r="AJ55" i="447" s="1"/>
  <c r="AH55" i="447"/>
  <c r="AG55" i="447"/>
  <c r="AF55" i="447"/>
  <c r="AE55" i="447"/>
  <c r="AD55" i="447"/>
  <c r="AC55" i="447"/>
  <c r="AB55" i="447"/>
  <c r="AA55" i="447"/>
  <c r="Z55" i="447"/>
  <c r="Y55" i="447"/>
  <c r="X55" i="447"/>
  <c r="W55" i="447"/>
  <c r="V55" i="447"/>
  <c r="U55" i="447"/>
  <c r="T55" i="447"/>
  <c r="S55" i="447"/>
  <c r="R55" i="447"/>
  <c r="Q55" i="447"/>
  <c r="P55" i="447"/>
  <c r="O55" i="447"/>
  <c r="N55" i="447"/>
  <c r="M55" i="447"/>
  <c r="L55" i="447"/>
  <c r="BX54" i="447"/>
  <c r="BY54" i="447" s="1"/>
  <c r="BH54" i="447"/>
  <c r="BI54" i="447" s="1"/>
  <c r="BG54" i="447"/>
  <c r="BF54" i="447"/>
  <c r="BE54" i="447"/>
  <c r="BD54" i="447"/>
  <c r="BC54" i="447"/>
  <c r="BB54" i="447"/>
  <c r="BA54" i="447"/>
  <c r="AZ54" i="447"/>
  <c r="AY54" i="447"/>
  <c r="AN54" i="447"/>
  <c r="BM54" i="447" s="1"/>
  <c r="AM54" i="447"/>
  <c r="AL54" i="447"/>
  <c r="AK54" i="447"/>
  <c r="AI54" i="447"/>
  <c r="AJ54" i="447" s="1"/>
  <c r="AH54" i="447"/>
  <c r="AG54" i="447"/>
  <c r="AF54" i="447"/>
  <c r="AE54" i="447"/>
  <c r="AD54" i="447"/>
  <c r="AC54" i="447"/>
  <c r="AB54" i="447"/>
  <c r="AA54" i="447"/>
  <c r="Z54" i="447"/>
  <c r="Y54" i="447"/>
  <c r="X54" i="447"/>
  <c r="W54" i="447"/>
  <c r="V54" i="447"/>
  <c r="U54" i="447"/>
  <c r="T54" i="447"/>
  <c r="S54" i="447"/>
  <c r="R54" i="447"/>
  <c r="Q54" i="447"/>
  <c r="P54" i="447"/>
  <c r="O54" i="447"/>
  <c r="N54" i="447"/>
  <c r="M54" i="447"/>
  <c r="L54" i="447"/>
  <c r="BX53" i="447"/>
  <c r="BY53" i="447" s="1"/>
  <c r="BK53" i="447"/>
  <c r="BH53" i="447"/>
  <c r="BJ53" i="447" s="1"/>
  <c r="BG53" i="447"/>
  <c r="BF53" i="447"/>
  <c r="BE53" i="447"/>
  <c r="BD53" i="447"/>
  <c r="BC53" i="447"/>
  <c r="BB53" i="447"/>
  <c r="BA53" i="447"/>
  <c r="AZ53" i="447"/>
  <c r="AY53" i="447"/>
  <c r="AN53" i="447"/>
  <c r="AV53" i="447" s="1"/>
  <c r="AW53" i="447" s="1"/>
  <c r="AL53" i="447"/>
  <c r="AM53" i="447" s="1"/>
  <c r="AK53" i="447"/>
  <c r="AJ53" i="447"/>
  <c r="AI53" i="447"/>
  <c r="AH53" i="447"/>
  <c r="AG53" i="447"/>
  <c r="AF53" i="447"/>
  <c r="AE53" i="447"/>
  <c r="AD53" i="447"/>
  <c r="AC53" i="447"/>
  <c r="AB53" i="447"/>
  <c r="AA53" i="447"/>
  <c r="Z53" i="447"/>
  <c r="Y53" i="447"/>
  <c r="X53" i="447"/>
  <c r="W53" i="447"/>
  <c r="V53" i="447"/>
  <c r="U53" i="447"/>
  <c r="T53" i="447"/>
  <c r="S53" i="447"/>
  <c r="R53" i="447"/>
  <c r="Q53" i="447"/>
  <c r="P53" i="447"/>
  <c r="O53" i="447"/>
  <c r="N53" i="447"/>
  <c r="M53" i="447"/>
  <c r="L53" i="447"/>
  <c r="BX52" i="447"/>
  <c r="BY52" i="447"/>
  <c r="BH52" i="447"/>
  <c r="BI52" i="447" s="1"/>
  <c r="BG52" i="447"/>
  <c r="BF52" i="447"/>
  <c r="BE52" i="447"/>
  <c r="BD52" i="447"/>
  <c r="BC52" i="447"/>
  <c r="BB52" i="447"/>
  <c r="BA52" i="447"/>
  <c r="AZ52" i="447"/>
  <c r="AY52" i="447"/>
  <c r="AN52" i="447"/>
  <c r="BO52" i="447" s="1"/>
  <c r="AL52" i="447"/>
  <c r="AM52" i="447" s="1"/>
  <c r="AK52" i="447"/>
  <c r="AI52" i="447"/>
  <c r="AJ52" i="447" s="1"/>
  <c r="AH52" i="447"/>
  <c r="AG52" i="447"/>
  <c r="AF52" i="447"/>
  <c r="AE52" i="447"/>
  <c r="AD52" i="447"/>
  <c r="AC52" i="447"/>
  <c r="AB52" i="447"/>
  <c r="AA52" i="447"/>
  <c r="Z52" i="447"/>
  <c r="Y52" i="447"/>
  <c r="X52" i="447"/>
  <c r="W52" i="447"/>
  <c r="V52" i="447"/>
  <c r="U52" i="447"/>
  <c r="T52" i="447"/>
  <c r="S52" i="447"/>
  <c r="R52" i="447"/>
  <c r="Q52" i="447"/>
  <c r="P52" i="447"/>
  <c r="O52" i="447"/>
  <c r="N52" i="447"/>
  <c r="M52" i="447"/>
  <c r="L52" i="447"/>
  <c r="BX51" i="447"/>
  <c r="BY51" i="447" s="1"/>
  <c r="BH51" i="447"/>
  <c r="BK51" i="447" s="1"/>
  <c r="BG51" i="447"/>
  <c r="BF51" i="447"/>
  <c r="BE51" i="447"/>
  <c r="BD51" i="447"/>
  <c r="BC51" i="447"/>
  <c r="BB51" i="447"/>
  <c r="BA51" i="447"/>
  <c r="AZ51" i="447"/>
  <c r="AY51" i="447"/>
  <c r="AN51" i="447"/>
  <c r="AL51" i="447"/>
  <c r="AM51" i="447" s="1"/>
  <c r="AK51" i="447"/>
  <c r="AI51" i="447"/>
  <c r="AJ51" i="447" s="1"/>
  <c r="AH51" i="447"/>
  <c r="AG51" i="447"/>
  <c r="AF51" i="447"/>
  <c r="AE51" i="447"/>
  <c r="AD51" i="447"/>
  <c r="AC51" i="447"/>
  <c r="AB51" i="447"/>
  <c r="AA51" i="447"/>
  <c r="Z51" i="447"/>
  <c r="Y51" i="447"/>
  <c r="X51" i="447"/>
  <c r="W51" i="447"/>
  <c r="V51" i="447"/>
  <c r="U51" i="447"/>
  <c r="T51" i="447"/>
  <c r="S51" i="447"/>
  <c r="R51" i="447"/>
  <c r="Q51" i="447"/>
  <c r="P51" i="447"/>
  <c r="O51" i="447"/>
  <c r="N51" i="447"/>
  <c r="M51" i="447"/>
  <c r="L51" i="447"/>
  <c r="BX50" i="447"/>
  <c r="BY50" i="447" s="1"/>
  <c r="BJ50" i="447"/>
  <c r="BH50" i="447"/>
  <c r="BI50" i="447" s="1"/>
  <c r="BG50" i="447"/>
  <c r="BF50" i="447"/>
  <c r="BE50" i="447"/>
  <c r="BD50" i="447"/>
  <c r="BC50" i="447"/>
  <c r="BB50" i="447"/>
  <c r="BA50" i="447"/>
  <c r="AZ50" i="447"/>
  <c r="AY50" i="447"/>
  <c r="AN50" i="447"/>
  <c r="AL50" i="447"/>
  <c r="AM50" i="447" s="1"/>
  <c r="AK50" i="447"/>
  <c r="AI50" i="447"/>
  <c r="AJ50" i="447" s="1"/>
  <c r="AH50" i="447"/>
  <c r="AG50" i="447"/>
  <c r="AF50" i="447"/>
  <c r="AE50" i="447"/>
  <c r="AD50" i="447"/>
  <c r="AC50" i="447"/>
  <c r="AB50" i="447"/>
  <c r="AA50" i="447"/>
  <c r="Z50" i="447"/>
  <c r="Y50" i="447"/>
  <c r="X50" i="447"/>
  <c r="W50" i="447"/>
  <c r="V50" i="447"/>
  <c r="U50" i="447"/>
  <c r="T50" i="447"/>
  <c r="S50" i="447"/>
  <c r="R50" i="447"/>
  <c r="Q50" i="447"/>
  <c r="P50" i="447"/>
  <c r="O50" i="447"/>
  <c r="N50" i="447"/>
  <c r="M50" i="447"/>
  <c r="L50" i="447"/>
  <c r="BX49" i="447"/>
  <c r="BY49" i="447" s="1"/>
  <c r="BH49" i="447"/>
  <c r="BK49" i="447" s="1"/>
  <c r="BG49" i="447"/>
  <c r="BF49" i="447"/>
  <c r="BE49" i="447"/>
  <c r="BD49" i="447"/>
  <c r="BC49" i="447"/>
  <c r="BB49" i="447"/>
  <c r="BA49" i="447"/>
  <c r="AZ49" i="447"/>
  <c r="AY49" i="447"/>
  <c r="AN49" i="447"/>
  <c r="BS49" i="447" s="1"/>
  <c r="AL49" i="447"/>
  <c r="AM49" i="447" s="1"/>
  <c r="AK49" i="447"/>
  <c r="AI49" i="447"/>
  <c r="AJ49" i="447" s="1"/>
  <c r="AH49" i="447"/>
  <c r="AG49" i="447"/>
  <c r="AF49" i="447"/>
  <c r="AE49" i="447"/>
  <c r="AD49" i="447"/>
  <c r="AC49" i="447"/>
  <c r="AB49" i="447"/>
  <c r="AA49" i="447"/>
  <c r="Z49" i="447"/>
  <c r="Y49" i="447"/>
  <c r="X49" i="447"/>
  <c r="W49" i="447"/>
  <c r="V49" i="447"/>
  <c r="U49" i="447"/>
  <c r="T49" i="447"/>
  <c r="S49" i="447"/>
  <c r="R49" i="447"/>
  <c r="Q49" i="447"/>
  <c r="P49" i="447"/>
  <c r="O49" i="447"/>
  <c r="N49" i="447"/>
  <c r="M49" i="447"/>
  <c r="L49" i="447"/>
  <c r="BX48" i="447"/>
  <c r="BY48" i="447" s="1"/>
  <c r="BH48" i="447"/>
  <c r="BJ48" i="447" s="1"/>
  <c r="BG48" i="447"/>
  <c r="BF48" i="447"/>
  <c r="BE48" i="447"/>
  <c r="BD48" i="447"/>
  <c r="BC48" i="447"/>
  <c r="BB48" i="447"/>
  <c r="BA48" i="447"/>
  <c r="AZ48" i="447"/>
  <c r="AY48" i="447"/>
  <c r="AN48" i="447"/>
  <c r="BO48" i="447" s="1"/>
  <c r="AL48" i="447"/>
  <c r="AM48" i="447" s="1"/>
  <c r="AK48" i="447"/>
  <c r="AI48" i="447"/>
  <c r="AJ48" i="447" s="1"/>
  <c r="AH48" i="447"/>
  <c r="AG48" i="447"/>
  <c r="AF48" i="447"/>
  <c r="AE48" i="447"/>
  <c r="AD48" i="447"/>
  <c r="AC48" i="447"/>
  <c r="AB48" i="447"/>
  <c r="AA48" i="447"/>
  <c r="Z48" i="447"/>
  <c r="Y48" i="447"/>
  <c r="X48" i="447"/>
  <c r="W48" i="447"/>
  <c r="V48" i="447"/>
  <c r="U48" i="447"/>
  <c r="T48" i="447"/>
  <c r="S48" i="447"/>
  <c r="R48" i="447"/>
  <c r="Q48" i="447"/>
  <c r="P48" i="447"/>
  <c r="O48" i="447"/>
  <c r="N48" i="447"/>
  <c r="M48" i="447"/>
  <c r="L48" i="447"/>
  <c r="BX47" i="447"/>
  <c r="BY47" i="447" s="1"/>
  <c r="BH47" i="447"/>
  <c r="BJ47" i="447" s="1"/>
  <c r="BG47" i="447"/>
  <c r="BF47" i="447"/>
  <c r="BE47" i="447"/>
  <c r="BD47" i="447"/>
  <c r="BC47" i="447"/>
  <c r="BB47" i="447"/>
  <c r="BA47" i="447"/>
  <c r="AZ47" i="447"/>
  <c r="AY47" i="447"/>
  <c r="AN47" i="447"/>
  <c r="AL47" i="447"/>
  <c r="AM47" i="447" s="1"/>
  <c r="AK47" i="447"/>
  <c r="AI47" i="447"/>
  <c r="AJ47" i="447" s="1"/>
  <c r="AH47" i="447"/>
  <c r="AG47" i="447"/>
  <c r="AF47" i="447"/>
  <c r="AE47" i="447"/>
  <c r="AD47" i="447"/>
  <c r="AC47" i="447"/>
  <c r="AB47" i="447"/>
  <c r="AA47" i="447"/>
  <c r="Z47" i="447"/>
  <c r="Y47" i="447"/>
  <c r="X47" i="447"/>
  <c r="W47" i="447"/>
  <c r="V47" i="447"/>
  <c r="U47" i="447"/>
  <c r="T47" i="447"/>
  <c r="S47" i="447"/>
  <c r="R47" i="447"/>
  <c r="Q47" i="447"/>
  <c r="P47" i="447"/>
  <c r="O47" i="447"/>
  <c r="N47" i="447"/>
  <c r="M47" i="447"/>
  <c r="L47" i="447"/>
  <c r="BX46" i="447"/>
  <c r="BY46" i="447" s="1"/>
  <c r="BL46" i="447"/>
  <c r="BH46" i="447"/>
  <c r="BG46" i="447"/>
  <c r="BF46" i="447"/>
  <c r="BE46" i="447"/>
  <c r="BD46" i="447"/>
  <c r="BC46" i="447"/>
  <c r="BB46" i="447"/>
  <c r="BA46" i="447"/>
  <c r="AZ46" i="447"/>
  <c r="AY46" i="447"/>
  <c r="AN46" i="447"/>
  <c r="BM46" i="447" s="1"/>
  <c r="AL46" i="447"/>
  <c r="AM46" i="447" s="1"/>
  <c r="AK46" i="447"/>
  <c r="AI46" i="447"/>
  <c r="AJ46" i="447" s="1"/>
  <c r="AH46" i="447"/>
  <c r="AG46" i="447"/>
  <c r="AF46" i="447"/>
  <c r="AE46" i="447"/>
  <c r="AD46" i="447"/>
  <c r="AC46" i="447"/>
  <c r="AB46" i="447"/>
  <c r="AA46" i="447"/>
  <c r="Z46" i="447"/>
  <c r="Y46" i="447"/>
  <c r="X46" i="447"/>
  <c r="W46" i="447"/>
  <c r="V46" i="447"/>
  <c r="U46" i="447"/>
  <c r="T46" i="447"/>
  <c r="S46" i="447"/>
  <c r="R46" i="447"/>
  <c r="Q46" i="447"/>
  <c r="P46" i="447"/>
  <c r="O46" i="447"/>
  <c r="N46" i="447"/>
  <c r="M46" i="447"/>
  <c r="L46" i="447"/>
  <c r="BX45" i="447"/>
  <c r="BY45" i="447" s="1"/>
  <c r="BQ45" i="447"/>
  <c r="BH45" i="447"/>
  <c r="BI45" i="447" s="1"/>
  <c r="BG45" i="447"/>
  <c r="BF45" i="447"/>
  <c r="BE45" i="447"/>
  <c r="BD45" i="447"/>
  <c r="BC45" i="447"/>
  <c r="BB45" i="447"/>
  <c r="BA45" i="447"/>
  <c r="AZ45" i="447"/>
  <c r="AY45" i="447"/>
  <c r="AN45" i="447"/>
  <c r="AL45" i="447"/>
  <c r="AM45" i="447" s="1"/>
  <c r="AK45" i="447"/>
  <c r="AI45" i="447"/>
  <c r="AJ45" i="447" s="1"/>
  <c r="AH45" i="447"/>
  <c r="AG45" i="447"/>
  <c r="AF45" i="447"/>
  <c r="AE45" i="447"/>
  <c r="AD45" i="447"/>
  <c r="AC45" i="447"/>
  <c r="AB45" i="447"/>
  <c r="AA45" i="447"/>
  <c r="Z45" i="447"/>
  <c r="Y45" i="447"/>
  <c r="X45" i="447"/>
  <c r="W45" i="447"/>
  <c r="V45" i="447"/>
  <c r="U45" i="447"/>
  <c r="T45" i="447"/>
  <c r="S45" i="447"/>
  <c r="R45" i="447"/>
  <c r="Q45" i="447"/>
  <c r="P45" i="447"/>
  <c r="O45" i="447"/>
  <c r="N45" i="447"/>
  <c r="M45" i="447"/>
  <c r="L45" i="447"/>
  <c r="BX44" i="447"/>
  <c r="BY44" i="447" s="1"/>
  <c r="BH44" i="447"/>
  <c r="BJ44" i="447" s="1"/>
  <c r="BG44" i="447"/>
  <c r="BF44" i="447"/>
  <c r="BE44" i="447"/>
  <c r="BD44" i="447"/>
  <c r="BC44" i="447"/>
  <c r="BB44" i="447"/>
  <c r="BA44" i="447"/>
  <c r="AZ44" i="447"/>
  <c r="AY44" i="447"/>
  <c r="AN44" i="447"/>
  <c r="AL44" i="447"/>
  <c r="AM44" i="447" s="1"/>
  <c r="AK44" i="447"/>
  <c r="AI44" i="447"/>
  <c r="AJ44" i="447" s="1"/>
  <c r="AH44" i="447"/>
  <c r="AG44" i="447"/>
  <c r="AF44" i="447"/>
  <c r="AE44" i="447"/>
  <c r="AD44" i="447"/>
  <c r="AC44" i="447"/>
  <c r="AB44" i="447"/>
  <c r="AA44" i="447"/>
  <c r="Z44" i="447"/>
  <c r="Y44" i="447"/>
  <c r="X44" i="447"/>
  <c r="W44" i="447"/>
  <c r="V44" i="447"/>
  <c r="U44" i="447"/>
  <c r="T44" i="447"/>
  <c r="S44" i="447"/>
  <c r="R44" i="447"/>
  <c r="Q44" i="447"/>
  <c r="P44" i="447"/>
  <c r="O44" i="447"/>
  <c r="N44" i="447"/>
  <c r="M44" i="447"/>
  <c r="L44" i="447"/>
  <c r="BX43" i="447"/>
  <c r="BY43" i="447" s="1"/>
  <c r="BH43" i="447"/>
  <c r="BG43" i="447"/>
  <c r="BF43" i="447"/>
  <c r="BE43" i="447"/>
  <c r="BD43" i="447"/>
  <c r="BC43" i="447"/>
  <c r="BB43" i="447"/>
  <c r="BA43" i="447"/>
  <c r="AZ43" i="447"/>
  <c r="AY43" i="447"/>
  <c r="AN43" i="447"/>
  <c r="AL43" i="447"/>
  <c r="AM43" i="447" s="1"/>
  <c r="AK43" i="447"/>
  <c r="AI43" i="447"/>
  <c r="AJ43" i="447" s="1"/>
  <c r="AH43" i="447"/>
  <c r="AG43" i="447"/>
  <c r="AF43" i="447"/>
  <c r="AE43" i="447"/>
  <c r="AD43" i="447"/>
  <c r="AC43" i="447"/>
  <c r="AB43" i="447"/>
  <c r="AA43" i="447"/>
  <c r="Z43" i="447"/>
  <c r="Y43" i="447"/>
  <c r="X43" i="447"/>
  <c r="W43" i="447"/>
  <c r="V43" i="447"/>
  <c r="U43" i="447"/>
  <c r="T43" i="447"/>
  <c r="S43" i="447"/>
  <c r="R43" i="447"/>
  <c r="Q43" i="447"/>
  <c r="P43" i="447"/>
  <c r="O43" i="447"/>
  <c r="N43" i="447"/>
  <c r="M43" i="447"/>
  <c r="L43" i="447"/>
  <c r="BX42" i="447"/>
  <c r="BY42" i="447" s="1"/>
  <c r="BP42" i="447"/>
  <c r="BH42" i="447"/>
  <c r="BI42" i="447" s="1"/>
  <c r="BG42" i="447"/>
  <c r="BF42" i="447"/>
  <c r="BE42" i="447"/>
  <c r="BD42" i="447"/>
  <c r="BC42" i="447"/>
  <c r="BB42" i="447"/>
  <c r="BA42" i="447"/>
  <c r="AZ42" i="447"/>
  <c r="AY42" i="447"/>
  <c r="AV42" i="447"/>
  <c r="AW42" i="447" s="1"/>
  <c r="AR42" i="447"/>
  <c r="AO42" i="447"/>
  <c r="AN42" i="447"/>
  <c r="BR42" i="447" s="1"/>
  <c r="AM42" i="447"/>
  <c r="AL42" i="447"/>
  <c r="AK42" i="447"/>
  <c r="AI42" i="447"/>
  <c r="AJ42" i="447" s="1"/>
  <c r="AH42" i="447"/>
  <c r="AG42" i="447"/>
  <c r="AF42" i="447"/>
  <c r="AE42" i="447"/>
  <c r="AD42" i="447"/>
  <c r="AC42" i="447"/>
  <c r="AB42" i="447"/>
  <c r="AA42" i="447"/>
  <c r="Z42" i="447"/>
  <c r="Y42" i="447"/>
  <c r="X42" i="447"/>
  <c r="W42" i="447"/>
  <c r="V42" i="447"/>
  <c r="U42" i="447"/>
  <c r="T42" i="447"/>
  <c r="S42" i="447"/>
  <c r="R42" i="447"/>
  <c r="Q42" i="447"/>
  <c r="P42" i="447"/>
  <c r="O42" i="447"/>
  <c r="N42" i="447"/>
  <c r="M42" i="447"/>
  <c r="L42" i="447"/>
  <c r="BX41" i="447"/>
  <c r="BY41" i="447" s="1"/>
  <c r="BI41" i="447"/>
  <c r="BH41" i="447"/>
  <c r="BK41" i="447" s="1"/>
  <c r="BG41" i="447"/>
  <c r="BF41" i="447"/>
  <c r="BE41" i="447"/>
  <c r="BD41" i="447"/>
  <c r="BC41" i="447"/>
  <c r="BB41" i="447"/>
  <c r="BA41" i="447"/>
  <c r="AZ41" i="447"/>
  <c r="AY41" i="447"/>
  <c r="AN41" i="447"/>
  <c r="BR41" i="447" s="1"/>
  <c r="AL41" i="447"/>
  <c r="AM41" i="447" s="1"/>
  <c r="AK41" i="447"/>
  <c r="AI41" i="447"/>
  <c r="AJ41" i="447" s="1"/>
  <c r="AH41" i="447"/>
  <c r="AG41" i="447"/>
  <c r="AF41" i="447"/>
  <c r="AE41" i="447"/>
  <c r="AD41" i="447"/>
  <c r="AC41" i="447"/>
  <c r="AB41" i="447"/>
  <c r="AA41" i="447"/>
  <c r="Z41" i="447"/>
  <c r="Y41" i="447"/>
  <c r="X41" i="447"/>
  <c r="W41" i="447"/>
  <c r="V41" i="447"/>
  <c r="U41" i="447"/>
  <c r="T41" i="447"/>
  <c r="S41" i="447"/>
  <c r="R41" i="447"/>
  <c r="Q41" i="447"/>
  <c r="P41" i="447"/>
  <c r="O41" i="447"/>
  <c r="N41" i="447"/>
  <c r="M41" i="447"/>
  <c r="L41" i="447"/>
  <c r="BX40" i="447"/>
  <c r="BY40" i="447" s="1"/>
  <c r="BK40" i="447"/>
  <c r="BH40" i="447"/>
  <c r="BJ40" i="447" s="1"/>
  <c r="BG40" i="447"/>
  <c r="BF40" i="447"/>
  <c r="BE40" i="447"/>
  <c r="BD40" i="447"/>
  <c r="BC40" i="447"/>
  <c r="BB40" i="447"/>
  <c r="BA40" i="447"/>
  <c r="AZ40" i="447"/>
  <c r="AY40" i="447"/>
  <c r="AN40" i="447"/>
  <c r="BL40" i="447" s="1"/>
  <c r="AL40" i="447"/>
  <c r="AM40" i="447" s="1"/>
  <c r="AK40" i="447"/>
  <c r="AI40" i="447"/>
  <c r="AJ40" i="447" s="1"/>
  <c r="AH40" i="447"/>
  <c r="AG40" i="447"/>
  <c r="AF40" i="447"/>
  <c r="AE40" i="447"/>
  <c r="AD40" i="447"/>
  <c r="AC40" i="447"/>
  <c r="AB40" i="447"/>
  <c r="AA40" i="447"/>
  <c r="Z40" i="447"/>
  <c r="Y40" i="447"/>
  <c r="X40" i="447"/>
  <c r="W40" i="447"/>
  <c r="V40" i="447"/>
  <c r="U40" i="447"/>
  <c r="T40" i="447"/>
  <c r="S40" i="447"/>
  <c r="R40" i="447"/>
  <c r="Q40" i="447"/>
  <c r="P40" i="447"/>
  <c r="O40" i="447"/>
  <c r="N40" i="447"/>
  <c r="M40" i="447"/>
  <c r="L40" i="447"/>
  <c r="BX39" i="447"/>
  <c r="BY39" i="447" s="1"/>
  <c r="BH39" i="447"/>
  <c r="BG39" i="447"/>
  <c r="BF39" i="447"/>
  <c r="BE39" i="447"/>
  <c r="BD39" i="447"/>
  <c r="BC39" i="447"/>
  <c r="BB39" i="447"/>
  <c r="BA39" i="447"/>
  <c r="AZ39" i="447"/>
  <c r="AY39" i="447"/>
  <c r="AN39" i="447"/>
  <c r="AP39" i="447" s="1"/>
  <c r="AQ39" i="447" s="1"/>
  <c r="AL39" i="447"/>
  <c r="AM39" i="447" s="1"/>
  <c r="AK39" i="447"/>
  <c r="AI39" i="447"/>
  <c r="AJ39" i="447" s="1"/>
  <c r="AH39" i="447"/>
  <c r="AG39" i="447"/>
  <c r="AF39" i="447"/>
  <c r="AE39" i="447"/>
  <c r="AD39" i="447"/>
  <c r="AC39" i="447"/>
  <c r="AB39" i="447"/>
  <c r="AA39" i="447"/>
  <c r="Z39" i="447"/>
  <c r="Y39" i="447"/>
  <c r="X39" i="447"/>
  <c r="W39" i="447"/>
  <c r="V39" i="447"/>
  <c r="U39" i="447"/>
  <c r="T39" i="447"/>
  <c r="S39" i="447"/>
  <c r="R39" i="447"/>
  <c r="Q39" i="447"/>
  <c r="P39" i="447"/>
  <c r="O39" i="447"/>
  <c r="N39" i="447"/>
  <c r="M39" i="447"/>
  <c r="L39" i="447"/>
  <c r="BX38" i="447"/>
  <c r="BY38" i="447" s="1"/>
  <c r="BI38" i="447"/>
  <c r="BH38" i="447"/>
  <c r="BK38" i="447" s="1"/>
  <c r="BG38" i="447"/>
  <c r="BF38" i="447"/>
  <c r="BE38" i="447"/>
  <c r="BD38" i="447"/>
  <c r="BC38" i="447"/>
  <c r="BB38" i="447"/>
  <c r="BA38" i="447"/>
  <c r="AZ38" i="447"/>
  <c r="AY38" i="447"/>
  <c r="AN38" i="447"/>
  <c r="AM38" i="447"/>
  <c r="AL38" i="447"/>
  <c r="AK38" i="447"/>
  <c r="AI38" i="447"/>
  <c r="AJ38" i="447" s="1"/>
  <c r="AH38" i="447"/>
  <c r="AG38" i="447"/>
  <c r="AF38" i="447"/>
  <c r="AE38" i="447"/>
  <c r="AD38" i="447"/>
  <c r="AC38" i="447"/>
  <c r="AB38" i="447"/>
  <c r="AA38" i="447"/>
  <c r="Z38" i="447"/>
  <c r="Y38" i="447"/>
  <c r="X38" i="447"/>
  <c r="W38" i="447"/>
  <c r="V38" i="447"/>
  <c r="U38" i="447"/>
  <c r="T38" i="447"/>
  <c r="S38" i="447"/>
  <c r="R38" i="447"/>
  <c r="Q38" i="447"/>
  <c r="P38" i="447"/>
  <c r="O38" i="447"/>
  <c r="N38" i="447"/>
  <c r="M38" i="447"/>
  <c r="L38" i="447"/>
  <c r="BY37" i="447"/>
  <c r="BX37" i="447"/>
  <c r="BH37" i="447"/>
  <c r="BJ37" i="447" s="1"/>
  <c r="BG37" i="447"/>
  <c r="BF37" i="447"/>
  <c r="BE37" i="447"/>
  <c r="BD37" i="447"/>
  <c r="BC37" i="447"/>
  <c r="BB37" i="447"/>
  <c r="BA37" i="447"/>
  <c r="AZ37" i="447"/>
  <c r="AY37" i="447"/>
  <c r="AN37" i="447"/>
  <c r="AR37" i="447" s="1"/>
  <c r="AL37" i="447"/>
  <c r="AM37" i="447" s="1"/>
  <c r="AK37" i="447"/>
  <c r="AI37" i="447"/>
  <c r="AJ37" i="447" s="1"/>
  <c r="AH37" i="447"/>
  <c r="AG37" i="447"/>
  <c r="AF37" i="447"/>
  <c r="AE37" i="447"/>
  <c r="AD37" i="447"/>
  <c r="AC37" i="447"/>
  <c r="AB37" i="447"/>
  <c r="AA37" i="447"/>
  <c r="Z37" i="447"/>
  <c r="Y37" i="447"/>
  <c r="X37" i="447"/>
  <c r="W37" i="447"/>
  <c r="V37" i="447"/>
  <c r="U37" i="447"/>
  <c r="T37" i="447"/>
  <c r="S37" i="447"/>
  <c r="R37" i="447"/>
  <c r="Q37" i="447"/>
  <c r="P37" i="447"/>
  <c r="O37" i="447"/>
  <c r="N37" i="447"/>
  <c r="M37" i="447"/>
  <c r="L37" i="447"/>
  <c r="BX36" i="447"/>
  <c r="BY36" i="447" s="1"/>
  <c r="BO36" i="447"/>
  <c r="BH36" i="447"/>
  <c r="BK36" i="447" s="1"/>
  <c r="BG36" i="447"/>
  <c r="BF36" i="447"/>
  <c r="BE36" i="447"/>
  <c r="BD36" i="447"/>
  <c r="BC36" i="447"/>
  <c r="BB36" i="447"/>
  <c r="BA36" i="447"/>
  <c r="AZ36" i="447"/>
  <c r="AY36" i="447"/>
  <c r="AN36" i="447"/>
  <c r="AL36" i="447"/>
  <c r="AM36" i="447" s="1"/>
  <c r="AK36" i="447"/>
  <c r="AI36" i="447"/>
  <c r="AJ36" i="447" s="1"/>
  <c r="AH36" i="447"/>
  <c r="AG36" i="447"/>
  <c r="AF36" i="447"/>
  <c r="AE36" i="447"/>
  <c r="AD36" i="447"/>
  <c r="AC36" i="447"/>
  <c r="AB36" i="447"/>
  <c r="AA36" i="447"/>
  <c r="Z36" i="447"/>
  <c r="Y36" i="447"/>
  <c r="X36" i="447"/>
  <c r="W36" i="447"/>
  <c r="V36" i="447"/>
  <c r="U36" i="447"/>
  <c r="T36" i="447"/>
  <c r="S36" i="447"/>
  <c r="R36" i="447"/>
  <c r="Q36" i="447"/>
  <c r="P36" i="447"/>
  <c r="O36" i="447"/>
  <c r="N36" i="447"/>
  <c r="M36" i="447"/>
  <c r="L36" i="447"/>
  <c r="BX35" i="447"/>
  <c r="BY35" i="447" s="1"/>
  <c r="BH35" i="447"/>
  <c r="BG35" i="447"/>
  <c r="BF35" i="447"/>
  <c r="BE35" i="447"/>
  <c r="BD35" i="447"/>
  <c r="BC35" i="447"/>
  <c r="BB35" i="447"/>
  <c r="BA35" i="447"/>
  <c r="AZ35" i="447"/>
  <c r="AY35" i="447"/>
  <c r="AN35" i="447"/>
  <c r="BO35" i="447" s="1"/>
  <c r="AL35" i="447"/>
  <c r="AM35" i="447" s="1"/>
  <c r="AK35" i="447"/>
  <c r="AI35" i="447"/>
  <c r="AJ35" i="447" s="1"/>
  <c r="AH35" i="447"/>
  <c r="AG35" i="447"/>
  <c r="AF35" i="447"/>
  <c r="AE35" i="447"/>
  <c r="AD35" i="447"/>
  <c r="AC35" i="447"/>
  <c r="AB35" i="447"/>
  <c r="AA35" i="447"/>
  <c r="Z35" i="447"/>
  <c r="Y35" i="447"/>
  <c r="X35" i="447"/>
  <c r="W35" i="447"/>
  <c r="V35" i="447"/>
  <c r="U35" i="447"/>
  <c r="T35" i="447"/>
  <c r="S35" i="447"/>
  <c r="R35" i="447"/>
  <c r="Q35" i="447"/>
  <c r="P35" i="447"/>
  <c r="O35" i="447"/>
  <c r="N35" i="447"/>
  <c r="M35" i="447"/>
  <c r="L35" i="447"/>
  <c r="BX34" i="447"/>
  <c r="BY34" i="447" s="1"/>
  <c r="BH34" i="447"/>
  <c r="BJ34" i="447" s="1"/>
  <c r="BG34" i="447"/>
  <c r="BF34" i="447"/>
  <c r="BE34" i="447"/>
  <c r="BD34" i="447"/>
  <c r="BC34" i="447"/>
  <c r="BB34" i="447"/>
  <c r="BA34" i="447"/>
  <c r="AZ34" i="447"/>
  <c r="AY34" i="447"/>
  <c r="AU34" i="447"/>
  <c r="AN34" i="447"/>
  <c r="BR34" i="447" s="1"/>
  <c r="AM34" i="447"/>
  <c r="AL34" i="447"/>
  <c r="AK34" i="447"/>
  <c r="AI34" i="447"/>
  <c r="AJ34" i="447" s="1"/>
  <c r="AH34" i="447"/>
  <c r="AG34" i="447"/>
  <c r="AF34" i="447"/>
  <c r="AE34" i="447"/>
  <c r="AD34" i="447"/>
  <c r="AC34" i="447"/>
  <c r="AB34" i="447"/>
  <c r="AA34" i="447"/>
  <c r="Z34" i="447"/>
  <c r="Y34" i="447"/>
  <c r="X34" i="447"/>
  <c r="W34" i="447"/>
  <c r="V34" i="447"/>
  <c r="U34" i="447"/>
  <c r="T34" i="447"/>
  <c r="S34" i="447"/>
  <c r="R34" i="447"/>
  <c r="Q34" i="447"/>
  <c r="P34" i="447"/>
  <c r="O34" i="447"/>
  <c r="N34" i="447"/>
  <c r="M34" i="447"/>
  <c r="L34" i="447"/>
  <c r="BX33" i="447"/>
  <c r="BY33" i="447" s="1"/>
  <c r="BH33" i="447"/>
  <c r="BG33" i="447"/>
  <c r="BF33" i="447"/>
  <c r="BE33" i="447"/>
  <c r="BD33" i="447"/>
  <c r="BC33" i="447"/>
  <c r="BB33" i="447"/>
  <c r="BA33" i="447"/>
  <c r="AZ33" i="447"/>
  <c r="AY33" i="447"/>
  <c r="AN33" i="447"/>
  <c r="AL33" i="447"/>
  <c r="AM33" i="447" s="1"/>
  <c r="AK33" i="447"/>
  <c r="AI33" i="447"/>
  <c r="AJ33" i="447" s="1"/>
  <c r="AH33" i="447"/>
  <c r="AG33" i="447"/>
  <c r="AF33" i="447"/>
  <c r="AE33" i="447"/>
  <c r="AD33" i="447"/>
  <c r="AC33" i="447"/>
  <c r="AB33" i="447"/>
  <c r="AA33" i="447"/>
  <c r="Z33" i="447"/>
  <c r="Y33" i="447"/>
  <c r="X33" i="447"/>
  <c r="W33" i="447"/>
  <c r="V33" i="447"/>
  <c r="U33" i="447"/>
  <c r="T33" i="447"/>
  <c r="S33" i="447"/>
  <c r="R33" i="447"/>
  <c r="Q33" i="447"/>
  <c r="P33" i="447"/>
  <c r="O33" i="447"/>
  <c r="N33" i="447"/>
  <c r="M33" i="447"/>
  <c r="L33" i="447"/>
  <c r="BX32" i="447"/>
  <c r="BY32" i="447" s="1"/>
  <c r="BH32" i="447"/>
  <c r="BJ32" i="447" s="1"/>
  <c r="BG32" i="447"/>
  <c r="BF32" i="447"/>
  <c r="BE32" i="447"/>
  <c r="BD32" i="447"/>
  <c r="BC32" i="447"/>
  <c r="BB32" i="447"/>
  <c r="BA32" i="447"/>
  <c r="AZ32" i="447"/>
  <c r="AY32" i="447"/>
  <c r="AN32" i="447"/>
  <c r="AL32" i="447"/>
  <c r="AM32" i="447" s="1"/>
  <c r="AK32" i="447"/>
  <c r="AI32" i="447"/>
  <c r="AH32" i="447"/>
  <c r="AG32" i="447"/>
  <c r="AF32" i="447"/>
  <c r="AE32" i="447"/>
  <c r="AD32" i="447"/>
  <c r="AC32" i="447"/>
  <c r="AB32" i="447"/>
  <c r="AA32" i="447"/>
  <c r="Z32" i="447"/>
  <c r="Y32" i="447"/>
  <c r="X32" i="447"/>
  <c r="W32" i="447"/>
  <c r="V32" i="447"/>
  <c r="U32" i="447"/>
  <c r="T32" i="447"/>
  <c r="S32" i="447"/>
  <c r="R32" i="447"/>
  <c r="Q32" i="447"/>
  <c r="P32" i="447"/>
  <c r="O32" i="447"/>
  <c r="N32" i="447"/>
  <c r="M32" i="447"/>
  <c r="L32" i="447"/>
  <c r="BX31" i="447"/>
  <c r="BY31" i="447" s="1"/>
  <c r="BH31" i="447"/>
  <c r="BJ31" i="447" s="1"/>
  <c r="BG31" i="447"/>
  <c r="BF31" i="447"/>
  <c r="BE31" i="447"/>
  <c r="BD31" i="447"/>
  <c r="BC31" i="447"/>
  <c r="BB31" i="447"/>
  <c r="BA31" i="447"/>
  <c r="AZ31" i="447"/>
  <c r="AY31" i="447"/>
  <c r="AN31" i="447"/>
  <c r="AV31" i="447" s="1"/>
  <c r="AW31" i="447" s="1"/>
  <c r="AL31" i="447"/>
  <c r="AM31" i="447" s="1"/>
  <c r="AK31" i="447"/>
  <c r="AI31" i="447"/>
  <c r="AJ31" i="447" s="1"/>
  <c r="AH31" i="447"/>
  <c r="AG31" i="447"/>
  <c r="AF31" i="447"/>
  <c r="AE31" i="447"/>
  <c r="AD31" i="447"/>
  <c r="AC31" i="447"/>
  <c r="AB31" i="447"/>
  <c r="AA31" i="447"/>
  <c r="Z31" i="447"/>
  <c r="Y31" i="447"/>
  <c r="X31" i="447"/>
  <c r="W31" i="447"/>
  <c r="V31" i="447"/>
  <c r="U31" i="447"/>
  <c r="T31" i="447"/>
  <c r="S31" i="447"/>
  <c r="R31" i="447"/>
  <c r="Q31" i="447"/>
  <c r="P31" i="447"/>
  <c r="O31" i="447"/>
  <c r="N31" i="447"/>
  <c r="M31" i="447"/>
  <c r="L31" i="447"/>
  <c r="BX30" i="447"/>
  <c r="BY30" i="447" s="1"/>
  <c r="BH30" i="447"/>
  <c r="BG30" i="447"/>
  <c r="BF30" i="447"/>
  <c r="BE30" i="447"/>
  <c r="BD30" i="447"/>
  <c r="BC30" i="447"/>
  <c r="BB30" i="447"/>
  <c r="BA30" i="447"/>
  <c r="AZ30" i="447"/>
  <c r="AY30" i="447"/>
  <c r="AN30" i="447"/>
  <c r="BT30" i="447" s="1"/>
  <c r="AL30" i="447"/>
  <c r="AK30" i="447"/>
  <c r="AI30" i="447"/>
  <c r="AJ30" i="447" s="1"/>
  <c r="AH30" i="447"/>
  <c r="AG30" i="447"/>
  <c r="AF30" i="447"/>
  <c r="AE30" i="447"/>
  <c r="AD30" i="447"/>
  <c r="AC30" i="447"/>
  <c r="AB30" i="447"/>
  <c r="AA30" i="447"/>
  <c r="Z30" i="447"/>
  <c r="Y30" i="447"/>
  <c r="X30" i="447"/>
  <c r="W30" i="447"/>
  <c r="V30" i="447"/>
  <c r="U30" i="447"/>
  <c r="T30" i="447"/>
  <c r="S30" i="447"/>
  <c r="R30" i="447"/>
  <c r="Q30" i="447"/>
  <c r="P30" i="447"/>
  <c r="O30" i="447"/>
  <c r="N30" i="447"/>
  <c r="M30" i="447"/>
  <c r="L30" i="447"/>
  <c r="BX29" i="447"/>
  <c r="BY29" i="447" s="1"/>
  <c r="BH29" i="447"/>
  <c r="BI29" i="447" s="1"/>
  <c r="BG29" i="447"/>
  <c r="BF29" i="447"/>
  <c r="BE29" i="447"/>
  <c r="BD29" i="447"/>
  <c r="BC29" i="447"/>
  <c r="BB29" i="447"/>
  <c r="BA29" i="447"/>
  <c r="AZ29" i="447"/>
  <c r="AY29" i="447"/>
  <c r="AN29" i="447"/>
  <c r="BS29" i="447" s="1"/>
  <c r="AL29" i="447"/>
  <c r="AM29" i="447" s="1"/>
  <c r="AK29" i="447"/>
  <c r="AI29" i="447"/>
  <c r="AJ29" i="447" s="1"/>
  <c r="AH29" i="447"/>
  <c r="AG29" i="447"/>
  <c r="AF29" i="447"/>
  <c r="AE29" i="447"/>
  <c r="AD29" i="447"/>
  <c r="AC29" i="447"/>
  <c r="AB29" i="447"/>
  <c r="AA29" i="447"/>
  <c r="Z29" i="447"/>
  <c r="Y29" i="447"/>
  <c r="X29" i="447"/>
  <c r="W29" i="447"/>
  <c r="V29" i="447"/>
  <c r="U29" i="447"/>
  <c r="T29" i="447"/>
  <c r="S29" i="447"/>
  <c r="R29" i="447"/>
  <c r="Q29" i="447"/>
  <c r="P29" i="447"/>
  <c r="O29" i="447"/>
  <c r="N29" i="447"/>
  <c r="M29" i="447"/>
  <c r="L29" i="447"/>
  <c r="BX28" i="447"/>
  <c r="BY28" i="447" s="1"/>
  <c r="BH28" i="447"/>
  <c r="BJ28" i="447" s="1"/>
  <c r="BG28" i="447"/>
  <c r="BF28" i="447"/>
  <c r="BE28" i="447"/>
  <c r="BD28" i="447"/>
  <c r="BC28" i="447"/>
  <c r="BB28" i="447"/>
  <c r="BA28" i="447"/>
  <c r="AZ28" i="447"/>
  <c r="AY28" i="447"/>
  <c r="AN28" i="447"/>
  <c r="BR28" i="447" s="1"/>
  <c r="AL28" i="447"/>
  <c r="AM28" i="447" s="1"/>
  <c r="AK28" i="447"/>
  <c r="AI28" i="447"/>
  <c r="AJ28" i="447" s="1"/>
  <c r="AH28" i="447"/>
  <c r="AG28" i="447"/>
  <c r="AF28" i="447"/>
  <c r="AE28" i="447"/>
  <c r="AD28" i="447"/>
  <c r="AC28" i="447"/>
  <c r="AB28" i="447"/>
  <c r="AA28" i="447"/>
  <c r="Z28" i="447"/>
  <c r="Y28" i="447"/>
  <c r="X28" i="447"/>
  <c r="W28" i="447"/>
  <c r="V28" i="447"/>
  <c r="U28" i="447"/>
  <c r="T28" i="447"/>
  <c r="S28" i="447"/>
  <c r="R28" i="447"/>
  <c r="Q28" i="447"/>
  <c r="P28" i="447"/>
  <c r="O28" i="447"/>
  <c r="N28" i="447"/>
  <c r="M28" i="447"/>
  <c r="L28" i="447"/>
  <c r="BX27" i="447"/>
  <c r="BY27" i="447" s="1"/>
  <c r="BI27" i="447"/>
  <c r="BH27" i="447"/>
  <c r="BK27" i="447" s="1"/>
  <c r="BG27" i="447"/>
  <c r="BF27" i="447"/>
  <c r="BE27" i="447"/>
  <c r="BD27" i="447"/>
  <c r="BC27" i="447"/>
  <c r="BB27" i="447"/>
  <c r="BA27" i="447"/>
  <c r="AZ27" i="447"/>
  <c r="AY27" i="447"/>
  <c r="AN27" i="447"/>
  <c r="AL27" i="447"/>
  <c r="AM27" i="447" s="1"/>
  <c r="AK27" i="447"/>
  <c r="AI27" i="447"/>
  <c r="AJ27" i="447" s="1"/>
  <c r="AH27" i="447"/>
  <c r="AG27" i="447"/>
  <c r="AF27" i="447"/>
  <c r="AE27" i="447"/>
  <c r="AD27" i="447"/>
  <c r="AC27" i="447"/>
  <c r="AB27" i="447"/>
  <c r="AA27" i="447"/>
  <c r="Z27" i="447"/>
  <c r="Y27" i="447"/>
  <c r="X27" i="447"/>
  <c r="W27" i="447"/>
  <c r="V27" i="447"/>
  <c r="U27" i="447"/>
  <c r="T27" i="447"/>
  <c r="S27" i="447"/>
  <c r="R27" i="447"/>
  <c r="Q27" i="447"/>
  <c r="P27" i="447"/>
  <c r="O27" i="447"/>
  <c r="N27" i="447"/>
  <c r="M27" i="447"/>
  <c r="L27" i="447"/>
  <c r="BX26" i="447"/>
  <c r="BY26" i="447" s="1"/>
  <c r="BH26" i="447"/>
  <c r="BJ26" i="447" s="1"/>
  <c r="BG26" i="447"/>
  <c r="BF26" i="447"/>
  <c r="BE26" i="447"/>
  <c r="BD26" i="447"/>
  <c r="BC26" i="447"/>
  <c r="BB26" i="447"/>
  <c r="BA26" i="447"/>
  <c r="AZ26" i="447"/>
  <c r="AY26" i="447"/>
  <c r="AN26" i="447"/>
  <c r="BO26" i="447" s="1"/>
  <c r="AL26" i="447"/>
  <c r="AM26" i="447" s="1"/>
  <c r="AK26" i="447"/>
  <c r="AI26" i="447"/>
  <c r="AJ26" i="447" s="1"/>
  <c r="AH26" i="447"/>
  <c r="AG26" i="447"/>
  <c r="AF26" i="447"/>
  <c r="AE26" i="447"/>
  <c r="AD26" i="447"/>
  <c r="AC26" i="447"/>
  <c r="AB26" i="447"/>
  <c r="AA26" i="447"/>
  <c r="Z26" i="447"/>
  <c r="Y26" i="447"/>
  <c r="X26" i="447"/>
  <c r="W26" i="447"/>
  <c r="V26" i="447"/>
  <c r="U26" i="447"/>
  <c r="T26" i="447"/>
  <c r="S26" i="447"/>
  <c r="R26" i="447"/>
  <c r="Q26" i="447"/>
  <c r="P26" i="447"/>
  <c r="O26" i="447"/>
  <c r="N26" i="447"/>
  <c r="M26" i="447"/>
  <c r="L26" i="447"/>
  <c r="BX25" i="447"/>
  <c r="BY25" i="447" s="1"/>
  <c r="BH25" i="447"/>
  <c r="BG25" i="447"/>
  <c r="BF25" i="447"/>
  <c r="BE25" i="447"/>
  <c r="BD25" i="447"/>
  <c r="BC25" i="447"/>
  <c r="BB25" i="447"/>
  <c r="BA25" i="447"/>
  <c r="AZ25" i="447"/>
  <c r="AY25" i="447"/>
  <c r="AN25" i="447"/>
  <c r="BT25" i="447" s="1"/>
  <c r="AL25" i="447"/>
  <c r="AM25" i="447" s="1"/>
  <c r="AK25" i="447"/>
  <c r="AI25" i="447"/>
  <c r="AH25" i="447"/>
  <c r="AG25" i="447"/>
  <c r="AF25" i="447"/>
  <c r="AE25" i="447"/>
  <c r="AD25" i="447"/>
  <c r="AC25" i="447"/>
  <c r="AB25" i="447"/>
  <c r="AA25" i="447"/>
  <c r="Z25" i="447"/>
  <c r="Y25" i="447"/>
  <c r="X25" i="447"/>
  <c r="W25" i="447"/>
  <c r="V25" i="447"/>
  <c r="U25" i="447"/>
  <c r="T25" i="447"/>
  <c r="S25" i="447"/>
  <c r="R25" i="447"/>
  <c r="Q25" i="447"/>
  <c r="P25" i="447"/>
  <c r="O25" i="447"/>
  <c r="N25" i="447"/>
  <c r="M25" i="447"/>
  <c r="L25" i="447"/>
  <c r="BX24" i="447"/>
  <c r="BY24" i="447" s="1"/>
  <c r="BH24" i="447"/>
  <c r="BI24" i="447" s="1"/>
  <c r="BG24" i="447"/>
  <c r="BF24" i="447"/>
  <c r="BE24" i="447"/>
  <c r="BD24" i="447"/>
  <c r="BC24" i="447"/>
  <c r="BB24" i="447"/>
  <c r="BA24" i="447"/>
  <c r="AZ24" i="447"/>
  <c r="AY24" i="447"/>
  <c r="AN24" i="447"/>
  <c r="AU24" i="447" s="1"/>
  <c r="AL24" i="447"/>
  <c r="AM24" i="447" s="1"/>
  <c r="AK24" i="447"/>
  <c r="AI24" i="447"/>
  <c r="AJ24" i="447" s="1"/>
  <c r="AH24" i="447"/>
  <c r="AG24" i="447"/>
  <c r="AF24" i="447"/>
  <c r="AE24" i="447"/>
  <c r="AD24" i="447"/>
  <c r="AC24" i="447"/>
  <c r="AB24" i="447"/>
  <c r="AA24" i="447"/>
  <c r="Z24" i="447"/>
  <c r="Y24" i="447"/>
  <c r="X24" i="447"/>
  <c r="W24" i="447"/>
  <c r="V24" i="447"/>
  <c r="U24" i="447"/>
  <c r="T24" i="447"/>
  <c r="S24" i="447"/>
  <c r="R24" i="447"/>
  <c r="Q24" i="447"/>
  <c r="P24" i="447"/>
  <c r="O24" i="447"/>
  <c r="N24" i="447"/>
  <c r="M24" i="447"/>
  <c r="L24" i="447"/>
  <c r="BX23" i="447"/>
  <c r="BH23" i="447"/>
  <c r="BI23" i="447" s="1"/>
  <c r="BG23" i="447"/>
  <c r="BF23" i="447"/>
  <c r="BE23" i="447"/>
  <c r="BD23" i="447"/>
  <c r="BC23" i="447"/>
  <c r="BB23" i="447"/>
  <c r="BA23" i="447"/>
  <c r="AZ23" i="447"/>
  <c r="AY23" i="447"/>
  <c r="AN23" i="447"/>
  <c r="BS23" i="447" s="1"/>
  <c r="AL23" i="447"/>
  <c r="AM23" i="447" s="1"/>
  <c r="AK23" i="447"/>
  <c r="AI23" i="447"/>
  <c r="AJ23" i="447" s="1"/>
  <c r="AH23" i="447"/>
  <c r="AG23" i="447"/>
  <c r="AF23" i="447"/>
  <c r="AE23" i="447"/>
  <c r="AD23" i="447"/>
  <c r="AC23" i="447"/>
  <c r="AB23" i="447"/>
  <c r="AA23" i="447"/>
  <c r="Z23" i="447"/>
  <c r="Y23" i="447"/>
  <c r="X23" i="447"/>
  <c r="W23" i="447"/>
  <c r="V23" i="447"/>
  <c r="U23" i="447"/>
  <c r="T23" i="447"/>
  <c r="S23" i="447"/>
  <c r="R23" i="447"/>
  <c r="Q23" i="447"/>
  <c r="P23" i="447"/>
  <c r="O23" i="447"/>
  <c r="N23" i="447"/>
  <c r="M23" i="447"/>
  <c r="L23" i="447"/>
  <c r="BX22" i="447"/>
  <c r="BK22" i="447"/>
  <c r="BH22" i="447"/>
  <c r="BJ22" i="447" s="1"/>
  <c r="BG22" i="447"/>
  <c r="BF22" i="447"/>
  <c r="BE22" i="447"/>
  <c r="BD22" i="447"/>
  <c r="BC22" i="447"/>
  <c r="BB22" i="447"/>
  <c r="BA22" i="447"/>
  <c r="AZ22" i="447"/>
  <c r="AY22" i="447"/>
  <c r="AN22" i="447"/>
  <c r="AL22" i="447"/>
  <c r="AM22" i="447" s="1"/>
  <c r="AK22" i="447"/>
  <c r="AI22" i="447"/>
  <c r="AH22" i="447"/>
  <c r="AG22" i="447"/>
  <c r="AF22" i="447"/>
  <c r="AE22" i="447"/>
  <c r="AD22" i="447"/>
  <c r="AC22" i="447"/>
  <c r="AB22" i="447"/>
  <c r="AA22" i="447"/>
  <c r="Z22" i="447"/>
  <c r="Y22" i="447"/>
  <c r="X22" i="447"/>
  <c r="W22" i="447"/>
  <c r="V22" i="447"/>
  <c r="U22" i="447"/>
  <c r="T22" i="447"/>
  <c r="S22" i="447"/>
  <c r="R22" i="447"/>
  <c r="Q22" i="447"/>
  <c r="P22" i="447"/>
  <c r="O22" i="447"/>
  <c r="N22" i="447"/>
  <c r="M22" i="447"/>
  <c r="L22" i="447"/>
  <c r="BH21" i="447"/>
  <c r="N21" i="447"/>
  <c r="M21" i="447"/>
  <c r="L21" i="447"/>
  <c r="J21" i="447"/>
  <c r="I21" i="447"/>
  <c r="H21" i="447"/>
  <c r="G21" i="447"/>
  <c r="S18" i="447" s="1"/>
  <c r="R18" i="447" s="1"/>
  <c r="F21" i="447"/>
  <c r="AZ18" i="447"/>
  <c r="BA18" i="447" s="1"/>
  <c r="AB16" i="447"/>
  <c r="AB15" i="447"/>
  <c r="AB14" i="447"/>
  <c r="BR13" i="447"/>
  <c r="BO13" i="447"/>
  <c r="BL13" i="447"/>
  <c r="BE13" i="447"/>
  <c r="BB13" i="447"/>
  <c r="AY13" i="447"/>
  <c r="U13" i="447"/>
  <c r="R13" i="447"/>
  <c r="O13" i="447"/>
  <c r="N13" i="447"/>
  <c r="M13" i="447"/>
  <c r="L13" i="447"/>
  <c r="U12" i="447"/>
  <c r="R12" i="447"/>
  <c r="O12" i="447"/>
  <c r="O14" i="447"/>
  <c r="N12" i="447"/>
  <c r="M12" i="447"/>
  <c r="L12" i="447"/>
  <c r="BK9" i="447"/>
  <c r="BI9" i="447"/>
  <c r="K9" i="447"/>
  <c r="I9" i="447"/>
  <c r="F9" i="447"/>
  <c r="C9" i="447"/>
  <c r="J5" i="447"/>
  <c r="C5" i="447"/>
  <c r="AB147" i="446"/>
  <c r="AA147" i="446"/>
  <c r="Z147" i="446"/>
  <c r="Y147" i="446"/>
  <c r="X147" i="446"/>
  <c r="W147" i="446"/>
  <c r="V147" i="446"/>
  <c r="U147" i="446"/>
  <c r="T147" i="446"/>
  <c r="S147" i="446"/>
  <c r="R147" i="446"/>
  <c r="Q147" i="446"/>
  <c r="P147" i="446"/>
  <c r="O147" i="446"/>
  <c r="N147" i="446"/>
  <c r="M147" i="446"/>
  <c r="L147" i="446"/>
  <c r="BX146" i="446"/>
  <c r="BY146" i="446" s="1"/>
  <c r="BH146" i="446"/>
  <c r="BG146" i="446"/>
  <c r="BF146" i="446"/>
  <c r="BE146" i="446"/>
  <c r="BD146" i="446"/>
  <c r="BC146" i="446"/>
  <c r="BB146" i="446"/>
  <c r="BA146" i="446"/>
  <c r="AZ146" i="446"/>
  <c r="AY146" i="446"/>
  <c r="AN146" i="446"/>
  <c r="BM146" i="446" s="1"/>
  <c r="AL146" i="446"/>
  <c r="AM146" i="446" s="1"/>
  <c r="AK146" i="446"/>
  <c r="AI146" i="446"/>
  <c r="AJ146" i="446" s="1"/>
  <c r="AH146" i="446"/>
  <c r="AG146" i="446"/>
  <c r="AF146" i="446"/>
  <c r="AE146" i="446"/>
  <c r="AD146" i="446"/>
  <c r="AC146" i="446"/>
  <c r="AB146" i="446"/>
  <c r="AA146" i="446"/>
  <c r="Z146" i="446"/>
  <c r="Y146" i="446"/>
  <c r="X146" i="446"/>
  <c r="W146" i="446"/>
  <c r="V146" i="446"/>
  <c r="U146" i="446"/>
  <c r="T146" i="446"/>
  <c r="S146" i="446"/>
  <c r="R146" i="446"/>
  <c r="Q146" i="446"/>
  <c r="P146" i="446"/>
  <c r="O146" i="446"/>
  <c r="N146" i="446"/>
  <c r="M146" i="446"/>
  <c r="L146" i="446"/>
  <c r="BX145" i="446"/>
  <c r="BY145" i="446" s="1"/>
  <c r="BH145" i="446"/>
  <c r="BG145" i="446"/>
  <c r="BF145" i="446"/>
  <c r="BE145" i="446"/>
  <c r="BD145" i="446"/>
  <c r="BC145" i="446"/>
  <c r="BB145" i="446"/>
  <c r="BA145" i="446"/>
  <c r="AZ145" i="446"/>
  <c r="AY145" i="446"/>
  <c r="AN145" i="446"/>
  <c r="BR145" i="446" s="1"/>
  <c r="AL145" i="446"/>
  <c r="AM145" i="446" s="1"/>
  <c r="AK145" i="446"/>
  <c r="AI145" i="446"/>
  <c r="AJ145" i="446" s="1"/>
  <c r="AH145" i="446"/>
  <c r="AG145" i="446"/>
  <c r="AF145" i="446"/>
  <c r="AE145" i="446"/>
  <c r="AD145" i="446"/>
  <c r="AC145" i="446"/>
  <c r="AB145" i="446"/>
  <c r="AA145" i="446"/>
  <c r="Z145" i="446"/>
  <c r="Y145" i="446"/>
  <c r="X145" i="446"/>
  <c r="W145" i="446"/>
  <c r="V145" i="446"/>
  <c r="U145" i="446"/>
  <c r="T145" i="446"/>
  <c r="S145" i="446"/>
  <c r="R145" i="446"/>
  <c r="Q145" i="446"/>
  <c r="P145" i="446"/>
  <c r="O145" i="446"/>
  <c r="N145" i="446"/>
  <c r="M145" i="446"/>
  <c r="L145" i="446"/>
  <c r="BX144" i="446"/>
  <c r="BY144" i="446" s="1"/>
  <c r="BH144" i="446"/>
  <c r="BG144" i="446"/>
  <c r="BF144" i="446"/>
  <c r="BE144" i="446"/>
  <c r="BD144" i="446"/>
  <c r="BC144" i="446"/>
  <c r="BB144" i="446"/>
  <c r="BA144" i="446"/>
  <c r="AZ144" i="446"/>
  <c r="AY144" i="446"/>
  <c r="AR144" i="446"/>
  <c r="AN144" i="446"/>
  <c r="BR144" i="446" s="1"/>
  <c r="AL144" i="446"/>
  <c r="AM144" i="446" s="1"/>
  <c r="AK144" i="446"/>
  <c r="AI144" i="446"/>
  <c r="AJ144" i="446" s="1"/>
  <c r="AH144" i="446"/>
  <c r="AG144" i="446"/>
  <c r="AF144" i="446"/>
  <c r="AE144" i="446"/>
  <c r="AD144" i="446"/>
  <c r="AC144" i="446"/>
  <c r="AB144" i="446"/>
  <c r="AA144" i="446"/>
  <c r="Z144" i="446"/>
  <c r="Y144" i="446"/>
  <c r="X144" i="446"/>
  <c r="W144" i="446"/>
  <c r="V144" i="446"/>
  <c r="U144" i="446"/>
  <c r="T144" i="446"/>
  <c r="S144" i="446"/>
  <c r="R144" i="446"/>
  <c r="Q144" i="446"/>
  <c r="P144" i="446"/>
  <c r="O144" i="446"/>
  <c r="N144" i="446"/>
  <c r="M144" i="446"/>
  <c r="L144" i="446"/>
  <c r="BX143" i="446"/>
  <c r="BY143" i="446" s="1"/>
  <c r="BH143" i="446"/>
  <c r="BG143" i="446"/>
  <c r="BF143" i="446"/>
  <c r="BE143" i="446"/>
  <c r="BD143" i="446"/>
  <c r="BC143" i="446"/>
  <c r="BB143" i="446"/>
  <c r="BA143" i="446"/>
  <c r="AZ143" i="446"/>
  <c r="AY143" i="446"/>
  <c r="AN143" i="446"/>
  <c r="AP143" i="446" s="1"/>
  <c r="AQ143" i="446" s="1"/>
  <c r="AL143" i="446"/>
  <c r="AM143" i="446" s="1"/>
  <c r="AK143" i="446"/>
  <c r="AI143" i="446"/>
  <c r="AJ143" i="446" s="1"/>
  <c r="AH143" i="446"/>
  <c r="AG143" i="446"/>
  <c r="AF143" i="446"/>
  <c r="AE143" i="446"/>
  <c r="AD143" i="446"/>
  <c r="AC143" i="446"/>
  <c r="AB143" i="446"/>
  <c r="AA143" i="446"/>
  <c r="Z143" i="446"/>
  <c r="Y143" i="446"/>
  <c r="X143" i="446"/>
  <c r="W143" i="446"/>
  <c r="V143" i="446"/>
  <c r="U143" i="446"/>
  <c r="T143" i="446"/>
  <c r="S143" i="446"/>
  <c r="R143" i="446"/>
  <c r="Q143" i="446"/>
  <c r="P143" i="446"/>
  <c r="O143" i="446"/>
  <c r="N143" i="446"/>
  <c r="M143" i="446"/>
  <c r="L143" i="446"/>
  <c r="BX142" i="446"/>
  <c r="BY142" i="446" s="1"/>
  <c r="BK142" i="446"/>
  <c r="BH142" i="446"/>
  <c r="BI142" i="446" s="1"/>
  <c r="BG142" i="446"/>
  <c r="BF142" i="446"/>
  <c r="BE142" i="446"/>
  <c r="BD142" i="446"/>
  <c r="BC142" i="446"/>
  <c r="BB142" i="446"/>
  <c r="BA142" i="446"/>
  <c r="AZ142" i="446"/>
  <c r="AY142" i="446"/>
  <c r="AN142" i="446"/>
  <c r="AL142" i="446"/>
  <c r="AM142" i="446" s="1"/>
  <c r="AK142" i="446"/>
  <c r="AI142" i="446"/>
  <c r="AJ142" i="446" s="1"/>
  <c r="AH142" i="446"/>
  <c r="AG142" i="446"/>
  <c r="AF142" i="446"/>
  <c r="AE142" i="446"/>
  <c r="AD142" i="446"/>
  <c r="AC142" i="446"/>
  <c r="AB142" i="446"/>
  <c r="AA142" i="446"/>
  <c r="Z142" i="446"/>
  <c r="Y142" i="446"/>
  <c r="X142" i="446"/>
  <c r="W142" i="446"/>
  <c r="V142" i="446"/>
  <c r="U142" i="446"/>
  <c r="T142" i="446"/>
  <c r="S142" i="446"/>
  <c r="R142" i="446"/>
  <c r="Q142" i="446"/>
  <c r="P142" i="446"/>
  <c r="O142" i="446"/>
  <c r="N142" i="446"/>
  <c r="M142" i="446"/>
  <c r="L142" i="446"/>
  <c r="BX141" i="446"/>
  <c r="BY141" i="446" s="1"/>
  <c r="BH141" i="446"/>
  <c r="BI141" i="446" s="1"/>
  <c r="BG141" i="446"/>
  <c r="BF141" i="446"/>
  <c r="BE141" i="446"/>
  <c r="BD141" i="446"/>
  <c r="BC141" i="446"/>
  <c r="BB141" i="446"/>
  <c r="BA141" i="446"/>
  <c r="AZ141" i="446"/>
  <c r="AY141" i="446"/>
  <c r="AN141" i="446"/>
  <c r="BT141" i="446" s="1"/>
  <c r="AL141" i="446"/>
  <c r="AM141" i="446" s="1"/>
  <c r="AK141" i="446"/>
  <c r="AI141" i="446"/>
  <c r="AJ141" i="446" s="1"/>
  <c r="AH141" i="446"/>
  <c r="AG141" i="446"/>
  <c r="AF141" i="446"/>
  <c r="AE141" i="446"/>
  <c r="AD141" i="446"/>
  <c r="AC141" i="446"/>
  <c r="AB141" i="446"/>
  <c r="AA141" i="446"/>
  <c r="Z141" i="446"/>
  <c r="Y141" i="446"/>
  <c r="X141" i="446"/>
  <c r="W141" i="446"/>
  <c r="V141" i="446"/>
  <c r="U141" i="446"/>
  <c r="T141" i="446"/>
  <c r="S141" i="446"/>
  <c r="R141" i="446"/>
  <c r="Q141" i="446"/>
  <c r="P141" i="446"/>
  <c r="O141" i="446"/>
  <c r="N141" i="446"/>
  <c r="M141" i="446"/>
  <c r="L141" i="446"/>
  <c r="BY140" i="446"/>
  <c r="BX140" i="446"/>
  <c r="BH140" i="446"/>
  <c r="BG140" i="446"/>
  <c r="BF140" i="446"/>
  <c r="BE140" i="446"/>
  <c r="BD140" i="446"/>
  <c r="BC140" i="446"/>
  <c r="BB140" i="446"/>
  <c r="BA140" i="446"/>
  <c r="AZ140" i="446"/>
  <c r="AY140" i="446"/>
  <c r="AN140" i="446"/>
  <c r="BM140" i="446" s="1"/>
  <c r="AL140" i="446"/>
  <c r="AM140" i="446" s="1"/>
  <c r="AK140" i="446"/>
  <c r="AI140" i="446"/>
  <c r="AJ140" i="446" s="1"/>
  <c r="AH140" i="446"/>
  <c r="AG140" i="446"/>
  <c r="AF140" i="446"/>
  <c r="AE140" i="446"/>
  <c r="AD140" i="446"/>
  <c r="AC140" i="446"/>
  <c r="AB140" i="446"/>
  <c r="AA140" i="446"/>
  <c r="Z140" i="446"/>
  <c r="Y140" i="446"/>
  <c r="X140" i="446"/>
  <c r="W140" i="446"/>
  <c r="V140" i="446"/>
  <c r="U140" i="446"/>
  <c r="T140" i="446"/>
  <c r="S140" i="446"/>
  <c r="R140" i="446"/>
  <c r="Q140" i="446"/>
  <c r="P140" i="446"/>
  <c r="O140" i="446"/>
  <c r="N140" i="446"/>
  <c r="M140" i="446"/>
  <c r="L140" i="446"/>
  <c r="BX139" i="446"/>
  <c r="BY139" i="446" s="1"/>
  <c r="BT139" i="446"/>
  <c r="BH139" i="446"/>
  <c r="BG139" i="446"/>
  <c r="BF139" i="446"/>
  <c r="BE139" i="446"/>
  <c r="BD139" i="446"/>
  <c r="BC139" i="446"/>
  <c r="BB139" i="446"/>
  <c r="BA139" i="446"/>
  <c r="AZ139" i="446"/>
  <c r="AY139" i="446"/>
  <c r="AO139" i="446"/>
  <c r="AN139" i="446"/>
  <c r="BP139" i="446" s="1"/>
  <c r="AL139" i="446"/>
  <c r="AM139" i="446" s="1"/>
  <c r="AK139" i="446"/>
  <c r="AI139" i="446"/>
  <c r="AJ139" i="446" s="1"/>
  <c r="AH139" i="446"/>
  <c r="AG139" i="446"/>
  <c r="AF139" i="446"/>
  <c r="AE139" i="446"/>
  <c r="AD139" i="446"/>
  <c r="AC139" i="446"/>
  <c r="AB139" i="446"/>
  <c r="AA139" i="446"/>
  <c r="Z139" i="446"/>
  <c r="Y139" i="446"/>
  <c r="X139" i="446"/>
  <c r="W139" i="446"/>
  <c r="V139" i="446"/>
  <c r="U139" i="446"/>
  <c r="T139" i="446"/>
  <c r="S139" i="446"/>
  <c r="R139" i="446"/>
  <c r="Q139" i="446"/>
  <c r="P139" i="446"/>
  <c r="O139" i="446"/>
  <c r="N139" i="446"/>
  <c r="M139" i="446"/>
  <c r="L139" i="446"/>
  <c r="BX138" i="446"/>
  <c r="BY138" i="446" s="1"/>
  <c r="BH138" i="446"/>
  <c r="BK138" i="446" s="1"/>
  <c r="BG138" i="446"/>
  <c r="BF138" i="446"/>
  <c r="BE138" i="446"/>
  <c r="BD138" i="446"/>
  <c r="BC138" i="446"/>
  <c r="BB138" i="446"/>
  <c r="BA138" i="446"/>
  <c r="AZ138" i="446"/>
  <c r="AY138" i="446"/>
  <c r="AV138" i="446"/>
  <c r="AW138" i="446" s="1"/>
  <c r="AN138" i="446"/>
  <c r="BS138" i="446" s="1"/>
  <c r="AL138" i="446"/>
  <c r="AM138" i="446" s="1"/>
  <c r="AK138" i="446"/>
  <c r="AI138" i="446"/>
  <c r="AJ138" i="446" s="1"/>
  <c r="AH138" i="446"/>
  <c r="AG138" i="446"/>
  <c r="AF138" i="446"/>
  <c r="AE138" i="446"/>
  <c r="AD138" i="446"/>
  <c r="AC138" i="446"/>
  <c r="AB138" i="446"/>
  <c r="AA138" i="446"/>
  <c r="Z138" i="446"/>
  <c r="Y138" i="446"/>
  <c r="X138" i="446"/>
  <c r="W138" i="446"/>
  <c r="V138" i="446"/>
  <c r="U138" i="446"/>
  <c r="T138" i="446"/>
  <c r="S138" i="446"/>
  <c r="R138" i="446"/>
  <c r="Q138" i="446"/>
  <c r="P138" i="446"/>
  <c r="O138" i="446"/>
  <c r="N138" i="446"/>
  <c r="M138" i="446"/>
  <c r="L138" i="446"/>
  <c r="BX137" i="446"/>
  <c r="BY137" i="446"/>
  <c r="BH137" i="446"/>
  <c r="BG137" i="446"/>
  <c r="BF137" i="446"/>
  <c r="BE137" i="446"/>
  <c r="BD137" i="446"/>
  <c r="BC137" i="446"/>
  <c r="BB137" i="446"/>
  <c r="BA137" i="446"/>
  <c r="AZ137" i="446"/>
  <c r="AY137" i="446"/>
  <c r="AR137" i="446"/>
  <c r="AN137" i="446"/>
  <c r="BT137" i="446" s="1"/>
  <c r="AL137" i="446"/>
  <c r="AM137" i="446" s="1"/>
  <c r="AK137" i="446"/>
  <c r="AI137" i="446"/>
  <c r="AJ137" i="446" s="1"/>
  <c r="AH137" i="446"/>
  <c r="AG137" i="446"/>
  <c r="AF137" i="446"/>
  <c r="AE137" i="446"/>
  <c r="AD137" i="446"/>
  <c r="AC137" i="446"/>
  <c r="AB137" i="446"/>
  <c r="AA137" i="446"/>
  <c r="Z137" i="446"/>
  <c r="Y137" i="446"/>
  <c r="X137" i="446"/>
  <c r="W137" i="446"/>
  <c r="V137" i="446"/>
  <c r="U137" i="446"/>
  <c r="T137" i="446"/>
  <c r="S137" i="446"/>
  <c r="R137" i="446"/>
  <c r="Q137" i="446"/>
  <c r="P137" i="446"/>
  <c r="O137" i="446"/>
  <c r="N137" i="446"/>
  <c r="M137" i="446"/>
  <c r="L137" i="446"/>
  <c r="BX136" i="446"/>
  <c r="BY136" i="446" s="1"/>
  <c r="BH136" i="446"/>
  <c r="BG136" i="446"/>
  <c r="BF136" i="446"/>
  <c r="BE136" i="446"/>
  <c r="BD136" i="446"/>
  <c r="BC136" i="446"/>
  <c r="BB136" i="446"/>
  <c r="BA136" i="446"/>
  <c r="AZ136" i="446"/>
  <c r="AY136" i="446"/>
  <c r="AN136" i="446"/>
  <c r="BR136" i="446" s="1"/>
  <c r="AL136" i="446"/>
  <c r="AM136" i="446" s="1"/>
  <c r="AK136" i="446"/>
  <c r="AI136" i="446"/>
  <c r="AJ136" i="446" s="1"/>
  <c r="AH136" i="446"/>
  <c r="AG136" i="446"/>
  <c r="AF136" i="446"/>
  <c r="AE136" i="446"/>
  <c r="AD136" i="446"/>
  <c r="AC136" i="446"/>
  <c r="AB136" i="446"/>
  <c r="AA136" i="446"/>
  <c r="Z136" i="446"/>
  <c r="Y136" i="446"/>
  <c r="X136" i="446"/>
  <c r="W136" i="446"/>
  <c r="V136" i="446"/>
  <c r="U136" i="446"/>
  <c r="T136" i="446"/>
  <c r="S136" i="446"/>
  <c r="R136" i="446"/>
  <c r="Q136" i="446"/>
  <c r="P136" i="446"/>
  <c r="O136" i="446"/>
  <c r="N136" i="446"/>
  <c r="M136" i="446"/>
  <c r="L136" i="446"/>
  <c r="BX135" i="446"/>
  <c r="BY135" i="446" s="1"/>
  <c r="BS135" i="446"/>
  <c r="BH135" i="446"/>
  <c r="BI135" i="446" s="1"/>
  <c r="BG135" i="446"/>
  <c r="BF135" i="446"/>
  <c r="BE135" i="446"/>
  <c r="BD135" i="446"/>
  <c r="BC135" i="446"/>
  <c r="BB135" i="446"/>
  <c r="BA135" i="446"/>
  <c r="AZ135" i="446"/>
  <c r="AY135" i="446"/>
  <c r="AU135" i="446"/>
  <c r="AT135" i="446"/>
  <c r="AN135" i="446"/>
  <c r="BR135" i="446" s="1"/>
  <c r="AL135" i="446"/>
  <c r="AM135" i="446" s="1"/>
  <c r="AK135" i="446"/>
  <c r="AI135" i="446"/>
  <c r="AJ135" i="446" s="1"/>
  <c r="AH135" i="446"/>
  <c r="AG135" i="446"/>
  <c r="AF135" i="446"/>
  <c r="AE135" i="446"/>
  <c r="AD135" i="446"/>
  <c r="AC135" i="446"/>
  <c r="AB135" i="446"/>
  <c r="AA135" i="446"/>
  <c r="Z135" i="446"/>
  <c r="Y135" i="446"/>
  <c r="X135" i="446"/>
  <c r="W135" i="446"/>
  <c r="V135" i="446"/>
  <c r="U135" i="446"/>
  <c r="T135" i="446"/>
  <c r="S135" i="446"/>
  <c r="R135" i="446"/>
  <c r="Q135" i="446"/>
  <c r="P135" i="446"/>
  <c r="O135" i="446"/>
  <c r="N135" i="446"/>
  <c r="M135" i="446"/>
  <c r="L135" i="446"/>
  <c r="BX134" i="446"/>
  <c r="BY134" i="446" s="1"/>
  <c r="BH134" i="446"/>
  <c r="BI134" i="446" s="1"/>
  <c r="BG134" i="446"/>
  <c r="BF134" i="446"/>
  <c r="BE134" i="446"/>
  <c r="BD134" i="446"/>
  <c r="BC134" i="446"/>
  <c r="BB134" i="446"/>
  <c r="BA134" i="446"/>
  <c r="AZ134" i="446"/>
  <c r="AY134" i="446"/>
  <c r="AN134" i="446"/>
  <c r="BS134" i="446" s="1"/>
  <c r="AL134" i="446"/>
  <c r="AM134" i="446" s="1"/>
  <c r="AK134" i="446"/>
  <c r="AI134" i="446"/>
  <c r="AJ134" i="446" s="1"/>
  <c r="AH134" i="446"/>
  <c r="AG134" i="446"/>
  <c r="AF134" i="446"/>
  <c r="AE134" i="446"/>
  <c r="AD134" i="446"/>
  <c r="AC134" i="446"/>
  <c r="AB134" i="446"/>
  <c r="AA134" i="446"/>
  <c r="Z134" i="446"/>
  <c r="Y134" i="446"/>
  <c r="X134" i="446"/>
  <c r="W134" i="446"/>
  <c r="V134" i="446"/>
  <c r="U134" i="446"/>
  <c r="T134" i="446"/>
  <c r="S134" i="446"/>
  <c r="R134" i="446"/>
  <c r="Q134" i="446"/>
  <c r="P134" i="446"/>
  <c r="O134" i="446"/>
  <c r="N134" i="446"/>
  <c r="M134" i="446"/>
  <c r="L134" i="446"/>
  <c r="BX133" i="446"/>
  <c r="BY133" i="446" s="1"/>
  <c r="BH133" i="446"/>
  <c r="BK133" i="446" s="1"/>
  <c r="BG133" i="446"/>
  <c r="BF133" i="446"/>
  <c r="BE133" i="446"/>
  <c r="BD133" i="446"/>
  <c r="BC133" i="446"/>
  <c r="BB133" i="446"/>
  <c r="BA133" i="446"/>
  <c r="AZ133" i="446"/>
  <c r="AY133" i="446"/>
  <c r="AN133" i="446"/>
  <c r="AS133" i="446" s="1"/>
  <c r="AM133" i="446"/>
  <c r="AL133" i="446"/>
  <c r="AK133" i="446"/>
  <c r="AI133" i="446"/>
  <c r="AJ133" i="446" s="1"/>
  <c r="AH133" i="446"/>
  <c r="AG133" i="446"/>
  <c r="AF133" i="446"/>
  <c r="AE133" i="446"/>
  <c r="AD133" i="446"/>
  <c r="AC133" i="446"/>
  <c r="AB133" i="446"/>
  <c r="AA133" i="446"/>
  <c r="Z133" i="446"/>
  <c r="Y133" i="446"/>
  <c r="X133" i="446"/>
  <c r="W133" i="446"/>
  <c r="V133" i="446"/>
  <c r="U133" i="446"/>
  <c r="T133" i="446"/>
  <c r="S133" i="446"/>
  <c r="R133" i="446"/>
  <c r="Q133" i="446"/>
  <c r="P133" i="446"/>
  <c r="O133" i="446"/>
  <c r="N133" i="446"/>
  <c r="M133" i="446"/>
  <c r="L133" i="446"/>
  <c r="BX132" i="446"/>
  <c r="BY132" i="446" s="1"/>
  <c r="BH132" i="446"/>
  <c r="BI132" i="446" s="1"/>
  <c r="BG132" i="446"/>
  <c r="BF132" i="446"/>
  <c r="BE132" i="446"/>
  <c r="BD132" i="446"/>
  <c r="BC132" i="446"/>
  <c r="BB132" i="446"/>
  <c r="BA132" i="446"/>
  <c r="AZ132" i="446"/>
  <c r="AY132" i="446"/>
  <c r="AN132" i="446"/>
  <c r="AL132" i="446"/>
  <c r="AM132" i="446" s="1"/>
  <c r="AK132" i="446"/>
  <c r="AI132" i="446"/>
  <c r="AJ132" i="446" s="1"/>
  <c r="AH132" i="446"/>
  <c r="AG132" i="446"/>
  <c r="AF132" i="446"/>
  <c r="AE132" i="446"/>
  <c r="AD132" i="446"/>
  <c r="AC132" i="446"/>
  <c r="AB132" i="446"/>
  <c r="AA132" i="446"/>
  <c r="Z132" i="446"/>
  <c r="Y132" i="446"/>
  <c r="X132" i="446"/>
  <c r="W132" i="446"/>
  <c r="V132" i="446"/>
  <c r="U132" i="446"/>
  <c r="T132" i="446"/>
  <c r="S132" i="446"/>
  <c r="R132" i="446"/>
  <c r="Q132" i="446"/>
  <c r="P132" i="446"/>
  <c r="O132" i="446"/>
  <c r="N132" i="446"/>
  <c r="M132" i="446"/>
  <c r="L132" i="446"/>
  <c r="BX131" i="446"/>
  <c r="BY131" i="446" s="1"/>
  <c r="BO131" i="446"/>
  <c r="BH131" i="446"/>
  <c r="BK131" i="446" s="1"/>
  <c r="BG131" i="446"/>
  <c r="BF131" i="446"/>
  <c r="BE131" i="446"/>
  <c r="BD131" i="446"/>
  <c r="BC131" i="446"/>
  <c r="BB131" i="446"/>
  <c r="BA131" i="446"/>
  <c r="AZ131" i="446"/>
  <c r="AY131" i="446"/>
  <c r="AN131" i="446"/>
  <c r="AT131" i="446" s="1"/>
  <c r="AL131" i="446"/>
  <c r="AM131" i="446" s="1"/>
  <c r="AK131" i="446"/>
  <c r="AI131" i="446"/>
  <c r="AJ131" i="446" s="1"/>
  <c r="AH131" i="446"/>
  <c r="AG131" i="446"/>
  <c r="AF131" i="446"/>
  <c r="AE131" i="446"/>
  <c r="AD131" i="446"/>
  <c r="AC131" i="446"/>
  <c r="AB131" i="446"/>
  <c r="AA131" i="446"/>
  <c r="Z131" i="446"/>
  <c r="Y131" i="446"/>
  <c r="X131" i="446"/>
  <c r="W131" i="446"/>
  <c r="V131" i="446"/>
  <c r="U131" i="446"/>
  <c r="T131" i="446"/>
  <c r="S131" i="446"/>
  <c r="R131" i="446"/>
  <c r="Q131" i="446"/>
  <c r="P131" i="446"/>
  <c r="O131" i="446"/>
  <c r="N131" i="446"/>
  <c r="M131" i="446"/>
  <c r="L131" i="446"/>
  <c r="BX130" i="446"/>
  <c r="BY130" i="446" s="1"/>
  <c r="BH130" i="446"/>
  <c r="BI130" i="446" s="1"/>
  <c r="BG130" i="446"/>
  <c r="BF130" i="446"/>
  <c r="BE130" i="446"/>
  <c r="BD130" i="446"/>
  <c r="BC130" i="446"/>
  <c r="BB130" i="446"/>
  <c r="BA130" i="446"/>
  <c r="AZ130" i="446"/>
  <c r="AY130" i="446"/>
  <c r="AN130" i="446"/>
  <c r="AL130" i="446"/>
  <c r="AM130" i="446" s="1"/>
  <c r="AK130" i="446"/>
  <c r="AI130" i="446"/>
  <c r="AJ130" i="446" s="1"/>
  <c r="AH130" i="446"/>
  <c r="AG130" i="446"/>
  <c r="AF130" i="446"/>
  <c r="AE130" i="446"/>
  <c r="AD130" i="446"/>
  <c r="AC130" i="446"/>
  <c r="AB130" i="446"/>
  <c r="AA130" i="446"/>
  <c r="Z130" i="446"/>
  <c r="Y130" i="446"/>
  <c r="X130" i="446"/>
  <c r="W130" i="446"/>
  <c r="V130" i="446"/>
  <c r="U130" i="446"/>
  <c r="T130" i="446"/>
  <c r="S130" i="446"/>
  <c r="R130" i="446"/>
  <c r="Q130" i="446"/>
  <c r="P130" i="446"/>
  <c r="O130" i="446"/>
  <c r="N130" i="446"/>
  <c r="M130" i="446"/>
  <c r="L130" i="446"/>
  <c r="BX129" i="446"/>
  <c r="BY129" i="446" s="1"/>
  <c r="BH129" i="446"/>
  <c r="BG129" i="446"/>
  <c r="BF129" i="446"/>
  <c r="BE129" i="446"/>
  <c r="BD129" i="446"/>
  <c r="BC129" i="446"/>
  <c r="BB129" i="446"/>
  <c r="BA129" i="446"/>
  <c r="AZ129" i="446"/>
  <c r="AY129" i="446"/>
  <c r="AN129" i="446"/>
  <c r="BQ129" i="446" s="1"/>
  <c r="AL129" i="446"/>
  <c r="AM129" i="446" s="1"/>
  <c r="AK129" i="446"/>
  <c r="AI129" i="446"/>
  <c r="AJ129" i="446" s="1"/>
  <c r="AH129" i="446"/>
  <c r="AG129" i="446"/>
  <c r="AF129" i="446"/>
  <c r="AE129" i="446"/>
  <c r="AD129" i="446"/>
  <c r="AC129" i="446"/>
  <c r="AB129" i="446"/>
  <c r="AA129" i="446"/>
  <c r="Z129" i="446"/>
  <c r="Y129" i="446"/>
  <c r="X129" i="446"/>
  <c r="W129" i="446"/>
  <c r="V129" i="446"/>
  <c r="U129" i="446"/>
  <c r="T129" i="446"/>
  <c r="S129" i="446"/>
  <c r="R129" i="446"/>
  <c r="Q129" i="446"/>
  <c r="P129" i="446"/>
  <c r="O129" i="446"/>
  <c r="N129" i="446"/>
  <c r="M129" i="446"/>
  <c r="L129" i="446"/>
  <c r="BX128" i="446"/>
  <c r="BY128" i="446" s="1"/>
  <c r="BH128" i="446"/>
  <c r="BI128" i="446" s="1"/>
  <c r="BG128" i="446"/>
  <c r="BF128" i="446"/>
  <c r="BE128" i="446"/>
  <c r="BD128" i="446"/>
  <c r="BC128" i="446"/>
  <c r="BB128" i="446"/>
  <c r="BA128" i="446"/>
  <c r="AZ128" i="446"/>
  <c r="AY128" i="446"/>
  <c r="AN128" i="446"/>
  <c r="BO128" i="446" s="1"/>
  <c r="AL128" i="446"/>
  <c r="AM128" i="446" s="1"/>
  <c r="AK128" i="446"/>
  <c r="AI128" i="446"/>
  <c r="AJ128" i="446" s="1"/>
  <c r="AH128" i="446"/>
  <c r="AG128" i="446"/>
  <c r="AF128" i="446"/>
  <c r="AE128" i="446"/>
  <c r="AD128" i="446"/>
  <c r="AC128" i="446"/>
  <c r="AB128" i="446"/>
  <c r="AA128" i="446"/>
  <c r="Z128" i="446"/>
  <c r="Y128" i="446"/>
  <c r="X128" i="446"/>
  <c r="W128" i="446"/>
  <c r="V128" i="446"/>
  <c r="U128" i="446"/>
  <c r="T128" i="446"/>
  <c r="S128" i="446"/>
  <c r="R128" i="446"/>
  <c r="Q128" i="446"/>
  <c r="P128" i="446"/>
  <c r="O128" i="446"/>
  <c r="N128" i="446"/>
  <c r="M128" i="446"/>
  <c r="L128" i="446"/>
  <c r="BX127" i="446"/>
  <c r="BY127" i="446" s="1"/>
  <c r="BH127" i="446"/>
  <c r="BJ127" i="446" s="1"/>
  <c r="BG127" i="446"/>
  <c r="BF127" i="446"/>
  <c r="BE127" i="446"/>
  <c r="BD127" i="446"/>
  <c r="BC127" i="446"/>
  <c r="BB127" i="446"/>
  <c r="BA127" i="446"/>
  <c r="AZ127" i="446"/>
  <c r="AY127" i="446"/>
  <c r="AN127" i="446"/>
  <c r="BS127" i="446" s="1"/>
  <c r="AL127" i="446"/>
  <c r="AM127" i="446" s="1"/>
  <c r="AK127" i="446"/>
  <c r="AI127" i="446"/>
  <c r="AJ127" i="446" s="1"/>
  <c r="AH127" i="446"/>
  <c r="AG127" i="446"/>
  <c r="AF127" i="446"/>
  <c r="AE127" i="446"/>
  <c r="AD127" i="446"/>
  <c r="AC127" i="446"/>
  <c r="AB127" i="446"/>
  <c r="AA127" i="446"/>
  <c r="Z127" i="446"/>
  <c r="Y127" i="446"/>
  <c r="X127" i="446"/>
  <c r="W127" i="446"/>
  <c r="V127" i="446"/>
  <c r="U127" i="446"/>
  <c r="T127" i="446"/>
  <c r="S127" i="446"/>
  <c r="R127" i="446"/>
  <c r="Q127" i="446"/>
  <c r="P127" i="446"/>
  <c r="O127" i="446"/>
  <c r="N127" i="446"/>
  <c r="M127" i="446"/>
  <c r="L127" i="446"/>
  <c r="BX126" i="446"/>
  <c r="BY126" i="446" s="1"/>
  <c r="BH126" i="446"/>
  <c r="BK126" i="446" s="1"/>
  <c r="BG126" i="446"/>
  <c r="BF126" i="446"/>
  <c r="BE126" i="446"/>
  <c r="BD126" i="446"/>
  <c r="BC126" i="446"/>
  <c r="BB126" i="446"/>
  <c r="BA126" i="446"/>
  <c r="AZ126" i="446"/>
  <c r="AY126" i="446"/>
  <c r="AN126" i="446"/>
  <c r="BT126" i="446" s="1"/>
  <c r="AL126" i="446"/>
  <c r="AM126" i="446" s="1"/>
  <c r="AK126" i="446"/>
  <c r="AI126" i="446"/>
  <c r="AJ126" i="446" s="1"/>
  <c r="AH126" i="446"/>
  <c r="AG126" i="446"/>
  <c r="AF126" i="446"/>
  <c r="AE126" i="446"/>
  <c r="AD126" i="446"/>
  <c r="AC126" i="446"/>
  <c r="AB126" i="446"/>
  <c r="AA126" i="446"/>
  <c r="Z126" i="446"/>
  <c r="Y126" i="446"/>
  <c r="X126" i="446"/>
  <c r="W126" i="446"/>
  <c r="V126" i="446"/>
  <c r="U126" i="446"/>
  <c r="T126" i="446"/>
  <c r="S126" i="446"/>
  <c r="R126" i="446"/>
  <c r="Q126" i="446"/>
  <c r="P126" i="446"/>
  <c r="O126" i="446"/>
  <c r="N126" i="446"/>
  <c r="M126" i="446"/>
  <c r="L126" i="446"/>
  <c r="BX125" i="446"/>
  <c r="BY125" i="446" s="1"/>
  <c r="BH125" i="446"/>
  <c r="BG125" i="446"/>
  <c r="BF125" i="446"/>
  <c r="BE125" i="446"/>
  <c r="BD125" i="446"/>
  <c r="BC125" i="446"/>
  <c r="BB125" i="446"/>
  <c r="BA125" i="446"/>
  <c r="AZ125" i="446"/>
  <c r="AY125" i="446"/>
  <c r="AN125" i="446"/>
  <c r="AV125" i="446" s="1"/>
  <c r="AL125" i="446"/>
  <c r="AM125" i="446" s="1"/>
  <c r="AK125" i="446"/>
  <c r="AI125" i="446"/>
  <c r="AJ125" i="446" s="1"/>
  <c r="AH125" i="446"/>
  <c r="AG125" i="446"/>
  <c r="AF125" i="446"/>
  <c r="AE125" i="446"/>
  <c r="AD125" i="446"/>
  <c r="AC125" i="446"/>
  <c r="AB125" i="446"/>
  <c r="AA125" i="446"/>
  <c r="Z125" i="446"/>
  <c r="Y125" i="446"/>
  <c r="X125" i="446"/>
  <c r="W125" i="446"/>
  <c r="V125" i="446"/>
  <c r="U125" i="446"/>
  <c r="T125" i="446"/>
  <c r="S125" i="446"/>
  <c r="R125" i="446"/>
  <c r="Q125" i="446"/>
  <c r="P125" i="446"/>
  <c r="O125" i="446"/>
  <c r="N125" i="446"/>
  <c r="M125" i="446"/>
  <c r="L125" i="446"/>
  <c r="BX124" i="446"/>
  <c r="BY124" i="446" s="1"/>
  <c r="BH124" i="446"/>
  <c r="BJ124" i="446" s="1"/>
  <c r="BG124" i="446"/>
  <c r="BF124" i="446"/>
  <c r="BE124" i="446"/>
  <c r="BD124" i="446"/>
  <c r="BC124" i="446"/>
  <c r="BB124" i="446"/>
  <c r="BA124" i="446"/>
  <c r="AZ124" i="446"/>
  <c r="AY124" i="446"/>
  <c r="AN124" i="446"/>
  <c r="BQ124" i="446" s="1"/>
  <c r="AL124" i="446"/>
  <c r="AM124" i="446" s="1"/>
  <c r="AK124" i="446"/>
  <c r="AI124" i="446"/>
  <c r="AJ124" i="446" s="1"/>
  <c r="AH124" i="446"/>
  <c r="AG124" i="446"/>
  <c r="AF124" i="446"/>
  <c r="AE124" i="446"/>
  <c r="AD124" i="446"/>
  <c r="AC124" i="446"/>
  <c r="AB124" i="446"/>
  <c r="AA124" i="446"/>
  <c r="Z124" i="446"/>
  <c r="Y124" i="446"/>
  <c r="X124" i="446"/>
  <c r="W124" i="446"/>
  <c r="V124" i="446"/>
  <c r="U124" i="446"/>
  <c r="T124" i="446"/>
  <c r="S124" i="446"/>
  <c r="R124" i="446"/>
  <c r="Q124" i="446"/>
  <c r="P124" i="446"/>
  <c r="O124" i="446"/>
  <c r="N124" i="446"/>
  <c r="M124" i="446"/>
  <c r="L124" i="446"/>
  <c r="BX123" i="446"/>
  <c r="BY123" i="446" s="1"/>
  <c r="BH123" i="446"/>
  <c r="BJ123" i="446" s="1"/>
  <c r="BG123" i="446"/>
  <c r="BF123" i="446"/>
  <c r="BE123" i="446"/>
  <c r="BD123" i="446"/>
  <c r="BC123" i="446"/>
  <c r="BB123" i="446"/>
  <c r="BA123" i="446"/>
  <c r="AZ123" i="446"/>
  <c r="AY123" i="446"/>
  <c r="AN123" i="446"/>
  <c r="BR123" i="446" s="1"/>
  <c r="AM123" i="446"/>
  <c r="AL123" i="446"/>
  <c r="AK123" i="446"/>
  <c r="AI123" i="446"/>
  <c r="AJ123" i="446"/>
  <c r="AH123" i="446"/>
  <c r="AG123" i="446"/>
  <c r="AF123" i="446"/>
  <c r="AE123" i="446"/>
  <c r="AD123" i="446"/>
  <c r="AC123" i="446"/>
  <c r="AB123" i="446"/>
  <c r="AA123" i="446"/>
  <c r="Z123" i="446"/>
  <c r="Y123" i="446"/>
  <c r="X123" i="446"/>
  <c r="W123" i="446"/>
  <c r="V123" i="446"/>
  <c r="U123" i="446"/>
  <c r="T123" i="446"/>
  <c r="S123" i="446"/>
  <c r="R123" i="446"/>
  <c r="Q123" i="446"/>
  <c r="P123" i="446"/>
  <c r="O123" i="446"/>
  <c r="N123" i="446"/>
  <c r="M123" i="446"/>
  <c r="L123" i="446"/>
  <c r="BX122" i="446"/>
  <c r="BY122" i="446" s="1"/>
  <c r="BH122" i="446"/>
  <c r="BJ122" i="446" s="1"/>
  <c r="BG122" i="446"/>
  <c r="BF122" i="446"/>
  <c r="BE122" i="446"/>
  <c r="BD122" i="446"/>
  <c r="BC122" i="446"/>
  <c r="BB122" i="446"/>
  <c r="BA122" i="446"/>
  <c r="AZ122" i="446"/>
  <c r="AY122" i="446"/>
  <c r="AN122" i="446"/>
  <c r="BM122" i="446" s="1"/>
  <c r="AL122" i="446"/>
  <c r="AM122" i="446" s="1"/>
  <c r="AK122" i="446"/>
  <c r="AI122" i="446"/>
  <c r="AJ122" i="446" s="1"/>
  <c r="AH122" i="446"/>
  <c r="AG122" i="446"/>
  <c r="AF122" i="446"/>
  <c r="AE122" i="446"/>
  <c r="AD122" i="446"/>
  <c r="AC122" i="446"/>
  <c r="AB122" i="446"/>
  <c r="AA122" i="446"/>
  <c r="Z122" i="446"/>
  <c r="Y122" i="446"/>
  <c r="X122" i="446"/>
  <c r="W122" i="446"/>
  <c r="V122" i="446"/>
  <c r="U122" i="446"/>
  <c r="T122" i="446"/>
  <c r="S122" i="446"/>
  <c r="R122" i="446"/>
  <c r="Q122" i="446"/>
  <c r="P122" i="446"/>
  <c r="O122" i="446"/>
  <c r="N122" i="446"/>
  <c r="M122" i="446"/>
  <c r="L122" i="446"/>
  <c r="BX121" i="446"/>
  <c r="BY121" i="446" s="1"/>
  <c r="BH121" i="446"/>
  <c r="BI121" i="446" s="1"/>
  <c r="BG121" i="446"/>
  <c r="BF121" i="446"/>
  <c r="BE121" i="446"/>
  <c r="BD121" i="446"/>
  <c r="BC121" i="446"/>
  <c r="BB121" i="446"/>
  <c r="BA121" i="446"/>
  <c r="AZ121" i="446"/>
  <c r="AY121" i="446"/>
  <c r="AN121" i="446"/>
  <c r="AL121" i="446"/>
  <c r="AM121" i="446" s="1"/>
  <c r="AK121" i="446"/>
  <c r="AI121" i="446"/>
  <c r="AJ121" i="446" s="1"/>
  <c r="AH121" i="446"/>
  <c r="AG121" i="446"/>
  <c r="AF121" i="446"/>
  <c r="AE121" i="446"/>
  <c r="AD121" i="446"/>
  <c r="AC121" i="446"/>
  <c r="AB121" i="446"/>
  <c r="AA121" i="446"/>
  <c r="Z121" i="446"/>
  <c r="Y121" i="446"/>
  <c r="X121" i="446"/>
  <c r="W121" i="446"/>
  <c r="V121" i="446"/>
  <c r="U121" i="446"/>
  <c r="T121" i="446"/>
  <c r="S121" i="446"/>
  <c r="R121" i="446"/>
  <c r="Q121" i="446"/>
  <c r="P121" i="446"/>
  <c r="O121" i="446"/>
  <c r="N121" i="446"/>
  <c r="M121" i="446"/>
  <c r="L121" i="446"/>
  <c r="BY120" i="446"/>
  <c r="BX120" i="446"/>
  <c r="BH120" i="446"/>
  <c r="BK120" i="446" s="1"/>
  <c r="BG120" i="446"/>
  <c r="BF120" i="446"/>
  <c r="BE120" i="446"/>
  <c r="BD120" i="446"/>
  <c r="BC120" i="446"/>
  <c r="BB120" i="446"/>
  <c r="BA120" i="446"/>
  <c r="AZ120" i="446"/>
  <c r="AY120" i="446"/>
  <c r="AN120" i="446"/>
  <c r="AL120" i="446"/>
  <c r="AM120" i="446" s="1"/>
  <c r="AK120" i="446"/>
  <c r="AI120" i="446"/>
  <c r="AJ120" i="446" s="1"/>
  <c r="AH120" i="446"/>
  <c r="AG120" i="446"/>
  <c r="AF120" i="446"/>
  <c r="AE120" i="446"/>
  <c r="AD120" i="446"/>
  <c r="AC120" i="446"/>
  <c r="AB120" i="446"/>
  <c r="AA120" i="446"/>
  <c r="Z120" i="446"/>
  <c r="Y120" i="446"/>
  <c r="X120" i="446"/>
  <c r="W120" i="446"/>
  <c r="V120" i="446"/>
  <c r="U120" i="446"/>
  <c r="T120" i="446"/>
  <c r="S120" i="446"/>
  <c r="R120" i="446"/>
  <c r="Q120" i="446"/>
  <c r="P120" i="446"/>
  <c r="O120" i="446"/>
  <c r="N120" i="446"/>
  <c r="M120" i="446"/>
  <c r="L120" i="446"/>
  <c r="BX119" i="446"/>
  <c r="BY119" i="446" s="1"/>
  <c r="BN119" i="446"/>
  <c r="BH119" i="446"/>
  <c r="BJ119" i="446" s="1"/>
  <c r="BG119" i="446"/>
  <c r="BF119" i="446"/>
  <c r="BE119" i="446"/>
  <c r="BD119" i="446"/>
  <c r="BC119" i="446"/>
  <c r="BB119" i="446"/>
  <c r="BA119" i="446"/>
  <c r="AZ119" i="446"/>
  <c r="AY119" i="446"/>
  <c r="AU119" i="446"/>
  <c r="AN119" i="446"/>
  <c r="BR119" i="446" s="1"/>
  <c r="AL119" i="446"/>
  <c r="AM119" i="446" s="1"/>
  <c r="AK119" i="446"/>
  <c r="AI119" i="446"/>
  <c r="AJ119" i="446" s="1"/>
  <c r="AH119" i="446"/>
  <c r="AG119" i="446"/>
  <c r="AF119" i="446"/>
  <c r="AE119" i="446"/>
  <c r="AD119" i="446"/>
  <c r="AC119" i="446"/>
  <c r="AB119" i="446"/>
  <c r="AA119" i="446"/>
  <c r="Z119" i="446"/>
  <c r="Y119" i="446"/>
  <c r="X119" i="446"/>
  <c r="W119" i="446"/>
  <c r="V119" i="446"/>
  <c r="U119" i="446"/>
  <c r="T119" i="446"/>
  <c r="S119" i="446"/>
  <c r="R119" i="446"/>
  <c r="Q119" i="446"/>
  <c r="P119" i="446"/>
  <c r="O119" i="446"/>
  <c r="N119" i="446"/>
  <c r="M119" i="446"/>
  <c r="L119" i="446"/>
  <c r="BX118" i="446"/>
  <c r="BY118" i="446" s="1"/>
  <c r="BH118" i="446"/>
  <c r="BG118" i="446"/>
  <c r="BF118" i="446"/>
  <c r="BE118" i="446"/>
  <c r="BD118" i="446"/>
  <c r="BC118" i="446"/>
  <c r="BB118" i="446"/>
  <c r="BA118" i="446"/>
  <c r="AZ118" i="446"/>
  <c r="AY118" i="446"/>
  <c r="AN118" i="446"/>
  <c r="BM118" i="446" s="1"/>
  <c r="AL118" i="446"/>
  <c r="AM118" i="446" s="1"/>
  <c r="AK118" i="446"/>
  <c r="AI118" i="446"/>
  <c r="AJ118" i="446" s="1"/>
  <c r="AH118" i="446"/>
  <c r="AG118" i="446"/>
  <c r="AF118" i="446"/>
  <c r="AE118" i="446"/>
  <c r="AD118" i="446"/>
  <c r="AC118" i="446"/>
  <c r="AB118" i="446"/>
  <c r="AA118" i="446"/>
  <c r="Z118" i="446"/>
  <c r="Y118" i="446"/>
  <c r="X118" i="446"/>
  <c r="W118" i="446"/>
  <c r="V118" i="446"/>
  <c r="U118" i="446"/>
  <c r="T118" i="446"/>
  <c r="S118" i="446"/>
  <c r="R118" i="446"/>
  <c r="Q118" i="446"/>
  <c r="P118" i="446"/>
  <c r="O118" i="446"/>
  <c r="N118" i="446"/>
  <c r="M118" i="446"/>
  <c r="L118" i="446"/>
  <c r="BX117" i="446"/>
  <c r="BY117" i="446" s="1"/>
  <c r="BH117" i="446"/>
  <c r="BG117" i="446"/>
  <c r="BF117" i="446"/>
  <c r="BE117" i="446"/>
  <c r="BD117" i="446"/>
  <c r="BC117" i="446"/>
  <c r="BB117" i="446"/>
  <c r="BA117" i="446"/>
  <c r="AZ117" i="446"/>
  <c r="AY117" i="446"/>
  <c r="AN117" i="446"/>
  <c r="AV117" i="446" s="1"/>
  <c r="AW117" i="446" s="1"/>
  <c r="AL117" i="446"/>
  <c r="AM117" i="446" s="1"/>
  <c r="AK117" i="446"/>
  <c r="AI117" i="446"/>
  <c r="AJ117" i="446" s="1"/>
  <c r="AH117" i="446"/>
  <c r="AG117" i="446"/>
  <c r="AF117" i="446"/>
  <c r="AE117" i="446"/>
  <c r="AD117" i="446"/>
  <c r="AC117" i="446"/>
  <c r="AB117" i="446"/>
  <c r="AA117" i="446"/>
  <c r="Z117" i="446"/>
  <c r="Y117" i="446"/>
  <c r="X117" i="446"/>
  <c r="W117" i="446"/>
  <c r="V117" i="446"/>
  <c r="U117" i="446"/>
  <c r="T117" i="446"/>
  <c r="S117" i="446"/>
  <c r="R117" i="446"/>
  <c r="Q117" i="446"/>
  <c r="P117" i="446"/>
  <c r="O117" i="446"/>
  <c r="N117" i="446"/>
  <c r="M117" i="446"/>
  <c r="L117" i="446"/>
  <c r="BX116" i="446"/>
  <c r="BY116" i="446" s="1"/>
  <c r="BO116" i="446"/>
  <c r="BH116" i="446"/>
  <c r="BI116" i="446" s="1"/>
  <c r="BG116" i="446"/>
  <c r="BF116" i="446"/>
  <c r="BE116" i="446"/>
  <c r="BD116" i="446"/>
  <c r="BC116" i="446"/>
  <c r="BB116" i="446"/>
  <c r="BA116" i="446"/>
  <c r="AZ116" i="446"/>
  <c r="AY116" i="446"/>
  <c r="AW116" i="446"/>
  <c r="AS116" i="446"/>
  <c r="AN116" i="446"/>
  <c r="AV116" i="446" s="1"/>
  <c r="AL116" i="446"/>
  <c r="AM116" i="446" s="1"/>
  <c r="AK116" i="446"/>
  <c r="AI116" i="446"/>
  <c r="AJ116" i="446" s="1"/>
  <c r="AH116" i="446"/>
  <c r="AG116" i="446"/>
  <c r="AF116" i="446"/>
  <c r="AE116" i="446"/>
  <c r="AD116" i="446"/>
  <c r="AC116" i="446"/>
  <c r="AB116" i="446"/>
  <c r="AA116" i="446"/>
  <c r="Z116" i="446"/>
  <c r="Y116" i="446"/>
  <c r="X116" i="446"/>
  <c r="W116" i="446"/>
  <c r="V116" i="446"/>
  <c r="U116" i="446"/>
  <c r="T116" i="446"/>
  <c r="S116" i="446"/>
  <c r="R116" i="446"/>
  <c r="Q116" i="446"/>
  <c r="P116" i="446"/>
  <c r="O116" i="446"/>
  <c r="N116" i="446"/>
  <c r="M116" i="446"/>
  <c r="L116" i="446"/>
  <c r="BX115" i="446"/>
  <c r="BY115" i="446" s="1"/>
  <c r="BH115" i="446"/>
  <c r="BK115" i="446" s="1"/>
  <c r="BG115" i="446"/>
  <c r="BF115" i="446"/>
  <c r="BE115" i="446"/>
  <c r="BD115" i="446"/>
  <c r="BC115" i="446"/>
  <c r="BB115" i="446"/>
  <c r="BA115" i="446"/>
  <c r="AZ115" i="446"/>
  <c r="AY115" i="446"/>
  <c r="AN115" i="446"/>
  <c r="BT115" i="446" s="1"/>
  <c r="AL115" i="446"/>
  <c r="AM115" i="446" s="1"/>
  <c r="AK115" i="446"/>
  <c r="AI115" i="446"/>
  <c r="AJ115" i="446" s="1"/>
  <c r="AH115" i="446"/>
  <c r="AG115" i="446"/>
  <c r="AF115" i="446"/>
  <c r="AE115" i="446"/>
  <c r="AD115" i="446"/>
  <c r="AC115" i="446"/>
  <c r="AB115" i="446"/>
  <c r="AA115" i="446"/>
  <c r="Z115" i="446"/>
  <c r="Y115" i="446"/>
  <c r="X115" i="446"/>
  <c r="W115" i="446"/>
  <c r="V115" i="446"/>
  <c r="U115" i="446"/>
  <c r="T115" i="446"/>
  <c r="S115" i="446"/>
  <c r="R115" i="446"/>
  <c r="Q115" i="446"/>
  <c r="P115" i="446"/>
  <c r="O115" i="446"/>
  <c r="N115" i="446"/>
  <c r="M115" i="446"/>
  <c r="L115" i="446"/>
  <c r="BX114" i="446"/>
  <c r="BY114" i="446" s="1"/>
  <c r="BH114" i="446"/>
  <c r="BG114" i="446"/>
  <c r="BF114" i="446"/>
  <c r="BE114" i="446"/>
  <c r="BD114" i="446"/>
  <c r="BC114" i="446"/>
  <c r="BB114" i="446"/>
  <c r="BA114" i="446"/>
  <c r="AZ114" i="446"/>
  <c r="AY114" i="446"/>
  <c r="AN114" i="446"/>
  <c r="BS114" i="446" s="1"/>
  <c r="AL114" i="446"/>
  <c r="AM114" i="446" s="1"/>
  <c r="AK114" i="446"/>
  <c r="AI114" i="446"/>
  <c r="AJ114" i="446" s="1"/>
  <c r="AH114" i="446"/>
  <c r="AG114" i="446"/>
  <c r="AF114" i="446"/>
  <c r="AE114" i="446"/>
  <c r="AD114" i="446"/>
  <c r="AC114" i="446"/>
  <c r="AB114" i="446"/>
  <c r="AA114" i="446"/>
  <c r="Z114" i="446"/>
  <c r="Y114" i="446"/>
  <c r="X114" i="446"/>
  <c r="W114" i="446"/>
  <c r="V114" i="446"/>
  <c r="U114" i="446"/>
  <c r="T114" i="446"/>
  <c r="S114" i="446"/>
  <c r="R114" i="446"/>
  <c r="Q114" i="446"/>
  <c r="P114" i="446"/>
  <c r="O114" i="446"/>
  <c r="N114" i="446"/>
  <c r="M114" i="446"/>
  <c r="L114" i="446"/>
  <c r="BX113" i="446"/>
  <c r="BY113" i="446" s="1"/>
  <c r="BH113" i="446"/>
  <c r="BJ113" i="446" s="1"/>
  <c r="BG113" i="446"/>
  <c r="BF113" i="446"/>
  <c r="BE113" i="446"/>
  <c r="BD113" i="446"/>
  <c r="BC113" i="446"/>
  <c r="BB113" i="446"/>
  <c r="BA113" i="446"/>
  <c r="AZ113" i="446"/>
  <c r="AY113" i="446"/>
  <c r="AN113" i="446"/>
  <c r="BR113" i="446" s="1"/>
  <c r="AL113" i="446"/>
  <c r="AM113" i="446" s="1"/>
  <c r="AK113" i="446"/>
  <c r="AI113" i="446"/>
  <c r="AJ113" i="446" s="1"/>
  <c r="AH113" i="446"/>
  <c r="AG113" i="446"/>
  <c r="AF113" i="446"/>
  <c r="AE113" i="446"/>
  <c r="AD113" i="446"/>
  <c r="AC113" i="446"/>
  <c r="AB113" i="446"/>
  <c r="AA113" i="446"/>
  <c r="Z113" i="446"/>
  <c r="Y113" i="446"/>
  <c r="X113" i="446"/>
  <c r="W113" i="446"/>
  <c r="V113" i="446"/>
  <c r="U113" i="446"/>
  <c r="T113" i="446"/>
  <c r="S113" i="446"/>
  <c r="R113" i="446"/>
  <c r="Q113" i="446"/>
  <c r="P113" i="446"/>
  <c r="O113" i="446"/>
  <c r="N113" i="446"/>
  <c r="M113" i="446"/>
  <c r="L113" i="446"/>
  <c r="BX112" i="446"/>
  <c r="BY112" i="446" s="1"/>
  <c r="BH112" i="446"/>
  <c r="BG112" i="446"/>
  <c r="BF112" i="446"/>
  <c r="BE112" i="446"/>
  <c r="BD112" i="446"/>
  <c r="BC112" i="446"/>
  <c r="BB112" i="446"/>
  <c r="BA112" i="446"/>
  <c r="AZ112" i="446"/>
  <c r="AY112" i="446"/>
  <c r="AN112" i="446"/>
  <c r="BQ112" i="446" s="1"/>
  <c r="AL112" i="446"/>
  <c r="AM112" i="446" s="1"/>
  <c r="AK112" i="446"/>
  <c r="AI112" i="446"/>
  <c r="AJ112" i="446" s="1"/>
  <c r="AH112" i="446"/>
  <c r="AG112" i="446"/>
  <c r="AF112" i="446"/>
  <c r="AE112" i="446"/>
  <c r="AD112" i="446"/>
  <c r="AC112" i="446"/>
  <c r="AB112" i="446"/>
  <c r="AA112" i="446"/>
  <c r="Z112" i="446"/>
  <c r="Y112" i="446"/>
  <c r="X112" i="446"/>
  <c r="W112" i="446"/>
  <c r="V112" i="446"/>
  <c r="U112" i="446"/>
  <c r="T112" i="446"/>
  <c r="S112" i="446"/>
  <c r="R112" i="446"/>
  <c r="Q112" i="446"/>
  <c r="P112" i="446"/>
  <c r="O112" i="446"/>
  <c r="N112" i="446"/>
  <c r="M112" i="446"/>
  <c r="L112" i="446"/>
  <c r="BX111" i="446"/>
  <c r="BY111" i="446" s="1"/>
  <c r="BP111" i="446"/>
  <c r="BH111" i="446"/>
  <c r="BJ111" i="446" s="1"/>
  <c r="BG111" i="446"/>
  <c r="BF111" i="446"/>
  <c r="BE111" i="446"/>
  <c r="BD111" i="446"/>
  <c r="BC111" i="446"/>
  <c r="BB111" i="446"/>
  <c r="BA111" i="446"/>
  <c r="AZ111" i="446"/>
  <c r="AY111" i="446"/>
  <c r="AO111" i="446"/>
  <c r="AN111" i="446"/>
  <c r="BN111" i="446" s="1"/>
  <c r="AL111" i="446"/>
  <c r="AM111" i="446" s="1"/>
  <c r="AK111" i="446"/>
  <c r="AI111" i="446"/>
  <c r="AJ111" i="446" s="1"/>
  <c r="AH111" i="446"/>
  <c r="AG111" i="446"/>
  <c r="AF111" i="446"/>
  <c r="AE111" i="446"/>
  <c r="AD111" i="446"/>
  <c r="AC111" i="446"/>
  <c r="AB111" i="446"/>
  <c r="AA111" i="446"/>
  <c r="Z111" i="446"/>
  <c r="Y111" i="446"/>
  <c r="X111" i="446"/>
  <c r="W111" i="446"/>
  <c r="V111" i="446"/>
  <c r="U111" i="446"/>
  <c r="T111" i="446"/>
  <c r="S111" i="446"/>
  <c r="R111" i="446"/>
  <c r="Q111" i="446"/>
  <c r="P111" i="446"/>
  <c r="O111" i="446"/>
  <c r="N111" i="446"/>
  <c r="M111" i="446"/>
  <c r="L111" i="446"/>
  <c r="BX110" i="446"/>
  <c r="BY110" i="446" s="1"/>
  <c r="BP110" i="446"/>
  <c r="BH110" i="446"/>
  <c r="BG110" i="446"/>
  <c r="BF110" i="446"/>
  <c r="BE110" i="446"/>
  <c r="BD110" i="446"/>
  <c r="BC110" i="446"/>
  <c r="BB110" i="446"/>
  <c r="BA110" i="446"/>
  <c r="AZ110" i="446"/>
  <c r="AY110" i="446"/>
  <c r="AP110" i="446"/>
  <c r="AQ110" i="446" s="1"/>
  <c r="AN110" i="446"/>
  <c r="BT110" i="446" s="1"/>
  <c r="AL110" i="446"/>
  <c r="AM110" i="446" s="1"/>
  <c r="AK110" i="446"/>
  <c r="AI110" i="446"/>
  <c r="AJ110" i="446" s="1"/>
  <c r="AH110" i="446"/>
  <c r="AG110" i="446"/>
  <c r="AF110" i="446"/>
  <c r="AE110" i="446"/>
  <c r="AD110" i="446"/>
  <c r="AC110" i="446"/>
  <c r="AB110" i="446"/>
  <c r="AA110" i="446"/>
  <c r="Z110" i="446"/>
  <c r="Y110" i="446"/>
  <c r="X110" i="446"/>
  <c r="W110" i="446"/>
  <c r="V110" i="446"/>
  <c r="U110" i="446"/>
  <c r="T110" i="446"/>
  <c r="S110" i="446"/>
  <c r="R110" i="446"/>
  <c r="Q110" i="446"/>
  <c r="P110" i="446"/>
  <c r="O110" i="446"/>
  <c r="N110" i="446"/>
  <c r="M110" i="446"/>
  <c r="L110" i="446"/>
  <c r="BX109" i="446"/>
  <c r="BY109" i="446" s="1"/>
  <c r="BH109" i="446"/>
  <c r="BG109" i="446"/>
  <c r="BF109" i="446"/>
  <c r="BE109" i="446"/>
  <c r="BD109" i="446"/>
  <c r="BC109" i="446"/>
  <c r="BB109" i="446"/>
  <c r="BA109" i="446"/>
  <c r="AZ109" i="446"/>
  <c r="AY109" i="446"/>
  <c r="AN109" i="446"/>
  <c r="AL109" i="446"/>
  <c r="AM109" i="446" s="1"/>
  <c r="AK109" i="446"/>
  <c r="AI109" i="446"/>
  <c r="AJ109" i="446" s="1"/>
  <c r="AH109" i="446"/>
  <c r="AG109" i="446"/>
  <c r="AF109" i="446"/>
  <c r="AE109" i="446"/>
  <c r="AD109" i="446"/>
  <c r="AC109" i="446"/>
  <c r="AB109" i="446"/>
  <c r="AA109" i="446"/>
  <c r="Z109" i="446"/>
  <c r="Y109" i="446"/>
  <c r="X109" i="446"/>
  <c r="W109" i="446"/>
  <c r="V109" i="446"/>
  <c r="U109" i="446"/>
  <c r="T109" i="446"/>
  <c r="S109" i="446"/>
  <c r="R109" i="446"/>
  <c r="Q109" i="446"/>
  <c r="P109" i="446"/>
  <c r="O109" i="446"/>
  <c r="N109" i="446"/>
  <c r="M109" i="446"/>
  <c r="L109" i="446"/>
  <c r="BX108" i="446"/>
  <c r="BY108" i="446" s="1"/>
  <c r="BH108" i="446"/>
  <c r="BJ108" i="446" s="1"/>
  <c r="BG108" i="446"/>
  <c r="BF108" i="446"/>
  <c r="BE108" i="446"/>
  <c r="BD108" i="446"/>
  <c r="BC108" i="446"/>
  <c r="BB108" i="446"/>
  <c r="BA108" i="446"/>
  <c r="AZ108" i="446"/>
  <c r="AY108" i="446"/>
  <c r="AT108" i="446"/>
  <c r="AN108" i="446"/>
  <c r="BN108" i="446" s="1"/>
  <c r="AL108" i="446"/>
  <c r="AM108" i="446" s="1"/>
  <c r="AK108" i="446"/>
  <c r="AJ108" i="446"/>
  <c r="AI108" i="446"/>
  <c r="AH108" i="446"/>
  <c r="AG108" i="446"/>
  <c r="AF108" i="446"/>
  <c r="AE108" i="446"/>
  <c r="AD108" i="446"/>
  <c r="AC108" i="446"/>
  <c r="AB108" i="446"/>
  <c r="AA108" i="446"/>
  <c r="Z108" i="446"/>
  <c r="Y108" i="446"/>
  <c r="X108" i="446"/>
  <c r="W108" i="446"/>
  <c r="V108" i="446"/>
  <c r="U108" i="446"/>
  <c r="T108" i="446"/>
  <c r="S108" i="446"/>
  <c r="R108" i="446"/>
  <c r="Q108" i="446"/>
  <c r="P108" i="446"/>
  <c r="O108" i="446"/>
  <c r="N108" i="446"/>
  <c r="M108" i="446"/>
  <c r="L108" i="446"/>
  <c r="BX107" i="446"/>
  <c r="BY107" i="446" s="1"/>
  <c r="BH107" i="446"/>
  <c r="BG107" i="446"/>
  <c r="BF107" i="446"/>
  <c r="BE107" i="446"/>
  <c r="BD107" i="446"/>
  <c r="BC107" i="446"/>
  <c r="BB107" i="446"/>
  <c r="BA107" i="446"/>
  <c r="AZ107" i="446"/>
  <c r="AY107" i="446"/>
  <c r="AT107" i="446"/>
  <c r="AN107" i="446"/>
  <c r="BS107" i="446" s="1"/>
  <c r="AM107" i="446"/>
  <c r="AL107" i="446"/>
  <c r="AK107" i="446"/>
  <c r="AI107" i="446"/>
  <c r="AJ107" i="446"/>
  <c r="AH107" i="446"/>
  <c r="AG107" i="446"/>
  <c r="AF107" i="446"/>
  <c r="AE107" i="446"/>
  <c r="AD107" i="446"/>
  <c r="AC107" i="446"/>
  <c r="AB107" i="446"/>
  <c r="AA107" i="446"/>
  <c r="Z107" i="446"/>
  <c r="Y107" i="446"/>
  <c r="X107" i="446"/>
  <c r="W107" i="446"/>
  <c r="V107" i="446"/>
  <c r="U107" i="446"/>
  <c r="T107" i="446"/>
  <c r="S107" i="446"/>
  <c r="R107" i="446"/>
  <c r="Q107" i="446"/>
  <c r="P107" i="446"/>
  <c r="O107" i="446"/>
  <c r="N107" i="446"/>
  <c r="M107" i="446"/>
  <c r="L107" i="446"/>
  <c r="BX106" i="446"/>
  <c r="BY106" i="446" s="1"/>
  <c r="BH106" i="446"/>
  <c r="BK106" i="446" s="1"/>
  <c r="BG106" i="446"/>
  <c r="BF106" i="446"/>
  <c r="BE106" i="446"/>
  <c r="BD106" i="446"/>
  <c r="BC106" i="446"/>
  <c r="BB106" i="446"/>
  <c r="BA106" i="446"/>
  <c r="AZ106" i="446"/>
  <c r="AY106" i="446"/>
  <c r="AN106" i="446"/>
  <c r="AR106" i="446" s="1"/>
  <c r="AL106" i="446"/>
  <c r="AM106" i="446" s="1"/>
  <c r="AK106" i="446"/>
  <c r="AI106" i="446"/>
  <c r="AJ106" i="446" s="1"/>
  <c r="AH106" i="446"/>
  <c r="AG106" i="446"/>
  <c r="AF106" i="446"/>
  <c r="AE106" i="446"/>
  <c r="AD106" i="446"/>
  <c r="AC106" i="446"/>
  <c r="AB106" i="446"/>
  <c r="AA106" i="446"/>
  <c r="Z106" i="446"/>
  <c r="Y106" i="446"/>
  <c r="X106" i="446"/>
  <c r="W106" i="446"/>
  <c r="V106" i="446"/>
  <c r="U106" i="446"/>
  <c r="T106" i="446"/>
  <c r="S106" i="446"/>
  <c r="R106" i="446"/>
  <c r="Q106" i="446"/>
  <c r="P106" i="446"/>
  <c r="O106" i="446"/>
  <c r="N106" i="446"/>
  <c r="M106" i="446"/>
  <c r="L106" i="446"/>
  <c r="BX105" i="446"/>
  <c r="BY105" i="446" s="1"/>
  <c r="BH105" i="446"/>
  <c r="BK105" i="446"/>
  <c r="BG105" i="446"/>
  <c r="BF105" i="446"/>
  <c r="BE105" i="446"/>
  <c r="BD105" i="446"/>
  <c r="BC105" i="446"/>
  <c r="BB105" i="446"/>
  <c r="BA105" i="446"/>
  <c r="AZ105" i="446"/>
  <c r="AY105" i="446"/>
  <c r="AN105" i="446"/>
  <c r="AL105" i="446"/>
  <c r="AM105" i="446" s="1"/>
  <c r="AK105" i="446"/>
  <c r="AI105" i="446"/>
  <c r="AJ105" i="446" s="1"/>
  <c r="AH105" i="446"/>
  <c r="AG105" i="446"/>
  <c r="AF105" i="446"/>
  <c r="AE105" i="446"/>
  <c r="AD105" i="446"/>
  <c r="AC105" i="446"/>
  <c r="AB105" i="446"/>
  <c r="AA105" i="446"/>
  <c r="Z105" i="446"/>
  <c r="Y105" i="446"/>
  <c r="X105" i="446"/>
  <c r="W105" i="446"/>
  <c r="V105" i="446"/>
  <c r="U105" i="446"/>
  <c r="T105" i="446"/>
  <c r="S105" i="446"/>
  <c r="R105" i="446"/>
  <c r="Q105" i="446"/>
  <c r="P105" i="446"/>
  <c r="O105" i="446"/>
  <c r="N105" i="446"/>
  <c r="M105" i="446"/>
  <c r="L105" i="446"/>
  <c r="BX104" i="446"/>
  <c r="BY104" i="446" s="1"/>
  <c r="BK104" i="446"/>
  <c r="BH104" i="446"/>
  <c r="BJ104" i="446" s="1"/>
  <c r="BG104" i="446"/>
  <c r="BF104" i="446"/>
  <c r="BE104" i="446"/>
  <c r="BD104" i="446"/>
  <c r="BC104" i="446"/>
  <c r="BB104" i="446"/>
  <c r="BA104" i="446"/>
  <c r="AZ104" i="446"/>
  <c r="AY104" i="446"/>
  <c r="AN104" i="446"/>
  <c r="BO104" i="446" s="1"/>
  <c r="AL104" i="446"/>
  <c r="AM104" i="446" s="1"/>
  <c r="AK104" i="446"/>
  <c r="AI104" i="446"/>
  <c r="AJ104" i="446" s="1"/>
  <c r="AH104" i="446"/>
  <c r="AG104" i="446"/>
  <c r="AF104" i="446"/>
  <c r="AE104" i="446"/>
  <c r="AD104" i="446"/>
  <c r="AC104" i="446"/>
  <c r="AB104" i="446"/>
  <c r="AA104" i="446"/>
  <c r="Z104" i="446"/>
  <c r="Y104" i="446"/>
  <c r="X104" i="446"/>
  <c r="W104" i="446"/>
  <c r="V104" i="446"/>
  <c r="U104" i="446"/>
  <c r="T104" i="446"/>
  <c r="S104" i="446"/>
  <c r="R104" i="446"/>
  <c r="Q104" i="446"/>
  <c r="P104" i="446"/>
  <c r="O104" i="446"/>
  <c r="N104" i="446"/>
  <c r="M104" i="446"/>
  <c r="L104" i="446"/>
  <c r="BX103" i="446"/>
  <c r="BY103" i="446" s="1"/>
  <c r="BH103" i="446"/>
  <c r="BI103" i="446" s="1"/>
  <c r="BG103" i="446"/>
  <c r="BF103" i="446"/>
  <c r="BE103" i="446"/>
  <c r="BD103" i="446"/>
  <c r="BC103" i="446"/>
  <c r="BB103" i="446"/>
  <c r="BA103" i="446"/>
  <c r="AZ103" i="446"/>
  <c r="AY103" i="446"/>
  <c r="AN103" i="446"/>
  <c r="BL103" i="446" s="1"/>
  <c r="AL103" i="446"/>
  <c r="AM103" i="446" s="1"/>
  <c r="AK103" i="446"/>
  <c r="AI103" i="446"/>
  <c r="AJ103" i="446" s="1"/>
  <c r="AH103" i="446"/>
  <c r="AG103" i="446"/>
  <c r="AF103" i="446"/>
  <c r="AE103" i="446"/>
  <c r="AD103" i="446"/>
  <c r="AC103" i="446"/>
  <c r="AB103" i="446"/>
  <c r="AA103" i="446"/>
  <c r="Z103" i="446"/>
  <c r="Y103" i="446"/>
  <c r="X103" i="446"/>
  <c r="W103" i="446"/>
  <c r="V103" i="446"/>
  <c r="U103" i="446"/>
  <c r="T103" i="446"/>
  <c r="S103" i="446"/>
  <c r="R103" i="446"/>
  <c r="Q103" i="446"/>
  <c r="P103" i="446"/>
  <c r="O103" i="446"/>
  <c r="N103" i="446"/>
  <c r="M103" i="446"/>
  <c r="L103" i="446"/>
  <c r="BX102" i="446"/>
  <c r="BY102" i="446" s="1"/>
  <c r="BQ102" i="446"/>
  <c r="BH102" i="446"/>
  <c r="BG102" i="446"/>
  <c r="BF102" i="446"/>
  <c r="BE102" i="446"/>
  <c r="BD102" i="446"/>
  <c r="BC102" i="446"/>
  <c r="BB102" i="446"/>
  <c r="BA102" i="446"/>
  <c r="AZ102" i="446"/>
  <c r="AY102" i="446"/>
  <c r="AT102" i="446"/>
  <c r="AR102" i="446"/>
  <c r="AN102" i="446"/>
  <c r="BT102" i="446" s="1"/>
  <c r="AL102" i="446"/>
  <c r="AM102" i="446" s="1"/>
  <c r="AK102" i="446"/>
  <c r="AI102" i="446"/>
  <c r="AJ102" i="446" s="1"/>
  <c r="AH102" i="446"/>
  <c r="AG102" i="446"/>
  <c r="AF102" i="446"/>
  <c r="AE102" i="446"/>
  <c r="AD102" i="446"/>
  <c r="AC102" i="446"/>
  <c r="AB102" i="446"/>
  <c r="AA102" i="446"/>
  <c r="Z102" i="446"/>
  <c r="Y102" i="446"/>
  <c r="X102" i="446"/>
  <c r="W102" i="446"/>
  <c r="V102" i="446"/>
  <c r="U102" i="446"/>
  <c r="T102" i="446"/>
  <c r="S102" i="446"/>
  <c r="R102" i="446"/>
  <c r="Q102" i="446"/>
  <c r="P102" i="446"/>
  <c r="O102" i="446"/>
  <c r="N102" i="446"/>
  <c r="M102" i="446"/>
  <c r="L102" i="446"/>
  <c r="BX101" i="446"/>
  <c r="BY101" i="446" s="1"/>
  <c r="BH101" i="446"/>
  <c r="BI101" i="446" s="1"/>
  <c r="BG101" i="446"/>
  <c r="BF101" i="446"/>
  <c r="BE101" i="446"/>
  <c r="BD101" i="446"/>
  <c r="BC101" i="446"/>
  <c r="BB101" i="446"/>
  <c r="BA101" i="446"/>
  <c r="AZ101" i="446"/>
  <c r="AY101" i="446"/>
  <c r="AS101" i="446"/>
  <c r="AN101" i="446"/>
  <c r="BL101" i="446" s="1"/>
  <c r="AL101" i="446"/>
  <c r="AM101" i="446" s="1"/>
  <c r="AK101" i="446"/>
  <c r="AI101" i="446"/>
  <c r="AJ101" i="446" s="1"/>
  <c r="AH101" i="446"/>
  <c r="AG101" i="446"/>
  <c r="AF101" i="446"/>
  <c r="AE101" i="446"/>
  <c r="AD101" i="446"/>
  <c r="AC101" i="446"/>
  <c r="AB101" i="446"/>
  <c r="AA101" i="446"/>
  <c r="Z101" i="446"/>
  <c r="Y101" i="446"/>
  <c r="X101" i="446"/>
  <c r="W101" i="446"/>
  <c r="V101" i="446"/>
  <c r="U101" i="446"/>
  <c r="T101" i="446"/>
  <c r="S101" i="446"/>
  <c r="R101" i="446"/>
  <c r="Q101" i="446"/>
  <c r="P101" i="446"/>
  <c r="O101" i="446"/>
  <c r="N101" i="446"/>
  <c r="M101" i="446"/>
  <c r="L101" i="446"/>
  <c r="BX100" i="446"/>
  <c r="BY100" i="446" s="1"/>
  <c r="BH100" i="446"/>
  <c r="BK100" i="446" s="1"/>
  <c r="BG100" i="446"/>
  <c r="BF100" i="446"/>
  <c r="BE100" i="446"/>
  <c r="BD100" i="446"/>
  <c r="BC100" i="446"/>
  <c r="BB100" i="446"/>
  <c r="BA100" i="446"/>
  <c r="AZ100" i="446"/>
  <c r="AY100" i="446"/>
  <c r="AN100" i="446"/>
  <c r="BQ100" i="446" s="1"/>
  <c r="AL100" i="446"/>
  <c r="AM100" i="446" s="1"/>
  <c r="AK100" i="446"/>
  <c r="AI100" i="446"/>
  <c r="AJ100" i="446" s="1"/>
  <c r="AH100" i="446"/>
  <c r="AG100" i="446"/>
  <c r="AF100" i="446"/>
  <c r="AE100" i="446"/>
  <c r="AD100" i="446"/>
  <c r="AC100" i="446"/>
  <c r="AB100" i="446"/>
  <c r="AA100" i="446"/>
  <c r="Z100" i="446"/>
  <c r="Y100" i="446"/>
  <c r="X100" i="446"/>
  <c r="W100" i="446"/>
  <c r="V100" i="446"/>
  <c r="U100" i="446"/>
  <c r="T100" i="446"/>
  <c r="S100" i="446"/>
  <c r="R100" i="446"/>
  <c r="Q100" i="446"/>
  <c r="P100" i="446"/>
  <c r="O100" i="446"/>
  <c r="N100" i="446"/>
  <c r="M100" i="446"/>
  <c r="L100" i="446"/>
  <c r="BX99" i="446"/>
  <c r="BY99" i="446" s="1"/>
  <c r="BL99" i="446"/>
  <c r="BH99" i="446"/>
  <c r="BG99" i="446"/>
  <c r="BF99" i="446"/>
  <c r="BE99" i="446"/>
  <c r="BD99" i="446"/>
  <c r="BC99" i="446"/>
  <c r="BB99" i="446"/>
  <c r="BA99" i="446"/>
  <c r="AZ99" i="446"/>
  <c r="AY99" i="446"/>
  <c r="AT99" i="446"/>
  <c r="AP99" i="446"/>
  <c r="AQ99" i="446" s="1"/>
  <c r="AN99" i="446"/>
  <c r="BP99" i="446" s="1"/>
  <c r="AL99" i="446"/>
  <c r="AM99" i="446" s="1"/>
  <c r="AK99" i="446"/>
  <c r="AI99" i="446"/>
  <c r="AJ99" i="446" s="1"/>
  <c r="AH99" i="446"/>
  <c r="AG99" i="446"/>
  <c r="AF99" i="446"/>
  <c r="AE99" i="446"/>
  <c r="AD99" i="446"/>
  <c r="AC99" i="446"/>
  <c r="AB99" i="446"/>
  <c r="AA99" i="446"/>
  <c r="Z99" i="446"/>
  <c r="Y99" i="446"/>
  <c r="X99" i="446"/>
  <c r="W99" i="446"/>
  <c r="V99" i="446"/>
  <c r="U99" i="446"/>
  <c r="T99" i="446"/>
  <c r="S99" i="446"/>
  <c r="R99" i="446"/>
  <c r="Q99" i="446"/>
  <c r="P99" i="446"/>
  <c r="O99" i="446"/>
  <c r="N99" i="446"/>
  <c r="M99" i="446"/>
  <c r="L99" i="446"/>
  <c r="BX98" i="446"/>
  <c r="BY98" i="446" s="1"/>
  <c r="BH98" i="446"/>
  <c r="BK98" i="446" s="1"/>
  <c r="BG98" i="446"/>
  <c r="BF98" i="446"/>
  <c r="BE98" i="446"/>
  <c r="BD98" i="446"/>
  <c r="BC98" i="446"/>
  <c r="BB98" i="446"/>
  <c r="BA98" i="446"/>
  <c r="AZ98" i="446"/>
  <c r="AY98" i="446"/>
  <c r="AN98" i="446"/>
  <c r="BS98" i="446" s="1"/>
  <c r="AL98" i="446"/>
  <c r="AM98" i="446" s="1"/>
  <c r="AK98" i="446"/>
  <c r="AI98" i="446"/>
  <c r="AJ98" i="446" s="1"/>
  <c r="AH98" i="446"/>
  <c r="AG98" i="446"/>
  <c r="AF98" i="446"/>
  <c r="AE98" i="446"/>
  <c r="AD98" i="446"/>
  <c r="AC98" i="446"/>
  <c r="AB98" i="446"/>
  <c r="AA98" i="446"/>
  <c r="Z98" i="446"/>
  <c r="Y98" i="446"/>
  <c r="X98" i="446"/>
  <c r="W98" i="446"/>
  <c r="V98" i="446"/>
  <c r="U98" i="446"/>
  <c r="T98" i="446"/>
  <c r="S98" i="446"/>
  <c r="R98" i="446"/>
  <c r="Q98" i="446"/>
  <c r="P98" i="446"/>
  <c r="O98" i="446"/>
  <c r="N98" i="446"/>
  <c r="M98" i="446"/>
  <c r="L98" i="446"/>
  <c r="BX97" i="446"/>
  <c r="BY97" i="446" s="1"/>
  <c r="BH97" i="446"/>
  <c r="BJ97" i="446" s="1"/>
  <c r="BG97" i="446"/>
  <c r="BF97" i="446"/>
  <c r="BE97" i="446"/>
  <c r="BD97" i="446"/>
  <c r="BC97" i="446"/>
  <c r="BB97" i="446"/>
  <c r="BA97" i="446"/>
  <c r="AZ97" i="446"/>
  <c r="AY97" i="446"/>
  <c r="AN97" i="446"/>
  <c r="BM97" i="446" s="1"/>
  <c r="AL97" i="446"/>
  <c r="AM97" i="446" s="1"/>
  <c r="AK97" i="446"/>
  <c r="AI97" i="446"/>
  <c r="AJ97" i="446" s="1"/>
  <c r="AH97" i="446"/>
  <c r="AG97" i="446"/>
  <c r="AF97" i="446"/>
  <c r="AE97" i="446"/>
  <c r="AD97" i="446"/>
  <c r="AC97" i="446"/>
  <c r="AB97" i="446"/>
  <c r="AA97" i="446"/>
  <c r="Z97" i="446"/>
  <c r="Y97" i="446"/>
  <c r="X97" i="446"/>
  <c r="W97" i="446"/>
  <c r="V97" i="446"/>
  <c r="U97" i="446"/>
  <c r="T97" i="446"/>
  <c r="S97" i="446"/>
  <c r="R97" i="446"/>
  <c r="Q97" i="446"/>
  <c r="P97" i="446"/>
  <c r="O97" i="446"/>
  <c r="N97" i="446"/>
  <c r="M97" i="446"/>
  <c r="L97" i="446"/>
  <c r="BX96" i="446"/>
  <c r="BY96" i="446" s="1"/>
  <c r="BH96" i="446"/>
  <c r="BG96" i="446"/>
  <c r="BF96" i="446"/>
  <c r="BE96" i="446"/>
  <c r="BD96" i="446"/>
  <c r="BC96" i="446"/>
  <c r="BB96" i="446"/>
  <c r="BA96" i="446"/>
  <c r="AZ96" i="446"/>
  <c r="AY96" i="446"/>
  <c r="AN96" i="446"/>
  <c r="AL96" i="446"/>
  <c r="AM96" i="446"/>
  <c r="AK96" i="446"/>
  <c r="AI96" i="446"/>
  <c r="AJ96" i="446" s="1"/>
  <c r="AH96" i="446"/>
  <c r="AG96" i="446"/>
  <c r="AF96" i="446"/>
  <c r="AE96" i="446"/>
  <c r="AD96" i="446"/>
  <c r="AC96" i="446"/>
  <c r="AB96" i="446"/>
  <c r="AA96" i="446"/>
  <c r="Z96" i="446"/>
  <c r="Y96" i="446"/>
  <c r="X96" i="446"/>
  <c r="W96" i="446"/>
  <c r="V96" i="446"/>
  <c r="U96" i="446"/>
  <c r="T96" i="446"/>
  <c r="S96" i="446"/>
  <c r="R96" i="446"/>
  <c r="Q96" i="446"/>
  <c r="P96" i="446"/>
  <c r="O96" i="446"/>
  <c r="N96" i="446"/>
  <c r="M96" i="446"/>
  <c r="L96" i="446"/>
  <c r="BX95" i="446"/>
  <c r="BY95" i="446" s="1"/>
  <c r="BH95" i="446"/>
  <c r="BG95" i="446"/>
  <c r="BF95" i="446"/>
  <c r="BE95" i="446"/>
  <c r="BD95" i="446"/>
  <c r="BC95" i="446"/>
  <c r="BB95" i="446"/>
  <c r="BA95" i="446"/>
  <c r="AZ95" i="446"/>
  <c r="AY95" i="446"/>
  <c r="AN95" i="446"/>
  <c r="BT95" i="446" s="1"/>
  <c r="AL95" i="446"/>
  <c r="AM95" i="446" s="1"/>
  <c r="AK95" i="446"/>
  <c r="AI95" i="446"/>
  <c r="AJ95" i="446" s="1"/>
  <c r="AH95" i="446"/>
  <c r="AG95" i="446"/>
  <c r="AF95" i="446"/>
  <c r="AE95" i="446"/>
  <c r="AD95" i="446"/>
  <c r="AC95" i="446"/>
  <c r="AB95" i="446"/>
  <c r="AA95" i="446"/>
  <c r="Z95" i="446"/>
  <c r="Y95" i="446"/>
  <c r="X95" i="446"/>
  <c r="W95" i="446"/>
  <c r="V95" i="446"/>
  <c r="U95" i="446"/>
  <c r="T95" i="446"/>
  <c r="S95" i="446"/>
  <c r="R95" i="446"/>
  <c r="Q95" i="446"/>
  <c r="P95" i="446"/>
  <c r="O95" i="446"/>
  <c r="N95" i="446"/>
  <c r="M95" i="446"/>
  <c r="L95" i="446"/>
  <c r="BX94" i="446"/>
  <c r="BY94" i="446" s="1"/>
  <c r="BH94" i="446"/>
  <c r="BI94" i="446" s="1"/>
  <c r="BG94" i="446"/>
  <c r="BF94" i="446"/>
  <c r="BE94" i="446"/>
  <c r="BD94" i="446"/>
  <c r="BC94" i="446"/>
  <c r="BB94" i="446"/>
  <c r="BA94" i="446"/>
  <c r="AZ94" i="446"/>
  <c r="AY94" i="446"/>
  <c r="AN94" i="446"/>
  <c r="AL94" i="446"/>
  <c r="AM94" i="446" s="1"/>
  <c r="AK94" i="446"/>
  <c r="AI94" i="446"/>
  <c r="AJ94" i="446" s="1"/>
  <c r="AH94" i="446"/>
  <c r="AG94" i="446"/>
  <c r="AF94" i="446"/>
  <c r="AE94" i="446"/>
  <c r="AD94" i="446"/>
  <c r="AC94" i="446"/>
  <c r="AB94" i="446"/>
  <c r="AA94" i="446"/>
  <c r="Z94" i="446"/>
  <c r="Y94" i="446"/>
  <c r="X94" i="446"/>
  <c r="W94" i="446"/>
  <c r="V94" i="446"/>
  <c r="U94" i="446"/>
  <c r="T94" i="446"/>
  <c r="S94" i="446"/>
  <c r="R94" i="446"/>
  <c r="Q94" i="446"/>
  <c r="P94" i="446"/>
  <c r="O94" i="446"/>
  <c r="N94" i="446"/>
  <c r="M94" i="446"/>
  <c r="L94" i="446"/>
  <c r="BY93" i="446"/>
  <c r="BX93" i="446"/>
  <c r="BH93" i="446"/>
  <c r="BI93" i="446" s="1"/>
  <c r="BG93" i="446"/>
  <c r="BF93" i="446"/>
  <c r="BE93" i="446"/>
  <c r="BD93" i="446"/>
  <c r="BC93" i="446"/>
  <c r="BB93" i="446"/>
  <c r="BA93" i="446"/>
  <c r="AZ93" i="446"/>
  <c r="AY93" i="446"/>
  <c r="AN93" i="446"/>
  <c r="BR93" i="446" s="1"/>
  <c r="AL93" i="446"/>
  <c r="AM93" i="446" s="1"/>
  <c r="AK93" i="446"/>
  <c r="AI93" i="446"/>
  <c r="AJ93" i="446" s="1"/>
  <c r="AH93" i="446"/>
  <c r="AG93" i="446"/>
  <c r="AF93" i="446"/>
  <c r="AE93" i="446"/>
  <c r="AD93" i="446"/>
  <c r="AC93" i="446"/>
  <c r="AB93" i="446"/>
  <c r="AA93" i="446"/>
  <c r="Z93" i="446"/>
  <c r="Y93" i="446"/>
  <c r="X93" i="446"/>
  <c r="W93" i="446"/>
  <c r="V93" i="446"/>
  <c r="U93" i="446"/>
  <c r="T93" i="446"/>
  <c r="S93" i="446"/>
  <c r="R93" i="446"/>
  <c r="Q93" i="446"/>
  <c r="P93" i="446"/>
  <c r="O93" i="446"/>
  <c r="N93" i="446"/>
  <c r="M93" i="446"/>
  <c r="L93" i="446"/>
  <c r="BX92" i="446"/>
  <c r="BY92" i="446" s="1"/>
  <c r="BI92" i="446"/>
  <c r="BH92" i="446"/>
  <c r="BG92" i="446"/>
  <c r="BF92" i="446"/>
  <c r="BE92" i="446"/>
  <c r="BD92" i="446"/>
  <c r="BC92" i="446"/>
  <c r="BB92" i="446"/>
  <c r="BA92" i="446"/>
  <c r="AZ92" i="446"/>
  <c r="AY92" i="446"/>
  <c r="AN92" i="446"/>
  <c r="AL92" i="446"/>
  <c r="AM92" i="446" s="1"/>
  <c r="AK92" i="446"/>
  <c r="AI92" i="446"/>
  <c r="AJ92" i="446" s="1"/>
  <c r="AH92" i="446"/>
  <c r="AG92" i="446"/>
  <c r="AF92" i="446"/>
  <c r="AE92" i="446"/>
  <c r="AD92" i="446"/>
  <c r="AC92" i="446"/>
  <c r="AB92" i="446"/>
  <c r="AA92" i="446"/>
  <c r="Z92" i="446"/>
  <c r="Y92" i="446"/>
  <c r="X92" i="446"/>
  <c r="W92" i="446"/>
  <c r="V92" i="446"/>
  <c r="U92" i="446"/>
  <c r="T92" i="446"/>
  <c r="S92" i="446"/>
  <c r="R92" i="446"/>
  <c r="Q92" i="446"/>
  <c r="P92" i="446"/>
  <c r="O92" i="446"/>
  <c r="N92" i="446"/>
  <c r="M92" i="446"/>
  <c r="L92" i="446"/>
  <c r="BX91" i="446"/>
  <c r="BY91" i="446" s="1"/>
  <c r="BT91" i="446"/>
  <c r="BP91" i="446"/>
  <c r="BH91" i="446"/>
  <c r="BG91" i="446"/>
  <c r="BF91" i="446"/>
  <c r="BE91" i="446"/>
  <c r="BD91" i="446"/>
  <c r="BC91" i="446"/>
  <c r="BB91" i="446"/>
  <c r="BA91" i="446"/>
  <c r="AZ91" i="446"/>
  <c r="AY91" i="446"/>
  <c r="AS91" i="446"/>
  <c r="AP91" i="446"/>
  <c r="AQ91" i="446" s="1"/>
  <c r="AN91" i="446"/>
  <c r="BO91" i="446" s="1"/>
  <c r="BQ91" i="446"/>
  <c r="AL91" i="446"/>
  <c r="AM91" i="446" s="1"/>
  <c r="AK91" i="446"/>
  <c r="AI91" i="446"/>
  <c r="AJ91" i="446" s="1"/>
  <c r="AH91" i="446"/>
  <c r="AG91" i="446"/>
  <c r="AF91" i="446"/>
  <c r="AE91" i="446"/>
  <c r="AD91" i="446"/>
  <c r="AC91" i="446"/>
  <c r="AB91" i="446"/>
  <c r="AA91" i="446"/>
  <c r="Z91" i="446"/>
  <c r="Y91" i="446"/>
  <c r="X91" i="446"/>
  <c r="W91" i="446"/>
  <c r="V91" i="446"/>
  <c r="U91" i="446"/>
  <c r="T91" i="446"/>
  <c r="S91" i="446"/>
  <c r="R91" i="446"/>
  <c r="Q91" i="446"/>
  <c r="P91" i="446"/>
  <c r="O91" i="446"/>
  <c r="N91" i="446"/>
  <c r="M91" i="446"/>
  <c r="L91" i="446"/>
  <c r="BX90" i="446"/>
  <c r="BY90" i="446" s="1"/>
  <c r="BL90" i="446"/>
  <c r="BH90" i="446"/>
  <c r="BK90" i="446" s="1"/>
  <c r="BG90" i="446"/>
  <c r="BF90" i="446"/>
  <c r="BE90" i="446"/>
  <c r="BD90" i="446"/>
  <c r="BC90" i="446"/>
  <c r="BB90" i="446"/>
  <c r="BA90" i="446"/>
  <c r="AZ90" i="446"/>
  <c r="AY90" i="446"/>
  <c r="AN90" i="446"/>
  <c r="BP90" i="446" s="1"/>
  <c r="AL90" i="446"/>
  <c r="AM90" i="446" s="1"/>
  <c r="AK90" i="446"/>
  <c r="AI90" i="446"/>
  <c r="AJ90" i="446" s="1"/>
  <c r="AH90" i="446"/>
  <c r="AG90" i="446"/>
  <c r="AF90" i="446"/>
  <c r="AE90" i="446"/>
  <c r="AD90" i="446"/>
  <c r="AC90" i="446"/>
  <c r="AB90" i="446"/>
  <c r="AA90" i="446"/>
  <c r="Z90" i="446"/>
  <c r="Y90" i="446"/>
  <c r="X90" i="446"/>
  <c r="W90" i="446"/>
  <c r="V90" i="446"/>
  <c r="U90" i="446"/>
  <c r="T90" i="446"/>
  <c r="S90" i="446"/>
  <c r="R90" i="446"/>
  <c r="Q90" i="446"/>
  <c r="P90" i="446"/>
  <c r="O90" i="446"/>
  <c r="N90" i="446"/>
  <c r="M90" i="446"/>
  <c r="L90" i="446"/>
  <c r="BX89" i="446"/>
  <c r="BY89" i="446" s="1"/>
  <c r="BH89" i="446"/>
  <c r="BG89" i="446"/>
  <c r="BF89" i="446"/>
  <c r="BE89" i="446"/>
  <c r="BD89" i="446"/>
  <c r="BC89" i="446"/>
  <c r="BB89" i="446"/>
  <c r="BA89" i="446"/>
  <c r="AZ89" i="446"/>
  <c r="AY89" i="446"/>
  <c r="AN89" i="446"/>
  <c r="AT89" i="446" s="1"/>
  <c r="AL89" i="446"/>
  <c r="AM89" i="446" s="1"/>
  <c r="AK89" i="446"/>
  <c r="AI89" i="446"/>
  <c r="AJ89" i="446" s="1"/>
  <c r="AH89" i="446"/>
  <c r="AG89" i="446"/>
  <c r="AF89" i="446"/>
  <c r="AE89" i="446"/>
  <c r="AD89" i="446"/>
  <c r="AC89" i="446"/>
  <c r="AB89" i="446"/>
  <c r="AA89" i="446"/>
  <c r="Z89" i="446"/>
  <c r="Y89" i="446"/>
  <c r="X89" i="446"/>
  <c r="W89" i="446"/>
  <c r="V89" i="446"/>
  <c r="U89" i="446"/>
  <c r="T89" i="446"/>
  <c r="S89" i="446"/>
  <c r="R89" i="446"/>
  <c r="Q89" i="446"/>
  <c r="P89" i="446"/>
  <c r="O89" i="446"/>
  <c r="N89" i="446"/>
  <c r="M89" i="446"/>
  <c r="L89" i="446"/>
  <c r="BX88" i="446"/>
  <c r="BY88" i="446" s="1"/>
  <c r="BH88" i="446"/>
  <c r="BI88" i="446" s="1"/>
  <c r="BG88" i="446"/>
  <c r="BF88" i="446"/>
  <c r="BE88" i="446"/>
  <c r="BD88" i="446"/>
  <c r="BC88" i="446"/>
  <c r="BB88" i="446"/>
  <c r="BA88" i="446"/>
  <c r="AZ88" i="446"/>
  <c r="AY88" i="446"/>
  <c r="AN88" i="446"/>
  <c r="AL88" i="446"/>
  <c r="AM88" i="446" s="1"/>
  <c r="AK88" i="446"/>
  <c r="AI88" i="446"/>
  <c r="AJ88" i="446" s="1"/>
  <c r="AH88" i="446"/>
  <c r="AG88" i="446"/>
  <c r="AF88" i="446"/>
  <c r="AE88" i="446"/>
  <c r="AD88" i="446"/>
  <c r="AC88" i="446"/>
  <c r="AB88" i="446"/>
  <c r="AA88" i="446"/>
  <c r="Z88" i="446"/>
  <c r="Y88" i="446"/>
  <c r="X88" i="446"/>
  <c r="W88" i="446"/>
  <c r="V88" i="446"/>
  <c r="U88" i="446"/>
  <c r="T88" i="446"/>
  <c r="S88" i="446"/>
  <c r="R88" i="446"/>
  <c r="Q88" i="446"/>
  <c r="P88" i="446"/>
  <c r="O88" i="446"/>
  <c r="N88" i="446"/>
  <c r="M88" i="446"/>
  <c r="L88" i="446"/>
  <c r="BX87" i="446"/>
  <c r="BY87" i="446" s="1"/>
  <c r="BH87" i="446"/>
  <c r="BI87" i="446" s="1"/>
  <c r="BG87" i="446"/>
  <c r="BF87" i="446"/>
  <c r="BE87" i="446"/>
  <c r="BD87" i="446"/>
  <c r="BC87" i="446"/>
  <c r="BB87" i="446"/>
  <c r="BA87" i="446"/>
  <c r="AZ87" i="446"/>
  <c r="AY87" i="446"/>
  <c r="AN87" i="446"/>
  <c r="BO87" i="446" s="1"/>
  <c r="AL87" i="446"/>
  <c r="AM87" i="446" s="1"/>
  <c r="AK87" i="446"/>
  <c r="AI87" i="446"/>
  <c r="AJ87" i="446" s="1"/>
  <c r="AH87" i="446"/>
  <c r="AG87" i="446"/>
  <c r="AF87" i="446"/>
  <c r="AE87" i="446"/>
  <c r="AD87" i="446"/>
  <c r="AC87" i="446"/>
  <c r="AB87" i="446"/>
  <c r="AA87" i="446"/>
  <c r="Z87" i="446"/>
  <c r="Y87" i="446"/>
  <c r="X87" i="446"/>
  <c r="W87" i="446"/>
  <c r="V87" i="446"/>
  <c r="U87" i="446"/>
  <c r="T87" i="446"/>
  <c r="S87" i="446"/>
  <c r="R87" i="446"/>
  <c r="Q87" i="446"/>
  <c r="P87" i="446"/>
  <c r="O87" i="446"/>
  <c r="N87" i="446"/>
  <c r="M87" i="446"/>
  <c r="L87" i="446"/>
  <c r="BX86" i="446"/>
  <c r="BY86" i="446" s="1"/>
  <c r="BH86" i="446"/>
  <c r="BK86" i="446" s="1"/>
  <c r="BG86" i="446"/>
  <c r="BF86" i="446"/>
  <c r="BE86" i="446"/>
  <c r="BD86" i="446"/>
  <c r="BC86" i="446"/>
  <c r="BB86" i="446"/>
  <c r="BA86" i="446"/>
  <c r="AZ86" i="446"/>
  <c r="AY86" i="446"/>
  <c r="AN86" i="446"/>
  <c r="BN86" i="446" s="1"/>
  <c r="AL86" i="446"/>
  <c r="AM86" i="446" s="1"/>
  <c r="AK86" i="446"/>
  <c r="AI86" i="446"/>
  <c r="AJ86" i="446" s="1"/>
  <c r="AH86" i="446"/>
  <c r="AG86" i="446"/>
  <c r="AF86" i="446"/>
  <c r="AE86" i="446"/>
  <c r="AD86" i="446"/>
  <c r="AC86" i="446"/>
  <c r="AB86" i="446"/>
  <c r="AA86" i="446"/>
  <c r="Z86" i="446"/>
  <c r="Y86" i="446"/>
  <c r="X86" i="446"/>
  <c r="W86" i="446"/>
  <c r="V86" i="446"/>
  <c r="U86" i="446"/>
  <c r="T86" i="446"/>
  <c r="S86" i="446"/>
  <c r="R86" i="446"/>
  <c r="Q86" i="446"/>
  <c r="P86" i="446"/>
  <c r="O86" i="446"/>
  <c r="N86" i="446"/>
  <c r="M86" i="446"/>
  <c r="L86" i="446"/>
  <c r="BX85" i="446"/>
  <c r="BY85" i="446" s="1"/>
  <c r="BH85" i="446"/>
  <c r="BI85" i="446" s="1"/>
  <c r="BG85" i="446"/>
  <c r="BF85" i="446"/>
  <c r="BE85" i="446"/>
  <c r="BD85" i="446"/>
  <c r="BC85" i="446"/>
  <c r="BB85" i="446"/>
  <c r="BA85" i="446"/>
  <c r="AZ85" i="446"/>
  <c r="AY85" i="446"/>
  <c r="AN85" i="446"/>
  <c r="BT85" i="446" s="1"/>
  <c r="AL85" i="446"/>
  <c r="AM85" i="446" s="1"/>
  <c r="AK85" i="446"/>
  <c r="AI85" i="446"/>
  <c r="AJ85" i="446" s="1"/>
  <c r="AH85" i="446"/>
  <c r="AG85" i="446"/>
  <c r="AF85" i="446"/>
  <c r="AE85" i="446"/>
  <c r="AD85" i="446"/>
  <c r="AC85" i="446"/>
  <c r="AB85" i="446"/>
  <c r="AA85" i="446"/>
  <c r="Z85" i="446"/>
  <c r="Y85" i="446"/>
  <c r="X85" i="446"/>
  <c r="W85" i="446"/>
  <c r="V85" i="446"/>
  <c r="U85" i="446"/>
  <c r="T85" i="446"/>
  <c r="S85" i="446"/>
  <c r="R85" i="446"/>
  <c r="Q85" i="446"/>
  <c r="P85" i="446"/>
  <c r="O85" i="446"/>
  <c r="N85" i="446"/>
  <c r="M85" i="446"/>
  <c r="L85" i="446"/>
  <c r="BX84" i="446"/>
  <c r="BY84" i="446" s="1"/>
  <c r="BH84" i="446"/>
  <c r="BG84" i="446"/>
  <c r="BF84" i="446"/>
  <c r="BE84" i="446"/>
  <c r="BD84" i="446"/>
  <c r="BC84" i="446"/>
  <c r="BB84" i="446"/>
  <c r="BA84" i="446"/>
  <c r="AZ84" i="446"/>
  <c r="AY84" i="446"/>
  <c r="AS84" i="446"/>
  <c r="AN84" i="446"/>
  <c r="AR84" i="446" s="1"/>
  <c r="AL84" i="446"/>
  <c r="AM84" i="446" s="1"/>
  <c r="AK84" i="446"/>
  <c r="AI84" i="446"/>
  <c r="AJ84" i="446" s="1"/>
  <c r="AH84" i="446"/>
  <c r="AG84" i="446"/>
  <c r="AF84" i="446"/>
  <c r="AE84" i="446"/>
  <c r="AD84" i="446"/>
  <c r="AC84" i="446"/>
  <c r="AB84" i="446"/>
  <c r="AA84" i="446"/>
  <c r="Z84" i="446"/>
  <c r="Y84" i="446"/>
  <c r="X84" i="446"/>
  <c r="W84" i="446"/>
  <c r="V84" i="446"/>
  <c r="U84" i="446"/>
  <c r="T84" i="446"/>
  <c r="S84" i="446"/>
  <c r="R84" i="446"/>
  <c r="Q84" i="446"/>
  <c r="P84" i="446"/>
  <c r="O84" i="446"/>
  <c r="N84" i="446"/>
  <c r="M84" i="446"/>
  <c r="L84" i="446"/>
  <c r="BX83" i="446"/>
  <c r="BY83" i="446" s="1"/>
  <c r="BH83" i="446"/>
  <c r="BG83" i="446"/>
  <c r="BF83" i="446"/>
  <c r="BE83" i="446"/>
  <c r="BD83" i="446"/>
  <c r="BC83" i="446"/>
  <c r="BB83" i="446"/>
  <c r="BA83" i="446"/>
  <c r="AZ83" i="446"/>
  <c r="AY83" i="446"/>
  <c r="AN83" i="446"/>
  <c r="BO83" i="446" s="1"/>
  <c r="AL83" i="446"/>
  <c r="AM83" i="446" s="1"/>
  <c r="AK83" i="446"/>
  <c r="AI83" i="446"/>
  <c r="AJ83" i="446" s="1"/>
  <c r="AH83" i="446"/>
  <c r="AG83" i="446"/>
  <c r="AF83" i="446"/>
  <c r="AE83" i="446"/>
  <c r="AD83" i="446"/>
  <c r="AC83" i="446"/>
  <c r="AB83" i="446"/>
  <c r="AA83" i="446"/>
  <c r="Z83" i="446"/>
  <c r="Y83" i="446"/>
  <c r="X83" i="446"/>
  <c r="W83" i="446"/>
  <c r="V83" i="446"/>
  <c r="U83" i="446"/>
  <c r="T83" i="446"/>
  <c r="S83" i="446"/>
  <c r="R83" i="446"/>
  <c r="Q83" i="446"/>
  <c r="P83" i="446"/>
  <c r="O83" i="446"/>
  <c r="N83" i="446"/>
  <c r="M83" i="446"/>
  <c r="L83" i="446"/>
  <c r="BX82" i="446"/>
  <c r="BY82" i="446" s="1"/>
  <c r="BH82" i="446"/>
  <c r="BG82" i="446"/>
  <c r="BF82" i="446"/>
  <c r="BE82" i="446"/>
  <c r="BD82" i="446"/>
  <c r="BC82" i="446"/>
  <c r="BB82" i="446"/>
  <c r="BA82" i="446"/>
  <c r="AZ82" i="446"/>
  <c r="AY82" i="446"/>
  <c r="AN82" i="446"/>
  <c r="BP82" i="446" s="1"/>
  <c r="AL82" i="446"/>
  <c r="AM82" i="446" s="1"/>
  <c r="AK82" i="446"/>
  <c r="AI82" i="446"/>
  <c r="AJ82" i="446"/>
  <c r="AH82" i="446"/>
  <c r="AG82" i="446"/>
  <c r="AF82" i="446"/>
  <c r="AE82" i="446"/>
  <c r="AD82" i="446"/>
  <c r="AC82" i="446"/>
  <c r="AB82" i="446"/>
  <c r="AA82" i="446"/>
  <c r="Z82" i="446"/>
  <c r="Y82" i="446"/>
  <c r="X82" i="446"/>
  <c r="W82" i="446"/>
  <c r="V82" i="446"/>
  <c r="U82" i="446"/>
  <c r="T82" i="446"/>
  <c r="S82" i="446"/>
  <c r="R82" i="446"/>
  <c r="Q82" i="446"/>
  <c r="P82" i="446"/>
  <c r="O82" i="446"/>
  <c r="N82" i="446"/>
  <c r="M82" i="446"/>
  <c r="L82" i="446"/>
  <c r="BX81" i="446"/>
  <c r="BY81" i="446" s="1"/>
  <c r="BH81" i="446"/>
  <c r="BI81" i="446" s="1"/>
  <c r="BG81" i="446"/>
  <c r="BF81" i="446"/>
  <c r="BE81" i="446"/>
  <c r="BD81" i="446"/>
  <c r="BC81" i="446"/>
  <c r="BB81" i="446"/>
  <c r="BA81" i="446"/>
  <c r="AZ81" i="446"/>
  <c r="AY81" i="446"/>
  <c r="AN81" i="446"/>
  <c r="BT81" i="446" s="1"/>
  <c r="AL81" i="446"/>
  <c r="AM81" i="446" s="1"/>
  <c r="AK81" i="446"/>
  <c r="AI81" i="446"/>
  <c r="AJ81" i="446" s="1"/>
  <c r="AH81" i="446"/>
  <c r="AG81" i="446"/>
  <c r="AF81" i="446"/>
  <c r="AE81" i="446"/>
  <c r="AD81" i="446"/>
  <c r="AC81" i="446"/>
  <c r="AB81" i="446"/>
  <c r="AA81" i="446"/>
  <c r="Z81" i="446"/>
  <c r="Y81" i="446"/>
  <c r="X81" i="446"/>
  <c r="W81" i="446"/>
  <c r="V81" i="446"/>
  <c r="U81" i="446"/>
  <c r="T81" i="446"/>
  <c r="S81" i="446"/>
  <c r="R81" i="446"/>
  <c r="Q81" i="446"/>
  <c r="P81" i="446"/>
  <c r="O81" i="446"/>
  <c r="N81" i="446"/>
  <c r="M81" i="446"/>
  <c r="L81" i="446"/>
  <c r="BX80" i="446"/>
  <c r="BY80" i="446" s="1"/>
  <c r="BH80" i="446"/>
  <c r="BG80" i="446"/>
  <c r="BF80" i="446"/>
  <c r="BE80" i="446"/>
  <c r="BD80" i="446"/>
  <c r="BC80" i="446"/>
  <c r="BB80" i="446"/>
  <c r="BA80" i="446"/>
  <c r="AZ80" i="446"/>
  <c r="AY80" i="446"/>
  <c r="AN80" i="446"/>
  <c r="AO80" i="446" s="1"/>
  <c r="AL80" i="446"/>
  <c r="AM80" i="446" s="1"/>
  <c r="AK80" i="446"/>
  <c r="AI80" i="446"/>
  <c r="AJ80" i="446" s="1"/>
  <c r="AH80" i="446"/>
  <c r="AG80" i="446"/>
  <c r="AF80" i="446"/>
  <c r="AE80" i="446"/>
  <c r="AD80" i="446"/>
  <c r="AC80" i="446"/>
  <c r="AB80" i="446"/>
  <c r="AA80" i="446"/>
  <c r="Z80" i="446"/>
  <c r="Y80" i="446"/>
  <c r="X80" i="446"/>
  <c r="W80" i="446"/>
  <c r="V80" i="446"/>
  <c r="U80" i="446"/>
  <c r="T80" i="446"/>
  <c r="S80" i="446"/>
  <c r="R80" i="446"/>
  <c r="Q80" i="446"/>
  <c r="P80" i="446"/>
  <c r="O80" i="446"/>
  <c r="N80" i="446"/>
  <c r="M80" i="446"/>
  <c r="L80" i="446"/>
  <c r="BX79" i="446"/>
  <c r="BY79" i="446" s="1"/>
  <c r="BR79" i="446"/>
  <c r="BH79" i="446"/>
  <c r="BK79" i="446" s="1"/>
  <c r="BG79" i="446"/>
  <c r="BF79" i="446"/>
  <c r="BE79" i="446"/>
  <c r="BD79" i="446"/>
  <c r="BC79" i="446"/>
  <c r="BB79" i="446"/>
  <c r="BA79" i="446"/>
  <c r="AZ79" i="446"/>
  <c r="AY79" i="446"/>
  <c r="AT79" i="446"/>
  <c r="AN79" i="446"/>
  <c r="BQ79" i="446" s="1"/>
  <c r="AL79" i="446"/>
  <c r="AM79" i="446" s="1"/>
  <c r="AK79" i="446"/>
  <c r="AI79" i="446"/>
  <c r="AJ79" i="446" s="1"/>
  <c r="AH79" i="446"/>
  <c r="AG79" i="446"/>
  <c r="AF79" i="446"/>
  <c r="AE79" i="446"/>
  <c r="AD79" i="446"/>
  <c r="AC79" i="446"/>
  <c r="AB79" i="446"/>
  <c r="AA79" i="446"/>
  <c r="Z79" i="446"/>
  <c r="Y79" i="446"/>
  <c r="X79" i="446"/>
  <c r="W79" i="446"/>
  <c r="V79" i="446"/>
  <c r="U79" i="446"/>
  <c r="T79" i="446"/>
  <c r="S79" i="446"/>
  <c r="R79" i="446"/>
  <c r="Q79" i="446"/>
  <c r="P79" i="446"/>
  <c r="O79" i="446"/>
  <c r="N79" i="446"/>
  <c r="M79" i="446"/>
  <c r="L79" i="446"/>
  <c r="BX78" i="446"/>
  <c r="BY78" i="446" s="1"/>
  <c r="BH78" i="446"/>
  <c r="BG78" i="446"/>
  <c r="BF78" i="446"/>
  <c r="BE78" i="446"/>
  <c r="BD78" i="446"/>
  <c r="BC78" i="446"/>
  <c r="BB78" i="446"/>
  <c r="BA78" i="446"/>
  <c r="AZ78" i="446"/>
  <c r="AY78" i="446"/>
  <c r="AN78" i="446"/>
  <c r="BP78" i="446" s="1"/>
  <c r="AL78" i="446"/>
  <c r="AM78" i="446" s="1"/>
  <c r="AK78" i="446"/>
  <c r="AI78" i="446"/>
  <c r="AJ78" i="446" s="1"/>
  <c r="AH78" i="446"/>
  <c r="AG78" i="446"/>
  <c r="AF78" i="446"/>
  <c r="AE78" i="446"/>
  <c r="AD78" i="446"/>
  <c r="AC78" i="446"/>
  <c r="AB78" i="446"/>
  <c r="AA78" i="446"/>
  <c r="Z78" i="446"/>
  <c r="Y78" i="446"/>
  <c r="X78" i="446"/>
  <c r="W78" i="446"/>
  <c r="V78" i="446"/>
  <c r="U78" i="446"/>
  <c r="T78" i="446"/>
  <c r="S78" i="446"/>
  <c r="R78" i="446"/>
  <c r="Q78" i="446"/>
  <c r="P78" i="446"/>
  <c r="O78" i="446"/>
  <c r="N78" i="446"/>
  <c r="M78" i="446"/>
  <c r="L78" i="446"/>
  <c r="BX77" i="446"/>
  <c r="BY77" i="446"/>
  <c r="BH77" i="446"/>
  <c r="BJ77" i="446" s="1"/>
  <c r="BG77" i="446"/>
  <c r="BF77" i="446"/>
  <c r="BE77" i="446"/>
  <c r="BD77" i="446"/>
  <c r="BC77" i="446"/>
  <c r="BB77" i="446"/>
  <c r="BA77" i="446"/>
  <c r="AZ77" i="446"/>
  <c r="AY77" i="446"/>
  <c r="AN77" i="446"/>
  <c r="BL77" i="446" s="1"/>
  <c r="AL77" i="446"/>
  <c r="AM77" i="446" s="1"/>
  <c r="AK77" i="446"/>
  <c r="AI77" i="446"/>
  <c r="AJ77" i="446" s="1"/>
  <c r="AH77" i="446"/>
  <c r="AG77" i="446"/>
  <c r="AF77" i="446"/>
  <c r="AE77" i="446"/>
  <c r="AD77" i="446"/>
  <c r="AC77" i="446"/>
  <c r="AB77" i="446"/>
  <c r="AA77" i="446"/>
  <c r="Z77" i="446"/>
  <c r="Y77" i="446"/>
  <c r="X77" i="446"/>
  <c r="W77" i="446"/>
  <c r="V77" i="446"/>
  <c r="U77" i="446"/>
  <c r="T77" i="446"/>
  <c r="S77" i="446"/>
  <c r="R77" i="446"/>
  <c r="Q77" i="446"/>
  <c r="P77" i="446"/>
  <c r="O77" i="446"/>
  <c r="N77" i="446"/>
  <c r="M77" i="446"/>
  <c r="L77" i="446"/>
  <c r="BX76" i="446"/>
  <c r="BY76" i="446" s="1"/>
  <c r="BH76" i="446"/>
  <c r="BI76" i="446" s="1"/>
  <c r="BG76" i="446"/>
  <c r="BF76" i="446"/>
  <c r="BE76" i="446"/>
  <c r="BD76" i="446"/>
  <c r="BC76" i="446"/>
  <c r="BB76" i="446"/>
  <c r="BA76" i="446"/>
  <c r="AZ76" i="446"/>
  <c r="AY76" i="446"/>
  <c r="AN76" i="446"/>
  <c r="BR76" i="446" s="1"/>
  <c r="AL76" i="446"/>
  <c r="AM76" i="446" s="1"/>
  <c r="AK76" i="446"/>
  <c r="AI76" i="446"/>
  <c r="AJ76" i="446" s="1"/>
  <c r="AH76" i="446"/>
  <c r="AG76" i="446"/>
  <c r="AF76" i="446"/>
  <c r="AE76" i="446"/>
  <c r="AD76" i="446"/>
  <c r="AC76" i="446"/>
  <c r="AB76" i="446"/>
  <c r="AA76" i="446"/>
  <c r="Z76" i="446"/>
  <c r="Y76" i="446"/>
  <c r="X76" i="446"/>
  <c r="W76" i="446"/>
  <c r="V76" i="446"/>
  <c r="U76" i="446"/>
  <c r="T76" i="446"/>
  <c r="S76" i="446"/>
  <c r="R76" i="446"/>
  <c r="Q76" i="446"/>
  <c r="P76" i="446"/>
  <c r="O76" i="446"/>
  <c r="N76" i="446"/>
  <c r="M76" i="446"/>
  <c r="L76" i="446"/>
  <c r="BX75" i="446"/>
  <c r="BY75" i="446" s="1"/>
  <c r="BH75" i="446"/>
  <c r="BK75" i="446" s="1"/>
  <c r="BG75" i="446"/>
  <c r="BF75" i="446"/>
  <c r="BE75" i="446"/>
  <c r="BD75" i="446"/>
  <c r="BC75" i="446"/>
  <c r="BB75" i="446"/>
  <c r="BA75" i="446"/>
  <c r="AZ75" i="446"/>
  <c r="AY75" i="446"/>
  <c r="AN75" i="446"/>
  <c r="BO75" i="446" s="1"/>
  <c r="AL75" i="446"/>
  <c r="AM75" i="446" s="1"/>
  <c r="AK75" i="446"/>
  <c r="AI75" i="446"/>
  <c r="AJ75" i="446" s="1"/>
  <c r="AH75" i="446"/>
  <c r="AG75" i="446"/>
  <c r="AF75" i="446"/>
  <c r="AE75" i="446"/>
  <c r="AD75" i="446"/>
  <c r="AC75" i="446"/>
  <c r="AB75" i="446"/>
  <c r="AA75" i="446"/>
  <c r="Z75" i="446"/>
  <c r="Y75" i="446"/>
  <c r="X75" i="446"/>
  <c r="W75" i="446"/>
  <c r="V75" i="446"/>
  <c r="U75" i="446"/>
  <c r="T75" i="446"/>
  <c r="S75" i="446"/>
  <c r="R75" i="446"/>
  <c r="Q75" i="446"/>
  <c r="P75" i="446"/>
  <c r="O75" i="446"/>
  <c r="N75" i="446"/>
  <c r="M75" i="446"/>
  <c r="L75" i="446"/>
  <c r="BX74" i="446"/>
  <c r="BY74" i="446" s="1"/>
  <c r="BL74" i="446"/>
  <c r="BH74" i="446"/>
  <c r="BI74" i="446" s="1"/>
  <c r="BG74" i="446"/>
  <c r="BF74" i="446"/>
  <c r="BE74" i="446"/>
  <c r="BD74" i="446"/>
  <c r="BC74" i="446"/>
  <c r="BB74" i="446"/>
  <c r="BA74" i="446"/>
  <c r="AZ74" i="446"/>
  <c r="AY74" i="446"/>
  <c r="AN74" i="446"/>
  <c r="AL74" i="446"/>
  <c r="AM74" i="446" s="1"/>
  <c r="AK74" i="446"/>
  <c r="AI74" i="446"/>
  <c r="AJ74" i="446" s="1"/>
  <c r="AH74" i="446"/>
  <c r="AG74" i="446"/>
  <c r="AF74" i="446"/>
  <c r="AE74" i="446"/>
  <c r="AD74" i="446"/>
  <c r="AC74" i="446"/>
  <c r="AB74" i="446"/>
  <c r="AA74" i="446"/>
  <c r="Z74" i="446"/>
  <c r="Y74" i="446"/>
  <c r="X74" i="446"/>
  <c r="W74" i="446"/>
  <c r="V74" i="446"/>
  <c r="U74" i="446"/>
  <c r="T74" i="446"/>
  <c r="S74" i="446"/>
  <c r="R74" i="446"/>
  <c r="Q74" i="446"/>
  <c r="P74" i="446"/>
  <c r="O74" i="446"/>
  <c r="N74" i="446"/>
  <c r="M74" i="446"/>
  <c r="L74" i="446"/>
  <c r="BX73" i="446"/>
  <c r="BY73" i="446" s="1"/>
  <c r="BH73" i="446"/>
  <c r="BG73" i="446"/>
  <c r="BF73" i="446"/>
  <c r="BE73" i="446"/>
  <c r="BD73" i="446"/>
  <c r="BC73" i="446"/>
  <c r="BB73" i="446"/>
  <c r="BA73" i="446"/>
  <c r="AZ73" i="446"/>
  <c r="AY73" i="446"/>
  <c r="AN73" i="446"/>
  <c r="BQ73" i="446" s="1"/>
  <c r="AL73" i="446"/>
  <c r="AM73" i="446" s="1"/>
  <c r="AK73" i="446"/>
  <c r="AI73" i="446"/>
  <c r="AJ73" i="446" s="1"/>
  <c r="AH73" i="446"/>
  <c r="AG73" i="446"/>
  <c r="AF73" i="446"/>
  <c r="AE73" i="446"/>
  <c r="AD73" i="446"/>
  <c r="AC73" i="446"/>
  <c r="AB73" i="446"/>
  <c r="AA73" i="446"/>
  <c r="Z73" i="446"/>
  <c r="Y73" i="446"/>
  <c r="X73" i="446"/>
  <c r="W73" i="446"/>
  <c r="V73" i="446"/>
  <c r="U73" i="446"/>
  <c r="T73" i="446"/>
  <c r="S73" i="446"/>
  <c r="R73" i="446"/>
  <c r="Q73" i="446"/>
  <c r="P73" i="446"/>
  <c r="O73" i="446"/>
  <c r="N73" i="446"/>
  <c r="M73" i="446"/>
  <c r="L73" i="446"/>
  <c r="BY72" i="446"/>
  <c r="BX72" i="446"/>
  <c r="BN72" i="446"/>
  <c r="BH72" i="446"/>
  <c r="BK72" i="446" s="1"/>
  <c r="BG72" i="446"/>
  <c r="BF72" i="446"/>
  <c r="BE72" i="446"/>
  <c r="BD72" i="446"/>
  <c r="BC72" i="446"/>
  <c r="BB72" i="446"/>
  <c r="BA72" i="446"/>
  <c r="AZ72" i="446"/>
  <c r="AY72" i="446"/>
  <c r="AN72" i="446"/>
  <c r="BT72" i="446" s="1"/>
  <c r="AL72" i="446"/>
  <c r="AM72" i="446" s="1"/>
  <c r="AK72" i="446"/>
  <c r="AI72" i="446"/>
  <c r="AJ72" i="446" s="1"/>
  <c r="AH72" i="446"/>
  <c r="AG72" i="446"/>
  <c r="AF72" i="446"/>
  <c r="AE72" i="446"/>
  <c r="AD72" i="446"/>
  <c r="AC72" i="446"/>
  <c r="AB72" i="446"/>
  <c r="AA72" i="446"/>
  <c r="Z72" i="446"/>
  <c r="Y72" i="446"/>
  <c r="X72" i="446"/>
  <c r="W72" i="446"/>
  <c r="V72" i="446"/>
  <c r="U72" i="446"/>
  <c r="T72" i="446"/>
  <c r="S72" i="446"/>
  <c r="R72" i="446"/>
  <c r="Q72" i="446"/>
  <c r="P72" i="446"/>
  <c r="O72" i="446"/>
  <c r="N72" i="446"/>
  <c r="M72" i="446"/>
  <c r="L72" i="446"/>
  <c r="BX71" i="446"/>
  <c r="BY71" i="446" s="1"/>
  <c r="BH71" i="446"/>
  <c r="BG71" i="446"/>
  <c r="BF71" i="446"/>
  <c r="BE71" i="446"/>
  <c r="BD71" i="446"/>
  <c r="BC71" i="446"/>
  <c r="BB71" i="446"/>
  <c r="BA71" i="446"/>
  <c r="AZ71" i="446"/>
  <c r="AY71" i="446"/>
  <c r="AN71" i="446"/>
  <c r="BO71" i="446" s="1"/>
  <c r="AL71" i="446"/>
  <c r="AM71" i="446" s="1"/>
  <c r="AK71" i="446"/>
  <c r="AJ71" i="446"/>
  <c r="AI71" i="446"/>
  <c r="AH71" i="446"/>
  <c r="AG71" i="446"/>
  <c r="AF71" i="446"/>
  <c r="AE71" i="446"/>
  <c r="AD71" i="446"/>
  <c r="AC71" i="446"/>
  <c r="AB71" i="446"/>
  <c r="AA71" i="446"/>
  <c r="Z71" i="446"/>
  <c r="Y71" i="446"/>
  <c r="X71" i="446"/>
  <c r="W71" i="446"/>
  <c r="V71" i="446"/>
  <c r="U71" i="446"/>
  <c r="T71" i="446"/>
  <c r="S71" i="446"/>
  <c r="R71" i="446"/>
  <c r="Q71" i="446"/>
  <c r="P71" i="446"/>
  <c r="O71" i="446"/>
  <c r="N71" i="446"/>
  <c r="M71" i="446"/>
  <c r="L71" i="446"/>
  <c r="BX70" i="446"/>
  <c r="BY70" i="446" s="1"/>
  <c r="BR70" i="446"/>
  <c r="BH70" i="446"/>
  <c r="BI70" i="446" s="1"/>
  <c r="BG70" i="446"/>
  <c r="BF70" i="446"/>
  <c r="BE70" i="446"/>
  <c r="BD70" i="446"/>
  <c r="BC70" i="446"/>
  <c r="BB70" i="446"/>
  <c r="BA70" i="446"/>
  <c r="AZ70" i="446"/>
  <c r="AY70" i="446"/>
  <c r="AN70" i="446"/>
  <c r="BL70" i="446" s="1"/>
  <c r="AL70" i="446"/>
  <c r="AM70" i="446" s="1"/>
  <c r="AK70" i="446"/>
  <c r="AI70" i="446"/>
  <c r="AJ70" i="446" s="1"/>
  <c r="AH70" i="446"/>
  <c r="AG70" i="446"/>
  <c r="AF70" i="446"/>
  <c r="AE70" i="446"/>
  <c r="AD70" i="446"/>
  <c r="AC70" i="446"/>
  <c r="AB70" i="446"/>
  <c r="AA70" i="446"/>
  <c r="Z70" i="446"/>
  <c r="Y70" i="446"/>
  <c r="X70" i="446"/>
  <c r="W70" i="446"/>
  <c r="V70" i="446"/>
  <c r="U70" i="446"/>
  <c r="T70" i="446"/>
  <c r="S70" i="446"/>
  <c r="R70" i="446"/>
  <c r="Q70" i="446"/>
  <c r="P70" i="446"/>
  <c r="O70" i="446"/>
  <c r="N70" i="446"/>
  <c r="M70" i="446"/>
  <c r="L70" i="446"/>
  <c r="BX69" i="446"/>
  <c r="BY69" i="446" s="1"/>
  <c r="BH69" i="446"/>
  <c r="BI69" i="446" s="1"/>
  <c r="BG69" i="446"/>
  <c r="BF69" i="446"/>
  <c r="BE69" i="446"/>
  <c r="BD69" i="446"/>
  <c r="BC69" i="446"/>
  <c r="BB69" i="446"/>
  <c r="BA69" i="446"/>
  <c r="AZ69" i="446"/>
  <c r="AY69" i="446"/>
  <c r="AN69" i="446"/>
  <c r="BM69" i="446" s="1"/>
  <c r="AL69" i="446"/>
  <c r="AM69" i="446" s="1"/>
  <c r="AK69" i="446"/>
  <c r="AI69" i="446"/>
  <c r="AJ69" i="446" s="1"/>
  <c r="AH69" i="446"/>
  <c r="AG69" i="446"/>
  <c r="AF69" i="446"/>
  <c r="AE69" i="446"/>
  <c r="AD69" i="446"/>
  <c r="AC69" i="446"/>
  <c r="AB69" i="446"/>
  <c r="AA69" i="446"/>
  <c r="Z69" i="446"/>
  <c r="Y69" i="446"/>
  <c r="X69" i="446"/>
  <c r="W69" i="446"/>
  <c r="V69" i="446"/>
  <c r="U69" i="446"/>
  <c r="T69" i="446"/>
  <c r="S69" i="446"/>
  <c r="R69" i="446"/>
  <c r="Q69" i="446"/>
  <c r="P69" i="446"/>
  <c r="O69" i="446"/>
  <c r="N69" i="446"/>
  <c r="M69" i="446"/>
  <c r="L69" i="446"/>
  <c r="BX68" i="446"/>
  <c r="BY68" i="446" s="1"/>
  <c r="BH68" i="446"/>
  <c r="BJ68" i="446" s="1"/>
  <c r="BG68" i="446"/>
  <c r="BF68" i="446"/>
  <c r="BE68" i="446"/>
  <c r="BD68" i="446"/>
  <c r="BC68" i="446"/>
  <c r="BB68" i="446"/>
  <c r="BA68" i="446"/>
  <c r="AZ68" i="446"/>
  <c r="AY68" i="446"/>
  <c r="AN68" i="446"/>
  <c r="BQ68" i="446" s="1"/>
  <c r="AM68" i="446"/>
  <c r="AL68" i="446"/>
  <c r="AK68" i="446"/>
  <c r="AI68" i="446"/>
  <c r="AJ68" i="446" s="1"/>
  <c r="AH68" i="446"/>
  <c r="AG68" i="446"/>
  <c r="AF68" i="446"/>
  <c r="AE68" i="446"/>
  <c r="AD68" i="446"/>
  <c r="AC68" i="446"/>
  <c r="AB68" i="446"/>
  <c r="AA68" i="446"/>
  <c r="Z68" i="446"/>
  <c r="Y68" i="446"/>
  <c r="X68" i="446"/>
  <c r="W68" i="446"/>
  <c r="V68" i="446"/>
  <c r="U68" i="446"/>
  <c r="T68" i="446"/>
  <c r="S68" i="446"/>
  <c r="R68" i="446"/>
  <c r="Q68" i="446"/>
  <c r="P68" i="446"/>
  <c r="O68" i="446"/>
  <c r="N68" i="446"/>
  <c r="M68" i="446"/>
  <c r="L68" i="446"/>
  <c r="BX67" i="446"/>
  <c r="BY67" i="446" s="1"/>
  <c r="BH67" i="446"/>
  <c r="BI67" i="446" s="1"/>
  <c r="BG67" i="446"/>
  <c r="BF67" i="446"/>
  <c r="BE67" i="446"/>
  <c r="BD67" i="446"/>
  <c r="BC67" i="446"/>
  <c r="BB67" i="446"/>
  <c r="BA67" i="446"/>
  <c r="AZ67" i="446"/>
  <c r="AY67" i="446"/>
  <c r="AN67" i="446"/>
  <c r="AS67" i="446" s="1"/>
  <c r="AL67" i="446"/>
  <c r="AM67" i="446" s="1"/>
  <c r="AK67" i="446"/>
  <c r="AI67" i="446"/>
  <c r="AJ67" i="446" s="1"/>
  <c r="AH67" i="446"/>
  <c r="AG67" i="446"/>
  <c r="AF67" i="446"/>
  <c r="AE67" i="446"/>
  <c r="AD67" i="446"/>
  <c r="AC67" i="446"/>
  <c r="AB67" i="446"/>
  <c r="AA67" i="446"/>
  <c r="Z67" i="446"/>
  <c r="Y67" i="446"/>
  <c r="X67" i="446"/>
  <c r="W67" i="446"/>
  <c r="V67" i="446"/>
  <c r="U67" i="446"/>
  <c r="T67" i="446"/>
  <c r="S67" i="446"/>
  <c r="R67" i="446"/>
  <c r="Q67" i="446"/>
  <c r="P67" i="446"/>
  <c r="O67" i="446"/>
  <c r="N67" i="446"/>
  <c r="M67" i="446"/>
  <c r="L67" i="446"/>
  <c r="BX66" i="446"/>
  <c r="BY66" i="446" s="1"/>
  <c r="BH66" i="446"/>
  <c r="BG66" i="446"/>
  <c r="BF66" i="446"/>
  <c r="BE66" i="446"/>
  <c r="BD66" i="446"/>
  <c r="BC66" i="446"/>
  <c r="BB66" i="446"/>
  <c r="BA66" i="446"/>
  <c r="AZ66" i="446"/>
  <c r="AY66" i="446"/>
  <c r="AN66" i="446"/>
  <c r="BN66" i="446" s="1"/>
  <c r="AL66" i="446"/>
  <c r="AM66" i="446" s="1"/>
  <c r="AK66" i="446"/>
  <c r="AI66" i="446"/>
  <c r="AJ66" i="446" s="1"/>
  <c r="AH66" i="446"/>
  <c r="AG66" i="446"/>
  <c r="AF66" i="446"/>
  <c r="AE66" i="446"/>
  <c r="AD66" i="446"/>
  <c r="AC66" i="446"/>
  <c r="AB66" i="446"/>
  <c r="AA66" i="446"/>
  <c r="Z66" i="446"/>
  <c r="Y66" i="446"/>
  <c r="X66" i="446"/>
  <c r="W66" i="446"/>
  <c r="V66" i="446"/>
  <c r="U66" i="446"/>
  <c r="T66" i="446"/>
  <c r="S66" i="446"/>
  <c r="R66" i="446"/>
  <c r="Q66" i="446"/>
  <c r="P66" i="446"/>
  <c r="O66" i="446"/>
  <c r="N66" i="446"/>
  <c r="M66" i="446"/>
  <c r="L66" i="446"/>
  <c r="BX65" i="446"/>
  <c r="BY65" i="446" s="1"/>
  <c r="BO65" i="446"/>
  <c r="BH65" i="446"/>
  <c r="BJ65" i="446" s="1"/>
  <c r="BG65" i="446"/>
  <c r="BF65" i="446"/>
  <c r="BE65" i="446"/>
  <c r="BD65" i="446"/>
  <c r="BC65" i="446"/>
  <c r="BB65" i="446"/>
  <c r="BA65" i="446"/>
  <c r="AZ65" i="446"/>
  <c r="AY65" i="446"/>
  <c r="AN65" i="446"/>
  <c r="AL65" i="446"/>
  <c r="AM65" i="446" s="1"/>
  <c r="AK65" i="446"/>
  <c r="AI65" i="446"/>
  <c r="AJ65" i="446" s="1"/>
  <c r="AH65" i="446"/>
  <c r="AG65" i="446"/>
  <c r="AF65" i="446"/>
  <c r="AE65" i="446"/>
  <c r="AD65" i="446"/>
  <c r="AC65" i="446"/>
  <c r="AB65" i="446"/>
  <c r="AA65" i="446"/>
  <c r="Z65" i="446"/>
  <c r="Y65" i="446"/>
  <c r="X65" i="446"/>
  <c r="W65" i="446"/>
  <c r="V65" i="446"/>
  <c r="U65" i="446"/>
  <c r="T65" i="446"/>
  <c r="S65" i="446"/>
  <c r="R65" i="446"/>
  <c r="Q65" i="446"/>
  <c r="P65" i="446"/>
  <c r="O65" i="446"/>
  <c r="N65" i="446"/>
  <c r="M65" i="446"/>
  <c r="L65" i="446"/>
  <c r="BX64" i="446"/>
  <c r="BY64" i="446" s="1"/>
  <c r="BH64" i="446"/>
  <c r="BG64" i="446"/>
  <c r="BF64" i="446"/>
  <c r="BE64" i="446"/>
  <c r="BD64" i="446"/>
  <c r="BC64" i="446"/>
  <c r="BB64" i="446"/>
  <c r="BA64" i="446"/>
  <c r="AZ64" i="446"/>
  <c r="AY64" i="446"/>
  <c r="AN64" i="446"/>
  <c r="AL64" i="446"/>
  <c r="AM64" i="446" s="1"/>
  <c r="AK64" i="446"/>
  <c r="AI64" i="446"/>
  <c r="AJ64" i="446" s="1"/>
  <c r="AH64" i="446"/>
  <c r="AG64" i="446"/>
  <c r="AF64" i="446"/>
  <c r="AE64" i="446"/>
  <c r="AD64" i="446"/>
  <c r="AC64" i="446"/>
  <c r="AB64" i="446"/>
  <c r="AA64" i="446"/>
  <c r="Z64" i="446"/>
  <c r="Y64" i="446"/>
  <c r="X64" i="446"/>
  <c r="W64" i="446"/>
  <c r="V64" i="446"/>
  <c r="U64" i="446"/>
  <c r="T64" i="446"/>
  <c r="S64" i="446"/>
  <c r="R64" i="446"/>
  <c r="Q64" i="446"/>
  <c r="P64" i="446"/>
  <c r="O64" i="446"/>
  <c r="N64" i="446"/>
  <c r="M64" i="446"/>
  <c r="L64" i="446"/>
  <c r="BX63" i="446"/>
  <c r="BY63" i="446" s="1"/>
  <c r="BI63" i="446"/>
  <c r="BH63" i="446"/>
  <c r="BG63" i="446"/>
  <c r="BF63" i="446"/>
  <c r="BE63" i="446"/>
  <c r="BD63" i="446"/>
  <c r="BC63" i="446"/>
  <c r="BB63" i="446"/>
  <c r="BA63" i="446"/>
  <c r="AZ63" i="446"/>
  <c r="AY63" i="446"/>
  <c r="AN63" i="446"/>
  <c r="AT63" i="446" s="1"/>
  <c r="AL63" i="446"/>
  <c r="AM63" i="446" s="1"/>
  <c r="AK63" i="446"/>
  <c r="AI63" i="446"/>
  <c r="AJ63" i="446" s="1"/>
  <c r="AH63" i="446"/>
  <c r="AG63" i="446"/>
  <c r="AF63" i="446"/>
  <c r="AE63" i="446"/>
  <c r="AD63" i="446"/>
  <c r="AC63" i="446"/>
  <c r="AB63" i="446"/>
  <c r="AA63" i="446"/>
  <c r="Z63" i="446"/>
  <c r="Y63" i="446"/>
  <c r="X63" i="446"/>
  <c r="W63" i="446"/>
  <c r="V63" i="446"/>
  <c r="U63" i="446"/>
  <c r="T63" i="446"/>
  <c r="S63" i="446"/>
  <c r="R63" i="446"/>
  <c r="Q63" i="446"/>
  <c r="P63" i="446"/>
  <c r="O63" i="446"/>
  <c r="N63" i="446"/>
  <c r="M63" i="446"/>
  <c r="L63" i="446"/>
  <c r="BX62" i="446"/>
  <c r="BY62" i="446" s="1"/>
  <c r="BT62" i="446"/>
  <c r="BH62" i="446"/>
  <c r="BG62" i="446"/>
  <c r="BF62" i="446"/>
  <c r="BE62" i="446"/>
  <c r="BD62" i="446"/>
  <c r="BC62" i="446"/>
  <c r="BB62" i="446"/>
  <c r="BA62" i="446"/>
  <c r="AZ62" i="446"/>
  <c r="AY62" i="446"/>
  <c r="AN62" i="446"/>
  <c r="BQ62" i="446"/>
  <c r="AL62" i="446"/>
  <c r="AM62" i="446" s="1"/>
  <c r="AK62" i="446"/>
  <c r="AI62" i="446"/>
  <c r="AJ62" i="446" s="1"/>
  <c r="AH62" i="446"/>
  <c r="AG62" i="446"/>
  <c r="AF62" i="446"/>
  <c r="AE62" i="446"/>
  <c r="AD62" i="446"/>
  <c r="AC62" i="446"/>
  <c r="AB62" i="446"/>
  <c r="AA62" i="446"/>
  <c r="Z62" i="446"/>
  <c r="Y62" i="446"/>
  <c r="X62" i="446"/>
  <c r="W62" i="446"/>
  <c r="V62" i="446"/>
  <c r="U62" i="446"/>
  <c r="T62" i="446"/>
  <c r="S62" i="446"/>
  <c r="R62" i="446"/>
  <c r="Q62" i="446"/>
  <c r="P62" i="446"/>
  <c r="O62" i="446"/>
  <c r="N62" i="446"/>
  <c r="M62" i="446"/>
  <c r="L62" i="446"/>
  <c r="BX61" i="446"/>
  <c r="BY61" i="446" s="1"/>
  <c r="BH61" i="446"/>
  <c r="BK61" i="446" s="1"/>
  <c r="BG61" i="446"/>
  <c r="BF61" i="446"/>
  <c r="BE61" i="446"/>
  <c r="BD61" i="446"/>
  <c r="BC61" i="446"/>
  <c r="BB61" i="446"/>
  <c r="BA61" i="446"/>
  <c r="AZ61" i="446"/>
  <c r="AY61" i="446"/>
  <c r="AN61" i="446"/>
  <c r="AL61" i="446"/>
  <c r="AM61" i="446" s="1"/>
  <c r="AK61" i="446"/>
  <c r="AI61" i="446"/>
  <c r="AJ61" i="446" s="1"/>
  <c r="AH61" i="446"/>
  <c r="AG61" i="446"/>
  <c r="AF61" i="446"/>
  <c r="AE61" i="446"/>
  <c r="AD61" i="446"/>
  <c r="AC61" i="446"/>
  <c r="AB61" i="446"/>
  <c r="AA61" i="446"/>
  <c r="Z61" i="446"/>
  <c r="Y61" i="446"/>
  <c r="X61" i="446"/>
  <c r="W61" i="446"/>
  <c r="V61" i="446"/>
  <c r="U61" i="446"/>
  <c r="T61" i="446"/>
  <c r="S61" i="446"/>
  <c r="R61" i="446"/>
  <c r="Q61" i="446"/>
  <c r="P61" i="446"/>
  <c r="O61" i="446"/>
  <c r="N61" i="446"/>
  <c r="M61" i="446"/>
  <c r="L61" i="446"/>
  <c r="BX60" i="446"/>
  <c r="BY60" i="446" s="1"/>
  <c r="BH60" i="446"/>
  <c r="BI60" i="446" s="1"/>
  <c r="BG60" i="446"/>
  <c r="BF60" i="446"/>
  <c r="BE60" i="446"/>
  <c r="BD60" i="446"/>
  <c r="BC60" i="446"/>
  <c r="BB60" i="446"/>
  <c r="BA60" i="446"/>
  <c r="AZ60" i="446"/>
  <c r="AY60" i="446"/>
  <c r="AN60" i="446"/>
  <c r="AL60" i="446"/>
  <c r="AM60" i="446" s="1"/>
  <c r="AK60" i="446"/>
  <c r="AI60" i="446"/>
  <c r="AJ60" i="446" s="1"/>
  <c r="AH60" i="446"/>
  <c r="AG60" i="446"/>
  <c r="AF60" i="446"/>
  <c r="AE60" i="446"/>
  <c r="AD60" i="446"/>
  <c r="AC60" i="446"/>
  <c r="AB60" i="446"/>
  <c r="AA60" i="446"/>
  <c r="Z60" i="446"/>
  <c r="Y60" i="446"/>
  <c r="X60" i="446"/>
  <c r="W60" i="446"/>
  <c r="V60" i="446"/>
  <c r="U60" i="446"/>
  <c r="T60" i="446"/>
  <c r="S60" i="446"/>
  <c r="R60" i="446"/>
  <c r="Q60" i="446"/>
  <c r="P60" i="446"/>
  <c r="O60" i="446"/>
  <c r="N60" i="446"/>
  <c r="M60" i="446"/>
  <c r="L60" i="446"/>
  <c r="BX59" i="446"/>
  <c r="BY59" i="446" s="1"/>
  <c r="BS59" i="446"/>
  <c r="BH59" i="446"/>
  <c r="BG59" i="446"/>
  <c r="BF59" i="446"/>
  <c r="BE59" i="446"/>
  <c r="BD59" i="446"/>
  <c r="BC59" i="446"/>
  <c r="BB59" i="446"/>
  <c r="BA59" i="446"/>
  <c r="AZ59" i="446"/>
  <c r="AY59" i="446"/>
  <c r="AP59" i="446"/>
  <c r="AQ59" i="446"/>
  <c r="AN59" i="446"/>
  <c r="BR59" i="446" s="1"/>
  <c r="AL59" i="446"/>
  <c r="AM59" i="446" s="1"/>
  <c r="AK59" i="446"/>
  <c r="AI59" i="446"/>
  <c r="AJ59" i="446" s="1"/>
  <c r="AH59" i="446"/>
  <c r="AG59" i="446"/>
  <c r="AF59" i="446"/>
  <c r="AE59" i="446"/>
  <c r="AD59" i="446"/>
  <c r="AC59" i="446"/>
  <c r="AB59" i="446"/>
  <c r="AA59" i="446"/>
  <c r="Z59" i="446"/>
  <c r="Y59" i="446"/>
  <c r="X59" i="446"/>
  <c r="W59" i="446"/>
  <c r="V59" i="446"/>
  <c r="U59" i="446"/>
  <c r="T59" i="446"/>
  <c r="S59" i="446"/>
  <c r="R59" i="446"/>
  <c r="Q59" i="446"/>
  <c r="P59" i="446"/>
  <c r="O59" i="446"/>
  <c r="N59" i="446"/>
  <c r="M59" i="446"/>
  <c r="L59" i="446"/>
  <c r="BX58" i="446"/>
  <c r="BY58" i="446" s="1"/>
  <c r="BH58" i="446"/>
  <c r="BG58" i="446"/>
  <c r="BF58" i="446"/>
  <c r="BE58" i="446"/>
  <c r="BD58" i="446"/>
  <c r="BC58" i="446"/>
  <c r="BB58" i="446"/>
  <c r="BA58" i="446"/>
  <c r="AZ58" i="446"/>
  <c r="AY58" i="446"/>
  <c r="AN58" i="446"/>
  <c r="BQ58" i="446" s="1"/>
  <c r="AL58" i="446"/>
  <c r="AM58" i="446" s="1"/>
  <c r="AK58" i="446"/>
  <c r="AI58" i="446"/>
  <c r="AJ58" i="446" s="1"/>
  <c r="AH58" i="446"/>
  <c r="AG58" i="446"/>
  <c r="AF58" i="446"/>
  <c r="AE58" i="446"/>
  <c r="AD58" i="446"/>
  <c r="AC58" i="446"/>
  <c r="AB58" i="446"/>
  <c r="AA58" i="446"/>
  <c r="Z58" i="446"/>
  <c r="Y58" i="446"/>
  <c r="X58" i="446"/>
  <c r="W58" i="446"/>
  <c r="V58" i="446"/>
  <c r="U58" i="446"/>
  <c r="T58" i="446"/>
  <c r="S58" i="446"/>
  <c r="R58" i="446"/>
  <c r="Q58" i="446"/>
  <c r="P58" i="446"/>
  <c r="O58" i="446"/>
  <c r="N58" i="446"/>
  <c r="M58" i="446"/>
  <c r="L58" i="446"/>
  <c r="BX57" i="446"/>
  <c r="BY57" i="446" s="1"/>
  <c r="BH57" i="446"/>
  <c r="BG57" i="446"/>
  <c r="BF57" i="446"/>
  <c r="BE57" i="446"/>
  <c r="BD57" i="446"/>
  <c r="BC57" i="446"/>
  <c r="BB57" i="446"/>
  <c r="BA57" i="446"/>
  <c r="AZ57" i="446"/>
  <c r="AY57" i="446"/>
  <c r="AN57" i="446"/>
  <c r="BM57" i="446" s="1"/>
  <c r="AL57" i="446"/>
  <c r="AM57" i="446" s="1"/>
  <c r="AK57" i="446"/>
  <c r="AI57" i="446"/>
  <c r="AJ57" i="446" s="1"/>
  <c r="AH57" i="446"/>
  <c r="AG57" i="446"/>
  <c r="AF57" i="446"/>
  <c r="AE57" i="446"/>
  <c r="AD57" i="446"/>
  <c r="AC57" i="446"/>
  <c r="AB57" i="446"/>
  <c r="AA57" i="446"/>
  <c r="Z57" i="446"/>
  <c r="Y57" i="446"/>
  <c r="X57" i="446"/>
  <c r="W57" i="446"/>
  <c r="V57" i="446"/>
  <c r="U57" i="446"/>
  <c r="T57" i="446"/>
  <c r="S57" i="446"/>
  <c r="R57" i="446"/>
  <c r="Q57" i="446"/>
  <c r="P57" i="446"/>
  <c r="O57" i="446"/>
  <c r="N57" i="446"/>
  <c r="M57" i="446"/>
  <c r="L57" i="446"/>
  <c r="BX56" i="446"/>
  <c r="BY56" i="446" s="1"/>
  <c r="BI56" i="446"/>
  <c r="BH56" i="446"/>
  <c r="BK56" i="446" s="1"/>
  <c r="BG56" i="446"/>
  <c r="BF56" i="446"/>
  <c r="BE56" i="446"/>
  <c r="BD56" i="446"/>
  <c r="BC56" i="446"/>
  <c r="BB56" i="446"/>
  <c r="BA56" i="446"/>
  <c r="AZ56" i="446"/>
  <c r="AY56" i="446"/>
  <c r="AN56" i="446"/>
  <c r="AL56" i="446"/>
  <c r="AM56" i="446" s="1"/>
  <c r="AK56" i="446"/>
  <c r="AI56" i="446"/>
  <c r="AJ56" i="446" s="1"/>
  <c r="AH56" i="446"/>
  <c r="AG56" i="446"/>
  <c r="AF56" i="446"/>
  <c r="AE56" i="446"/>
  <c r="AD56" i="446"/>
  <c r="AC56" i="446"/>
  <c r="AB56" i="446"/>
  <c r="AA56" i="446"/>
  <c r="Z56" i="446"/>
  <c r="Y56" i="446"/>
  <c r="X56" i="446"/>
  <c r="W56" i="446"/>
  <c r="V56" i="446"/>
  <c r="U56" i="446"/>
  <c r="T56" i="446"/>
  <c r="S56" i="446"/>
  <c r="R56" i="446"/>
  <c r="Q56" i="446"/>
  <c r="P56" i="446"/>
  <c r="O56" i="446"/>
  <c r="N56" i="446"/>
  <c r="M56" i="446"/>
  <c r="L56" i="446"/>
  <c r="BX55" i="446"/>
  <c r="BY55" i="446" s="1"/>
  <c r="BH55" i="446"/>
  <c r="BK55" i="446" s="1"/>
  <c r="BG55" i="446"/>
  <c r="BF55" i="446"/>
  <c r="BE55" i="446"/>
  <c r="BD55" i="446"/>
  <c r="BC55" i="446"/>
  <c r="BB55" i="446"/>
  <c r="BA55" i="446"/>
  <c r="AZ55" i="446"/>
  <c r="AY55" i="446"/>
  <c r="AN55" i="446"/>
  <c r="AL55" i="446"/>
  <c r="AM55" i="446" s="1"/>
  <c r="AK55" i="446"/>
  <c r="AI55" i="446"/>
  <c r="AJ55" i="446" s="1"/>
  <c r="AH55" i="446"/>
  <c r="AG55" i="446"/>
  <c r="AF55" i="446"/>
  <c r="AE55" i="446"/>
  <c r="AD55" i="446"/>
  <c r="AC55" i="446"/>
  <c r="AB55" i="446"/>
  <c r="AA55" i="446"/>
  <c r="Z55" i="446"/>
  <c r="Y55" i="446"/>
  <c r="X55" i="446"/>
  <c r="W55" i="446"/>
  <c r="V55" i="446"/>
  <c r="U55" i="446"/>
  <c r="T55" i="446"/>
  <c r="S55" i="446"/>
  <c r="R55" i="446"/>
  <c r="Q55" i="446"/>
  <c r="P55" i="446"/>
  <c r="O55" i="446"/>
  <c r="N55" i="446"/>
  <c r="M55" i="446"/>
  <c r="L55" i="446"/>
  <c r="BX54" i="446"/>
  <c r="BY54" i="446" s="1"/>
  <c r="BH54" i="446"/>
  <c r="BG54" i="446"/>
  <c r="BF54" i="446"/>
  <c r="BE54" i="446"/>
  <c r="BD54" i="446"/>
  <c r="BC54" i="446"/>
  <c r="BB54" i="446"/>
  <c r="BA54" i="446"/>
  <c r="AZ54" i="446"/>
  <c r="AY54" i="446"/>
  <c r="AU54" i="446"/>
  <c r="AN54" i="446"/>
  <c r="BS54" i="446" s="1"/>
  <c r="AL54" i="446"/>
  <c r="AM54" i="446" s="1"/>
  <c r="AK54" i="446"/>
  <c r="AI54" i="446"/>
  <c r="AJ54" i="446" s="1"/>
  <c r="AH54" i="446"/>
  <c r="AG54" i="446"/>
  <c r="AF54" i="446"/>
  <c r="AE54" i="446"/>
  <c r="AD54" i="446"/>
  <c r="AC54" i="446"/>
  <c r="AB54" i="446"/>
  <c r="AA54" i="446"/>
  <c r="Z54" i="446"/>
  <c r="Y54" i="446"/>
  <c r="X54" i="446"/>
  <c r="W54" i="446"/>
  <c r="V54" i="446"/>
  <c r="U54" i="446"/>
  <c r="T54" i="446"/>
  <c r="S54" i="446"/>
  <c r="R54" i="446"/>
  <c r="Q54" i="446"/>
  <c r="P54" i="446"/>
  <c r="O54" i="446"/>
  <c r="N54" i="446"/>
  <c r="M54" i="446"/>
  <c r="L54" i="446"/>
  <c r="BX53" i="446"/>
  <c r="BY53" i="446" s="1"/>
  <c r="BH53" i="446"/>
  <c r="BI53" i="446" s="1"/>
  <c r="BG53" i="446"/>
  <c r="BF53" i="446"/>
  <c r="BE53" i="446"/>
  <c r="BD53" i="446"/>
  <c r="BC53" i="446"/>
  <c r="BB53" i="446"/>
  <c r="BA53" i="446"/>
  <c r="AZ53" i="446"/>
  <c r="AY53" i="446"/>
  <c r="AN53" i="446"/>
  <c r="AL53" i="446"/>
  <c r="AM53" i="446" s="1"/>
  <c r="AK53" i="446"/>
  <c r="AJ53" i="446"/>
  <c r="AI53" i="446"/>
  <c r="AH53" i="446"/>
  <c r="AG53" i="446"/>
  <c r="AF53" i="446"/>
  <c r="AE53" i="446"/>
  <c r="AD53" i="446"/>
  <c r="AC53" i="446"/>
  <c r="AB53" i="446"/>
  <c r="AA53" i="446"/>
  <c r="Z53" i="446"/>
  <c r="Y53" i="446"/>
  <c r="X53" i="446"/>
  <c r="W53" i="446"/>
  <c r="V53" i="446"/>
  <c r="U53" i="446"/>
  <c r="T53" i="446"/>
  <c r="S53" i="446"/>
  <c r="R53" i="446"/>
  <c r="Q53" i="446"/>
  <c r="P53" i="446"/>
  <c r="O53" i="446"/>
  <c r="N53" i="446"/>
  <c r="M53" i="446"/>
  <c r="L53" i="446"/>
  <c r="BX52" i="446"/>
  <c r="BY52" i="446" s="1"/>
  <c r="BH52" i="446"/>
  <c r="BG52" i="446"/>
  <c r="BF52" i="446"/>
  <c r="BE52" i="446"/>
  <c r="BD52" i="446"/>
  <c r="BC52" i="446"/>
  <c r="BB52" i="446"/>
  <c r="BA52" i="446"/>
  <c r="AZ52" i="446"/>
  <c r="AY52" i="446"/>
  <c r="AN52" i="446"/>
  <c r="BL52" i="446" s="1"/>
  <c r="AL52" i="446"/>
  <c r="AM52" i="446" s="1"/>
  <c r="AK52" i="446"/>
  <c r="AI52" i="446"/>
  <c r="AJ52" i="446" s="1"/>
  <c r="AH52" i="446"/>
  <c r="AG52" i="446"/>
  <c r="AF52" i="446"/>
  <c r="AE52" i="446"/>
  <c r="AD52" i="446"/>
  <c r="AC52" i="446"/>
  <c r="AB52" i="446"/>
  <c r="AA52" i="446"/>
  <c r="Z52" i="446"/>
  <c r="Y52" i="446"/>
  <c r="X52" i="446"/>
  <c r="W52" i="446"/>
  <c r="V52" i="446"/>
  <c r="U52" i="446"/>
  <c r="T52" i="446"/>
  <c r="S52" i="446"/>
  <c r="R52" i="446"/>
  <c r="Q52" i="446"/>
  <c r="P52" i="446"/>
  <c r="O52" i="446"/>
  <c r="N52" i="446"/>
  <c r="M52" i="446"/>
  <c r="L52" i="446"/>
  <c r="BY51" i="446"/>
  <c r="BX51" i="446"/>
  <c r="BH51" i="446"/>
  <c r="BI51" i="446" s="1"/>
  <c r="BG51" i="446"/>
  <c r="BF51" i="446"/>
  <c r="BE51" i="446"/>
  <c r="BD51" i="446"/>
  <c r="BC51" i="446"/>
  <c r="BB51" i="446"/>
  <c r="BA51" i="446"/>
  <c r="AZ51" i="446"/>
  <c r="AY51" i="446"/>
  <c r="AN51" i="446"/>
  <c r="BP51" i="446" s="1"/>
  <c r="AL51" i="446"/>
  <c r="AM51" i="446" s="1"/>
  <c r="AK51" i="446"/>
  <c r="AI51" i="446"/>
  <c r="AJ51" i="446" s="1"/>
  <c r="AH51" i="446"/>
  <c r="AG51" i="446"/>
  <c r="AF51" i="446"/>
  <c r="AE51" i="446"/>
  <c r="AD51" i="446"/>
  <c r="AC51" i="446"/>
  <c r="AB51" i="446"/>
  <c r="AA51" i="446"/>
  <c r="Z51" i="446"/>
  <c r="Y51" i="446"/>
  <c r="X51" i="446"/>
  <c r="W51" i="446"/>
  <c r="V51" i="446"/>
  <c r="U51" i="446"/>
  <c r="T51" i="446"/>
  <c r="S51" i="446"/>
  <c r="R51" i="446"/>
  <c r="Q51" i="446"/>
  <c r="P51" i="446"/>
  <c r="O51" i="446"/>
  <c r="N51" i="446"/>
  <c r="M51" i="446"/>
  <c r="L51" i="446"/>
  <c r="BX50" i="446"/>
  <c r="BY50" i="446" s="1"/>
  <c r="BJ50" i="446"/>
  <c r="BH50" i="446"/>
  <c r="BK50" i="446" s="1"/>
  <c r="BG50" i="446"/>
  <c r="BF50" i="446"/>
  <c r="BE50" i="446"/>
  <c r="BD50" i="446"/>
  <c r="BC50" i="446"/>
  <c r="BB50" i="446"/>
  <c r="BA50" i="446"/>
  <c r="AZ50" i="446"/>
  <c r="AY50" i="446"/>
  <c r="AS50" i="446"/>
  <c r="AN50" i="446"/>
  <c r="AL50" i="446"/>
  <c r="AM50" i="446" s="1"/>
  <c r="AK50" i="446"/>
  <c r="AJ50" i="446"/>
  <c r="AI50" i="446"/>
  <c r="AH50" i="446"/>
  <c r="AG50" i="446"/>
  <c r="AF50" i="446"/>
  <c r="AE50" i="446"/>
  <c r="AD50" i="446"/>
  <c r="AC50" i="446"/>
  <c r="AB50" i="446"/>
  <c r="AA50" i="446"/>
  <c r="Z50" i="446"/>
  <c r="Y50" i="446"/>
  <c r="X50" i="446"/>
  <c r="W50" i="446"/>
  <c r="V50" i="446"/>
  <c r="U50" i="446"/>
  <c r="T50" i="446"/>
  <c r="S50" i="446"/>
  <c r="R50" i="446"/>
  <c r="Q50" i="446"/>
  <c r="P50" i="446"/>
  <c r="O50" i="446"/>
  <c r="N50" i="446"/>
  <c r="M50" i="446"/>
  <c r="L50" i="446"/>
  <c r="BX49" i="446"/>
  <c r="BY49" i="446" s="1"/>
  <c r="BN49" i="446"/>
  <c r="BH49" i="446"/>
  <c r="BI49" i="446" s="1"/>
  <c r="BG49" i="446"/>
  <c r="BF49" i="446"/>
  <c r="BE49" i="446"/>
  <c r="BD49" i="446"/>
  <c r="BC49" i="446"/>
  <c r="BB49" i="446"/>
  <c r="BA49" i="446"/>
  <c r="AZ49" i="446"/>
  <c r="AY49" i="446"/>
  <c r="AN49" i="446"/>
  <c r="AT49" i="446" s="1"/>
  <c r="AL49" i="446"/>
  <c r="AM49" i="446"/>
  <c r="AK49" i="446"/>
  <c r="AI49" i="446"/>
  <c r="AJ49" i="446" s="1"/>
  <c r="AH49" i="446"/>
  <c r="AG49" i="446"/>
  <c r="AF49" i="446"/>
  <c r="AE49" i="446"/>
  <c r="AD49" i="446"/>
  <c r="AC49" i="446"/>
  <c r="AB49" i="446"/>
  <c r="AA49" i="446"/>
  <c r="Z49" i="446"/>
  <c r="Y49" i="446"/>
  <c r="X49" i="446"/>
  <c r="W49" i="446"/>
  <c r="V49" i="446"/>
  <c r="U49" i="446"/>
  <c r="T49" i="446"/>
  <c r="S49" i="446"/>
  <c r="R49" i="446"/>
  <c r="Q49" i="446"/>
  <c r="P49" i="446"/>
  <c r="O49" i="446"/>
  <c r="N49" i="446"/>
  <c r="M49" i="446"/>
  <c r="L49" i="446"/>
  <c r="BX48" i="446"/>
  <c r="BY48" i="446" s="1"/>
  <c r="BK48" i="446"/>
  <c r="BH48" i="446"/>
  <c r="BG48" i="446"/>
  <c r="BF48" i="446"/>
  <c r="BE48" i="446"/>
  <c r="BD48" i="446"/>
  <c r="BC48" i="446"/>
  <c r="BB48" i="446"/>
  <c r="BA48" i="446"/>
  <c r="AZ48" i="446"/>
  <c r="AY48" i="446"/>
  <c r="AN48" i="446"/>
  <c r="BO48" i="446" s="1"/>
  <c r="AL48" i="446"/>
  <c r="AM48" i="446" s="1"/>
  <c r="AK48" i="446"/>
  <c r="AI48" i="446"/>
  <c r="AJ48" i="446" s="1"/>
  <c r="AH48" i="446"/>
  <c r="AG48" i="446"/>
  <c r="AF48" i="446"/>
  <c r="AE48" i="446"/>
  <c r="AD48" i="446"/>
  <c r="AC48" i="446"/>
  <c r="AB48" i="446"/>
  <c r="AA48" i="446"/>
  <c r="Z48" i="446"/>
  <c r="Y48" i="446"/>
  <c r="X48" i="446"/>
  <c r="W48" i="446"/>
  <c r="V48" i="446"/>
  <c r="U48" i="446"/>
  <c r="T48" i="446"/>
  <c r="S48" i="446"/>
  <c r="R48" i="446"/>
  <c r="Q48" i="446"/>
  <c r="P48" i="446"/>
  <c r="O48" i="446"/>
  <c r="N48" i="446"/>
  <c r="M48" i="446"/>
  <c r="L48" i="446"/>
  <c r="BX47" i="446"/>
  <c r="BY47" i="446" s="1"/>
  <c r="BH47" i="446"/>
  <c r="BG47" i="446"/>
  <c r="BF47" i="446"/>
  <c r="BE47" i="446"/>
  <c r="BD47" i="446"/>
  <c r="BC47" i="446"/>
  <c r="BB47" i="446"/>
  <c r="BA47" i="446"/>
  <c r="AZ47" i="446"/>
  <c r="AY47" i="446"/>
  <c r="AN47" i="446"/>
  <c r="AL47" i="446"/>
  <c r="AM47" i="446" s="1"/>
  <c r="AK47" i="446"/>
  <c r="AI47" i="446"/>
  <c r="AJ47" i="446" s="1"/>
  <c r="AH47" i="446"/>
  <c r="AG47" i="446"/>
  <c r="AF47" i="446"/>
  <c r="AE47" i="446"/>
  <c r="AD47" i="446"/>
  <c r="AC47" i="446"/>
  <c r="AB47" i="446"/>
  <c r="AA47" i="446"/>
  <c r="Z47" i="446"/>
  <c r="Y47" i="446"/>
  <c r="X47" i="446"/>
  <c r="W47" i="446"/>
  <c r="V47" i="446"/>
  <c r="U47" i="446"/>
  <c r="T47" i="446"/>
  <c r="S47" i="446"/>
  <c r="R47" i="446"/>
  <c r="Q47" i="446"/>
  <c r="P47" i="446"/>
  <c r="O47" i="446"/>
  <c r="N47" i="446"/>
  <c r="M47" i="446"/>
  <c r="L47" i="446"/>
  <c r="BX46" i="446"/>
  <c r="BY46" i="446" s="1"/>
  <c r="BH46" i="446"/>
  <c r="BI46" i="446" s="1"/>
  <c r="BG46" i="446"/>
  <c r="BF46" i="446"/>
  <c r="BE46" i="446"/>
  <c r="BD46" i="446"/>
  <c r="BC46" i="446"/>
  <c r="BB46" i="446"/>
  <c r="BA46" i="446"/>
  <c r="AZ46" i="446"/>
  <c r="AY46" i="446"/>
  <c r="AN46" i="446"/>
  <c r="AL46" i="446"/>
  <c r="AM46" i="446" s="1"/>
  <c r="AK46" i="446"/>
  <c r="AI46" i="446"/>
  <c r="AJ46" i="446" s="1"/>
  <c r="AH46" i="446"/>
  <c r="AG46" i="446"/>
  <c r="AF46" i="446"/>
  <c r="AE46" i="446"/>
  <c r="AD46" i="446"/>
  <c r="AC46" i="446"/>
  <c r="AB46" i="446"/>
  <c r="AA46" i="446"/>
  <c r="Z46" i="446"/>
  <c r="Y46" i="446"/>
  <c r="X46" i="446"/>
  <c r="W46" i="446"/>
  <c r="V46" i="446"/>
  <c r="U46" i="446"/>
  <c r="T46" i="446"/>
  <c r="S46" i="446"/>
  <c r="R46" i="446"/>
  <c r="Q46" i="446"/>
  <c r="P46" i="446"/>
  <c r="O46" i="446"/>
  <c r="N46" i="446"/>
  <c r="M46" i="446"/>
  <c r="L46" i="446"/>
  <c r="BX45" i="446"/>
  <c r="BY45" i="446" s="1"/>
  <c r="BH45" i="446"/>
  <c r="BJ45" i="446" s="1"/>
  <c r="BG45" i="446"/>
  <c r="BF45" i="446"/>
  <c r="BE45" i="446"/>
  <c r="BD45" i="446"/>
  <c r="BC45" i="446"/>
  <c r="BB45" i="446"/>
  <c r="BA45" i="446"/>
  <c r="AZ45" i="446"/>
  <c r="AY45" i="446"/>
  <c r="AN45" i="446"/>
  <c r="BS45" i="446" s="1"/>
  <c r="AL45" i="446"/>
  <c r="AM45" i="446" s="1"/>
  <c r="AK45" i="446"/>
  <c r="AI45" i="446"/>
  <c r="AJ45" i="446" s="1"/>
  <c r="AH45" i="446"/>
  <c r="AG45" i="446"/>
  <c r="AF45" i="446"/>
  <c r="AE45" i="446"/>
  <c r="AD45" i="446"/>
  <c r="AC45" i="446"/>
  <c r="AB45" i="446"/>
  <c r="AA45" i="446"/>
  <c r="Z45" i="446"/>
  <c r="Y45" i="446"/>
  <c r="X45" i="446"/>
  <c r="W45" i="446"/>
  <c r="V45" i="446"/>
  <c r="U45" i="446"/>
  <c r="T45" i="446"/>
  <c r="S45" i="446"/>
  <c r="R45" i="446"/>
  <c r="Q45" i="446"/>
  <c r="P45" i="446"/>
  <c r="O45" i="446"/>
  <c r="N45" i="446"/>
  <c r="M45" i="446"/>
  <c r="L45" i="446"/>
  <c r="BX44" i="446"/>
  <c r="BY44" i="446" s="1"/>
  <c r="BH44" i="446"/>
  <c r="BK44" i="446" s="1"/>
  <c r="BG44" i="446"/>
  <c r="BF44" i="446"/>
  <c r="BE44" i="446"/>
  <c r="BD44" i="446"/>
  <c r="BC44" i="446"/>
  <c r="BB44" i="446"/>
  <c r="BA44" i="446"/>
  <c r="AZ44" i="446"/>
  <c r="AY44" i="446"/>
  <c r="AN44" i="446"/>
  <c r="AL44" i="446"/>
  <c r="AM44" i="446"/>
  <c r="AK44" i="446"/>
  <c r="AI44" i="446"/>
  <c r="AJ44" i="446" s="1"/>
  <c r="AH44" i="446"/>
  <c r="AG44" i="446"/>
  <c r="AF44" i="446"/>
  <c r="AE44" i="446"/>
  <c r="AD44" i="446"/>
  <c r="AC44" i="446"/>
  <c r="AB44" i="446"/>
  <c r="AA44" i="446"/>
  <c r="Z44" i="446"/>
  <c r="Y44" i="446"/>
  <c r="X44" i="446"/>
  <c r="W44" i="446"/>
  <c r="V44" i="446"/>
  <c r="U44" i="446"/>
  <c r="T44" i="446"/>
  <c r="S44" i="446"/>
  <c r="R44" i="446"/>
  <c r="Q44" i="446"/>
  <c r="P44" i="446"/>
  <c r="O44" i="446"/>
  <c r="N44" i="446"/>
  <c r="M44" i="446"/>
  <c r="L44" i="446"/>
  <c r="BX43" i="446"/>
  <c r="BY43" i="446" s="1"/>
  <c r="BH43" i="446"/>
  <c r="BG43" i="446"/>
  <c r="BF43" i="446"/>
  <c r="BE43" i="446"/>
  <c r="BD43" i="446"/>
  <c r="BC43" i="446"/>
  <c r="BB43" i="446"/>
  <c r="BA43" i="446"/>
  <c r="AZ43" i="446"/>
  <c r="AY43" i="446"/>
  <c r="AN43" i="446"/>
  <c r="AM43" i="446"/>
  <c r="AL43" i="446"/>
  <c r="AK43" i="446"/>
  <c r="AI43" i="446"/>
  <c r="AJ43" i="446" s="1"/>
  <c r="AH43" i="446"/>
  <c r="AG43" i="446"/>
  <c r="AF43" i="446"/>
  <c r="AE43" i="446"/>
  <c r="AD43" i="446"/>
  <c r="AC43" i="446"/>
  <c r="AB43" i="446"/>
  <c r="AA43" i="446"/>
  <c r="Z43" i="446"/>
  <c r="Y43" i="446"/>
  <c r="X43" i="446"/>
  <c r="W43" i="446"/>
  <c r="V43" i="446"/>
  <c r="U43" i="446"/>
  <c r="T43" i="446"/>
  <c r="S43" i="446"/>
  <c r="R43" i="446"/>
  <c r="Q43" i="446"/>
  <c r="P43" i="446"/>
  <c r="O43" i="446"/>
  <c r="N43" i="446"/>
  <c r="M43" i="446"/>
  <c r="L43" i="446"/>
  <c r="BX42" i="446"/>
  <c r="BY42" i="446" s="1"/>
  <c r="BH42" i="446"/>
  <c r="BG42" i="446"/>
  <c r="BF42" i="446"/>
  <c r="BE42" i="446"/>
  <c r="BD42" i="446"/>
  <c r="BC42" i="446"/>
  <c r="BB42" i="446"/>
  <c r="BA42" i="446"/>
  <c r="AZ42" i="446"/>
  <c r="AY42" i="446"/>
  <c r="AN42" i="446"/>
  <c r="BM42" i="446" s="1"/>
  <c r="AL42" i="446"/>
  <c r="AM42" i="446" s="1"/>
  <c r="AK42" i="446"/>
  <c r="AI42" i="446"/>
  <c r="AJ42" i="446" s="1"/>
  <c r="AH42" i="446"/>
  <c r="AG42" i="446"/>
  <c r="AF42" i="446"/>
  <c r="AE42" i="446"/>
  <c r="AD42" i="446"/>
  <c r="AC42" i="446"/>
  <c r="AB42" i="446"/>
  <c r="AA42" i="446"/>
  <c r="Z42" i="446"/>
  <c r="Y42" i="446"/>
  <c r="X42" i="446"/>
  <c r="W42" i="446"/>
  <c r="V42" i="446"/>
  <c r="U42" i="446"/>
  <c r="T42" i="446"/>
  <c r="S42" i="446"/>
  <c r="R42" i="446"/>
  <c r="Q42" i="446"/>
  <c r="P42" i="446"/>
  <c r="O42" i="446"/>
  <c r="N42" i="446"/>
  <c r="M42" i="446"/>
  <c r="L42" i="446"/>
  <c r="BX41" i="446"/>
  <c r="BY41" i="446" s="1"/>
  <c r="BH41" i="446"/>
  <c r="BI41" i="446" s="1"/>
  <c r="BG41" i="446"/>
  <c r="BF41" i="446"/>
  <c r="BE41" i="446"/>
  <c r="BD41" i="446"/>
  <c r="BC41" i="446"/>
  <c r="BB41" i="446"/>
  <c r="BA41" i="446"/>
  <c r="AZ41" i="446"/>
  <c r="AY41" i="446"/>
  <c r="AN41" i="446"/>
  <c r="BL41" i="446" s="1"/>
  <c r="AL41" i="446"/>
  <c r="AM41" i="446" s="1"/>
  <c r="AK41" i="446"/>
  <c r="AI41" i="446"/>
  <c r="AJ41" i="446" s="1"/>
  <c r="AH41" i="446"/>
  <c r="AG41" i="446"/>
  <c r="AF41" i="446"/>
  <c r="AE41" i="446"/>
  <c r="AD41" i="446"/>
  <c r="AC41" i="446"/>
  <c r="AB41" i="446"/>
  <c r="AA41" i="446"/>
  <c r="Z41" i="446"/>
  <c r="Y41" i="446"/>
  <c r="X41" i="446"/>
  <c r="W41" i="446"/>
  <c r="V41" i="446"/>
  <c r="U41" i="446"/>
  <c r="T41" i="446"/>
  <c r="S41" i="446"/>
  <c r="R41" i="446"/>
  <c r="Q41" i="446"/>
  <c r="P41" i="446"/>
  <c r="O41" i="446"/>
  <c r="N41" i="446"/>
  <c r="M41" i="446"/>
  <c r="L41" i="446"/>
  <c r="BX40" i="446"/>
  <c r="BY40" i="446" s="1"/>
  <c r="BH40" i="446"/>
  <c r="BG40" i="446"/>
  <c r="BF40" i="446"/>
  <c r="BE40" i="446"/>
  <c r="BD40" i="446"/>
  <c r="BC40" i="446"/>
  <c r="BB40" i="446"/>
  <c r="BA40" i="446"/>
  <c r="AZ40" i="446"/>
  <c r="AY40" i="446"/>
  <c r="AN40" i="446"/>
  <c r="AU40" i="446" s="1"/>
  <c r="AL40" i="446"/>
  <c r="AM40" i="446" s="1"/>
  <c r="AK40" i="446"/>
  <c r="AI40" i="446"/>
  <c r="AJ40" i="446" s="1"/>
  <c r="AH40" i="446"/>
  <c r="AG40" i="446"/>
  <c r="AF40" i="446"/>
  <c r="AE40" i="446"/>
  <c r="AD40" i="446"/>
  <c r="AC40" i="446"/>
  <c r="AB40" i="446"/>
  <c r="AA40" i="446"/>
  <c r="Z40" i="446"/>
  <c r="Y40" i="446"/>
  <c r="X40" i="446"/>
  <c r="W40" i="446"/>
  <c r="V40" i="446"/>
  <c r="U40" i="446"/>
  <c r="T40" i="446"/>
  <c r="S40" i="446"/>
  <c r="R40" i="446"/>
  <c r="Q40" i="446"/>
  <c r="P40" i="446"/>
  <c r="O40" i="446"/>
  <c r="N40" i="446"/>
  <c r="M40" i="446"/>
  <c r="L40" i="446"/>
  <c r="BY39" i="446"/>
  <c r="BX39" i="446"/>
  <c r="BH39" i="446"/>
  <c r="BI39" i="446" s="1"/>
  <c r="BG39" i="446"/>
  <c r="BF39" i="446"/>
  <c r="BE39" i="446"/>
  <c r="BD39" i="446"/>
  <c r="BC39" i="446"/>
  <c r="BB39" i="446"/>
  <c r="BA39" i="446"/>
  <c r="AZ39" i="446"/>
  <c r="AY39" i="446"/>
  <c r="AN39" i="446"/>
  <c r="BT39" i="446" s="1"/>
  <c r="AL39" i="446"/>
  <c r="AM39" i="446" s="1"/>
  <c r="AK39" i="446"/>
  <c r="AI39" i="446"/>
  <c r="AJ39" i="446" s="1"/>
  <c r="AH39" i="446"/>
  <c r="AG39" i="446"/>
  <c r="AF39" i="446"/>
  <c r="AE39" i="446"/>
  <c r="AD39" i="446"/>
  <c r="AC39" i="446"/>
  <c r="AB39" i="446"/>
  <c r="AA39" i="446"/>
  <c r="Z39" i="446"/>
  <c r="Y39" i="446"/>
  <c r="X39" i="446"/>
  <c r="W39" i="446"/>
  <c r="V39" i="446"/>
  <c r="U39" i="446"/>
  <c r="T39" i="446"/>
  <c r="S39" i="446"/>
  <c r="R39" i="446"/>
  <c r="Q39" i="446"/>
  <c r="P39" i="446"/>
  <c r="O39" i="446"/>
  <c r="N39" i="446"/>
  <c r="M39" i="446"/>
  <c r="L39" i="446"/>
  <c r="BX38" i="446"/>
  <c r="BY38" i="446" s="1"/>
  <c r="BH38" i="446"/>
  <c r="BG38" i="446"/>
  <c r="BF38" i="446"/>
  <c r="BE38" i="446"/>
  <c r="BD38" i="446"/>
  <c r="BC38" i="446"/>
  <c r="BB38" i="446"/>
  <c r="BA38" i="446"/>
  <c r="AZ38" i="446"/>
  <c r="AY38" i="446"/>
  <c r="AN38" i="446"/>
  <c r="AL38" i="446"/>
  <c r="AM38" i="446" s="1"/>
  <c r="AK38" i="446"/>
  <c r="AI38" i="446"/>
  <c r="AJ38" i="446" s="1"/>
  <c r="AH38" i="446"/>
  <c r="AG38" i="446"/>
  <c r="AF38" i="446"/>
  <c r="AE38" i="446"/>
  <c r="AD38" i="446"/>
  <c r="AC38" i="446"/>
  <c r="AB38" i="446"/>
  <c r="AA38" i="446"/>
  <c r="Z38" i="446"/>
  <c r="Y38" i="446"/>
  <c r="X38" i="446"/>
  <c r="W38" i="446"/>
  <c r="V38" i="446"/>
  <c r="U38" i="446"/>
  <c r="T38" i="446"/>
  <c r="S38" i="446"/>
  <c r="R38" i="446"/>
  <c r="Q38" i="446"/>
  <c r="P38" i="446"/>
  <c r="O38" i="446"/>
  <c r="N38" i="446"/>
  <c r="M38" i="446"/>
  <c r="L38" i="446"/>
  <c r="BX37" i="446"/>
  <c r="BY37" i="446" s="1"/>
  <c r="BJ37" i="446"/>
  <c r="BH37" i="446"/>
  <c r="BK37" i="446" s="1"/>
  <c r="BG37" i="446"/>
  <c r="BF37" i="446"/>
  <c r="BE37" i="446"/>
  <c r="BD37" i="446"/>
  <c r="BC37" i="446"/>
  <c r="BB37" i="446"/>
  <c r="BA37" i="446"/>
  <c r="AZ37" i="446"/>
  <c r="AY37" i="446"/>
  <c r="AN37" i="446"/>
  <c r="BQ37" i="446" s="1"/>
  <c r="AL37" i="446"/>
  <c r="AM37" i="446" s="1"/>
  <c r="AK37" i="446"/>
  <c r="AI37" i="446"/>
  <c r="AJ37" i="446" s="1"/>
  <c r="AH37" i="446"/>
  <c r="AG37" i="446"/>
  <c r="AF37" i="446"/>
  <c r="AE37" i="446"/>
  <c r="AD37" i="446"/>
  <c r="AC37" i="446"/>
  <c r="AB37" i="446"/>
  <c r="AA37" i="446"/>
  <c r="Z37" i="446"/>
  <c r="Y37" i="446"/>
  <c r="X37" i="446"/>
  <c r="W37" i="446"/>
  <c r="V37" i="446"/>
  <c r="U37" i="446"/>
  <c r="T37" i="446"/>
  <c r="S37" i="446"/>
  <c r="R37" i="446"/>
  <c r="Q37" i="446"/>
  <c r="P37" i="446"/>
  <c r="O37" i="446"/>
  <c r="N37" i="446"/>
  <c r="M37" i="446"/>
  <c r="L37" i="446"/>
  <c r="BX36" i="446"/>
  <c r="BY36" i="446" s="1"/>
  <c r="BH36" i="446"/>
  <c r="BK36" i="446" s="1"/>
  <c r="BG36" i="446"/>
  <c r="BF36" i="446"/>
  <c r="BE36" i="446"/>
  <c r="BD36" i="446"/>
  <c r="BC36" i="446"/>
  <c r="BB36" i="446"/>
  <c r="BA36" i="446"/>
  <c r="AZ36" i="446"/>
  <c r="AY36" i="446"/>
  <c r="AN36" i="446"/>
  <c r="AU36" i="446" s="1"/>
  <c r="AL36" i="446"/>
  <c r="AM36" i="446" s="1"/>
  <c r="AK36" i="446"/>
  <c r="AI36" i="446"/>
  <c r="AJ36" i="446" s="1"/>
  <c r="AH36" i="446"/>
  <c r="AG36" i="446"/>
  <c r="AF36" i="446"/>
  <c r="AE36" i="446"/>
  <c r="AD36" i="446"/>
  <c r="AC36" i="446"/>
  <c r="AB36" i="446"/>
  <c r="AA36" i="446"/>
  <c r="Z36" i="446"/>
  <c r="Y36" i="446"/>
  <c r="X36" i="446"/>
  <c r="W36" i="446"/>
  <c r="V36" i="446"/>
  <c r="U36" i="446"/>
  <c r="T36" i="446"/>
  <c r="S36" i="446"/>
  <c r="R36" i="446"/>
  <c r="Q36" i="446"/>
  <c r="P36" i="446"/>
  <c r="O36" i="446"/>
  <c r="N36" i="446"/>
  <c r="M36" i="446"/>
  <c r="L36" i="446"/>
  <c r="BX35" i="446"/>
  <c r="BY35" i="446" s="1"/>
  <c r="BQ35" i="446"/>
  <c r="BP35" i="446"/>
  <c r="BI35" i="446"/>
  <c r="BH35" i="446"/>
  <c r="BG35" i="446"/>
  <c r="BF35" i="446"/>
  <c r="BE35" i="446"/>
  <c r="BD35" i="446"/>
  <c r="BC35" i="446"/>
  <c r="BB35" i="446"/>
  <c r="BA35" i="446"/>
  <c r="AZ35" i="446"/>
  <c r="AY35" i="446"/>
  <c r="AN35" i="446"/>
  <c r="AU35" i="446" s="1"/>
  <c r="AL35" i="446"/>
  <c r="AM35" i="446" s="1"/>
  <c r="AK35" i="446"/>
  <c r="AI35" i="446"/>
  <c r="AJ35" i="446" s="1"/>
  <c r="AH35" i="446"/>
  <c r="AG35" i="446"/>
  <c r="AF35" i="446"/>
  <c r="AE35" i="446"/>
  <c r="AD35" i="446"/>
  <c r="AC35" i="446"/>
  <c r="AB35" i="446"/>
  <c r="AA35" i="446"/>
  <c r="Z35" i="446"/>
  <c r="Y35" i="446"/>
  <c r="X35" i="446"/>
  <c r="W35" i="446"/>
  <c r="V35" i="446"/>
  <c r="U35" i="446"/>
  <c r="T35" i="446"/>
  <c r="S35" i="446"/>
  <c r="R35" i="446"/>
  <c r="Q35" i="446"/>
  <c r="P35" i="446"/>
  <c r="O35" i="446"/>
  <c r="N35" i="446"/>
  <c r="M35" i="446"/>
  <c r="L35" i="446"/>
  <c r="BX34" i="446"/>
  <c r="BY34" i="446" s="1"/>
  <c r="BH34" i="446"/>
  <c r="BG34" i="446"/>
  <c r="BF34" i="446"/>
  <c r="BE34" i="446"/>
  <c r="BD34" i="446"/>
  <c r="BC34" i="446"/>
  <c r="BB34" i="446"/>
  <c r="BA34" i="446"/>
  <c r="AZ34" i="446"/>
  <c r="AY34" i="446"/>
  <c r="AN34" i="446"/>
  <c r="AL34" i="446"/>
  <c r="AM34" i="446" s="1"/>
  <c r="AK34" i="446"/>
  <c r="AI34" i="446"/>
  <c r="AJ34" i="446" s="1"/>
  <c r="AH34" i="446"/>
  <c r="AG34" i="446"/>
  <c r="AF34" i="446"/>
  <c r="AE34" i="446"/>
  <c r="AD34" i="446"/>
  <c r="AC34" i="446"/>
  <c r="AB34" i="446"/>
  <c r="AA34" i="446"/>
  <c r="Z34" i="446"/>
  <c r="Y34" i="446"/>
  <c r="X34" i="446"/>
  <c r="W34" i="446"/>
  <c r="V34" i="446"/>
  <c r="U34" i="446"/>
  <c r="T34" i="446"/>
  <c r="S34" i="446"/>
  <c r="R34" i="446"/>
  <c r="Q34" i="446"/>
  <c r="P34" i="446"/>
  <c r="O34" i="446"/>
  <c r="N34" i="446"/>
  <c r="M34" i="446"/>
  <c r="L34" i="446"/>
  <c r="BX33" i="446"/>
  <c r="BY33" i="446" s="1"/>
  <c r="BH33" i="446"/>
  <c r="BI33" i="446" s="1"/>
  <c r="BG33" i="446"/>
  <c r="BF33" i="446"/>
  <c r="BE33" i="446"/>
  <c r="BD33" i="446"/>
  <c r="BC33" i="446"/>
  <c r="BB33" i="446"/>
  <c r="BA33" i="446"/>
  <c r="AZ33" i="446"/>
  <c r="AY33" i="446"/>
  <c r="AS33" i="446"/>
  <c r="AO33" i="446"/>
  <c r="AN33" i="446"/>
  <c r="BL33" i="446" s="1"/>
  <c r="AL33" i="446"/>
  <c r="AM33" i="446" s="1"/>
  <c r="AK33" i="446"/>
  <c r="AI33" i="446"/>
  <c r="AJ33" i="446" s="1"/>
  <c r="AH33" i="446"/>
  <c r="AG33" i="446"/>
  <c r="AF33" i="446"/>
  <c r="AE33" i="446"/>
  <c r="AD33" i="446"/>
  <c r="AC33" i="446"/>
  <c r="AB33" i="446"/>
  <c r="AA33" i="446"/>
  <c r="Z33" i="446"/>
  <c r="Y33" i="446"/>
  <c r="X33" i="446"/>
  <c r="W33" i="446"/>
  <c r="V33" i="446"/>
  <c r="U33" i="446"/>
  <c r="T33" i="446"/>
  <c r="S33" i="446"/>
  <c r="R33" i="446"/>
  <c r="Q33" i="446"/>
  <c r="P33" i="446"/>
  <c r="O33" i="446"/>
  <c r="N33" i="446"/>
  <c r="M33" i="446"/>
  <c r="L33" i="446"/>
  <c r="BX32" i="446"/>
  <c r="BY32" i="446" s="1"/>
  <c r="BH32" i="446"/>
  <c r="BK32" i="446" s="1"/>
  <c r="BG32" i="446"/>
  <c r="BF32" i="446"/>
  <c r="BE32" i="446"/>
  <c r="BD32" i="446"/>
  <c r="BC32" i="446"/>
  <c r="BB32" i="446"/>
  <c r="BA32" i="446"/>
  <c r="AZ32" i="446"/>
  <c r="AY32" i="446"/>
  <c r="AN32" i="446"/>
  <c r="BT32" i="446" s="1"/>
  <c r="AL32" i="446"/>
  <c r="AM32" i="446" s="1"/>
  <c r="AK32" i="446"/>
  <c r="AI32" i="446"/>
  <c r="AJ32" i="446" s="1"/>
  <c r="AH32" i="446"/>
  <c r="AG32" i="446"/>
  <c r="AF32" i="446"/>
  <c r="AE32" i="446"/>
  <c r="AD32" i="446"/>
  <c r="AC32" i="446"/>
  <c r="AB32" i="446"/>
  <c r="AA32" i="446"/>
  <c r="Z32" i="446"/>
  <c r="Y32" i="446"/>
  <c r="X32" i="446"/>
  <c r="W32" i="446"/>
  <c r="V32" i="446"/>
  <c r="U32" i="446"/>
  <c r="T32" i="446"/>
  <c r="S32" i="446"/>
  <c r="R32" i="446"/>
  <c r="Q32" i="446"/>
  <c r="P32" i="446"/>
  <c r="O32" i="446"/>
  <c r="N32" i="446"/>
  <c r="M32" i="446"/>
  <c r="L32" i="446"/>
  <c r="BX31" i="446"/>
  <c r="BY31" i="446" s="1"/>
  <c r="BH31" i="446"/>
  <c r="BI31" i="446" s="1"/>
  <c r="BG31" i="446"/>
  <c r="BF31" i="446"/>
  <c r="BE31" i="446"/>
  <c r="BD31" i="446"/>
  <c r="BC31" i="446"/>
  <c r="BB31" i="446"/>
  <c r="BA31" i="446"/>
  <c r="AZ31" i="446"/>
  <c r="AY31" i="446"/>
  <c r="AN31" i="446"/>
  <c r="BQ31" i="446" s="1"/>
  <c r="AL31" i="446"/>
  <c r="AM31" i="446" s="1"/>
  <c r="AK31" i="446"/>
  <c r="AI31" i="446"/>
  <c r="AJ31" i="446" s="1"/>
  <c r="AH31" i="446"/>
  <c r="AG31" i="446"/>
  <c r="AF31" i="446"/>
  <c r="AE31" i="446"/>
  <c r="AD31" i="446"/>
  <c r="AC31" i="446"/>
  <c r="AB31" i="446"/>
  <c r="AA31" i="446"/>
  <c r="Z31" i="446"/>
  <c r="Y31" i="446"/>
  <c r="X31" i="446"/>
  <c r="W31" i="446"/>
  <c r="V31" i="446"/>
  <c r="U31" i="446"/>
  <c r="T31" i="446"/>
  <c r="S31" i="446"/>
  <c r="R31" i="446"/>
  <c r="Q31" i="446"/>
  <c r="P31" i="446"/>
  <c r="O31" i="446"/>
  <c r="N31" i="446"/>
  <c r="M31" i="446"/>
  <c r="L31" i="446"/>
  <c r="BX30" i="446"/>
  <c r="BY30" i="446" s="1"/>
  <c r="BH30" i="446"/>
  <c r="BK30" i="446" s="1"/>
  <c r="BG30" i="446"/>
  <c r="BF30" i="446"/>
  <c r="BE30" i="446"/>
  <c r="BD30" i="446"/>
  <c r="BC30" i="446"/>
  <c r="BB30" i="446"/>
  <c r="BA30" i="446"/>
  <c r="AZ30" i="446"/>
  <c r="AY30" i="446"/>
  <c r="AN30" i="446"/>
  <c r="AL30" i="446"/>
  <c r="AM30" i="446" s="1"/>
  <c r="AK30" i="446"/>
  <c r="AI30" i="446"/>
  <c r="AJ30" i="446" s="1"/>
  <c r="AH30" i="446"/>
  <c r="AG30" i="446"/>
  <c r="AF30" i="446"/>
  <c r="AE30" i="446"/>
  <c r="AD30" i="446"/>
  <c r="AC30" i="446"/>
  <c r="AB30" i="446"/>
  <c r="AA30" i="446"/>
  <c r="Z30" i="446"/>
  <c r="Y30" i="446"/>
  <c r="X30" i="446"/>
  <c r="W30" i="446"/>
  <c r="V30" i="446"/>
  <c r="U30" i="446"/>
  <c r="T30" i="446"/>
  <c r="S30" i="446"/>
  <c r="R30" i="446"/>
  <c r="Q30" i="446"/>
  <c r="P30" i="446"/>
  <c r="O30" i="446"/>
  <c r="N30" i="446"/>
  <c r="M30" i="446"/>
  <c r="L30" i="446"/>
  <c r="BX29" i="446"/>
  <c r="BY29" i="446" s="1"/>
  <c r="BH29" i="446"/>
  <c r="BG29" i="446"/>
  <c r="BF29" i="446"/>
  <c r="BE29" i="446"/>
  <c r="BD29" i="446"/>
  <c r="BC29" i="446"/>
  <c r="BB29" i="446"/>
  <c r="BA29" i="446"/>
  <c r="AZ29" i="446"/>
  <c r="AY29" i="446"/>
  <c r="AN29" i="446"/>
  <c r="AL29" i="446"/>
  <c r="AM29" i="446" s="1"/>
  <c r="AK29" i="446"/>
  <c r="AI29" i="446"/>
  <c r="AJ29" i="446" s="1"/>
  <c r="AH29" i="446"/>
  <c r="AG29" i="446"/>
  <c r="AF29" i="446"/>
  <c r="AE29" i="446"/>
  <c r="AD29" i="446"/>
  <c r="AC29" i="446"/>
  <c r="AB29" i="446"/>
  <c r="AA29" i="446"/>
  <c r="Z29" i="446"/>
  <c r="Y29" i="446"/>
  <c r="X29" i="446"/>
  <c r="W29" i="446"/>
  <c r="V29" i="446"/>
  <c r="U29" i="446"/>
  <c r="T29" i="446"/>
  <c r="S29" i="446"/>
  <c r="R29" i="446"/>
  <c r="Q29" i="446"/>
  <c r="P29" i="446"/>
  <c r="O29" i="446"/>
  <c r="N29" i="446"/>
  <c r="M29" i="446"/>
  <c r="L29" i="446"/>
  <c r="BX28" i="446"/>
  <c r="BY28" i="446" s="1"/>
  <c r="BH28" i="446"/>
  <c r="BK28" i="446" s="1"/>
  <c r="BG28" i="446"/>
  <c r="BF28" i="446"/>
  <c r="BE28" i="446"/>
  <c r="BD28" i="446"/>
  <c r="BC28" i="446"/>
  <c r="BB28" i="446"/>
  <c r="BA28" i="446"/>
  <c r="AZ28" i="446"/>
  <c r="AY28" i="446"/>
  <c r="AN28" i="446"/>
  <c r="BT28" i="446" s="1"/>
  <c r="AL28" i="446"/>
  <c r="AM28" i="446" s="1"/>
  <c r="AK28" i="446"/>
  <c r="AI28" i="446"/>
  <c r="AJ28" i="446" s="1"/>
  <c r="AH28" i="446"/>
  <c r="AG28" i="446"/>
  <c r="AF28" i="446"/>
  <c r="AE28" i="446"/>
  <c r="AD28" i="446"/>
  <c r="AC28" i="446"/>
  <c r="AB28" i="446"/>
  <c r="AA28" i="446"/>
  <c r="Z28" i="446"/>
  <c r="Y28" i="446"/>
  <c r="X28" i="446"/>
  <c r="W28" i="446"/>
  <c r="V28" i="446"/>
  <c r="U28" i="446"/>
  <c r="T28" i="446"/>
  <c r="S28" i="446"/>
  <c r="R28" i="446"/>
  <c r="Q28" i="446"/>
  <c r="P28" i="446"/>
  <c r="O28" i="446"/>
  <c r="N28" i="446"/>
  <c r="M28" i="446"/>
  <c r="L28" i="446"/>
  <c r="BX27" i="446"/>
  <c r="BY27" i="446"/>
  <c r="BH27" i="446"/>
  <c r="BG27" i="446"/>
  <c r="BF27" i="446"/>
  <c r="BE27" i="446"/>
  <c r="BD27" i="446"/>
  <c r="BC27" i="446"/>
  <c r="BB27" i="446"/>
  <c r="BA27" i="446"/>
  <c r="AZ27" i="446"/>
  <c r="AY27" i="446"/>
  <c r="AN27" i="446"/>
  <c r="BM27" i="446" s="1"/>
  <c r="AL27" i="446"/>
  <c r="AM27" i="446" s="1"/>
  <c r="AK27" i="446"/>
  <c r="AI27" i="446"/>
  <c r="AJ27" i="446" s="1"/>
  <c r="AH27" i="446"/>
  <c r="AG27" i="446"/>
  <c r="AF27" i="446"/>
  <c r="AE27" i="446"/>
  <c r="AD27" i="446"/>
  <c r="AC27" i="446"/>
  <c r="AB27" i="446"/>
  <c r="AA27" i="446"/>
  <c r="Z27" i="446"/>
  <c r="Y27" i="446"/>
  <c r="X27" i="446"/>
  <c r="W27" i="446"/>
  <c r="V27" i="446"/>
  <c r="U27" i="446"/>
  <c r="T27" i="446"/>
  <c r="S27" i="446"/>
  <c r="R27" i="446"/>
  <c r="Q27" i="446"/>
  <c r="P27" i="446"/>
  <c r="O27" i="446"/>
  <c r="N27" i="446"/>
  <c r="M27" i="446"/>
  <c r="L27" i="446"/>
  <c r="BX26" i="446"/>
  <c r="BY26" i="446" s="1"/>
  <c r="BH26" i="446"/>
  <c r="BK26" i="446" s="1"/>
  <c r="BG26" i="446"/>
  <c r="BF26" i="446"/>
  <c r="BE26" i="446"/>
  <c r="BD26" i="446"/>
  <c r="BC26" i="446"/>
  <c r="BB26" i="446"/>
  <c r="BA26" i="446"/>
  <c r="AZ26" i="446"/>
  <c r="AY26" i="446"/>
  <c r="AN26" i="446"/>
  <c r="BQ26" i="446" s="1"/>
  <c r="AL26" i="446"/>
  <c r="AM26" i="446" s="1"/>
  <c r="AK26" i="446"/>
  <c r="AI26" i="446"/>
  <c r="AH26" i="446"/>
  <c r="AG26" i="446"/>
  <c r="AF26" i="446"/>
  <c r="AE26" i="446"/>
  <c r="AD26" i="446"/>
  <c r="AC26" i="446"/>
  <c r="AB26" i="446"/>
  <c r="AA26" i="446"/>
  <c r="Z26" i="446"/>
  <c r="Y26" i="446"/>
  <c r="X26" i="446"/>
  <c r="W26" i="446"/>
  <c r="V26" i="446"/>
  <c r="U26" i="446"/>
  <c r="T26" i="446"/>
  <c r="S26" i="446"/>
  <c r="R26" i="446"/>
  <c r="Q26" i="446"/>
  <c r="P26" i="446"/>
  <c r="O26" i="446"/>
  <c r="N26" i="446"/>
  <c r="M26" i="446"/>
  <c r="L26" i="446"/>
  <c r="BX25" i="446"/>
  <c r="BY25" i="446" s="1"/>
  <c r="BH25" i="446"/>
  <c r="BG25" i="446"/>
  <c r="BF25" i="446"/>
  <c r="BE25" i="446"/>
  <c r="BD25" i="446"/>
  <c r="BC25" i="446"/>
  <c r="BB25" i="446"/>
  <c r="BA25" i="446"/>
  <c r="AZ25" i="446"/>
  <c r="AY25" i="446"/>
  <c r="AN25" i="446"/>
  <c r="BQ25" i="446" s="1"/>
  <c r="AL25" i="446"/>
  <c r="AM25" i="446" s="1"/>
  <c r="AK25" i="446"/>
  <c r="AI25" i="446"/>
  <c r="AH25" i="446"/>
  <c r="AG25" i="446"/>
  <c r="AF25" i="446"/>
  <c r="AE25" i="446"/>
  <c r="AD25" i="446"/>
  <c r="AC25" i="446"/>
  <c r="AB25" i="446"/>
  <c r="AA25" i="446"/>
  <c r="Z25" i="446"/>
  <c r="Y25" i="446"/>
  <c r="X25" i="446"/>
  <c r="W25" i="446"/>
  <c r="V25" i="446"/>
  <c r="U25" i="446"/>
  <c r="T25" i="446"/>
  <c r="S25" i="446"/>
  <c r="R25" i="446"/>
  <c r="Q25" i="446"/>
  <c r="P25" i="446"/>
  <c r="O25" i="446"/>
  <c r="N25" i="446"/>
  <c r="M25" i="446"/>
  <c r="L25" i="446"/>
  <c r="BX24" i="446"/>
  <c r="BY24" i="446" s="1"/>
  <c r="BH24" i="446"/>
  <c r="BG24" i="446"/>
  <c r="BF24" i="446"/>
  <c r="BE24" i="446"/>
  <c r="BD24" i="446"/>
  <c r="BC24" i="446"/>
  <c r="BB24" i="446"/>
  <c r="BA24" i="446"/>
  <c r="AZ24" i="446"/>
  <c r="AY24" i="446"/>
  <c r="AN24" i="446"/>
  <c r="AL24" i="446"/>
  <c r="AM24" i="446" s="1"/>
  <c r="AK24" i="446"/>
  <c r="AI24" i="446"/>
  <c r="AJ24" i="446" s="1"/>
  <c r="AH24" i="446"/>
  <c r="AG24" i="446"/>
  <c r="AF24" i="446"/>
  <c r="AE24" i="446"/>
  <c r="AD24" i="446"/>
  <c r="AC24" i="446"/>
  <c r="AB24" i="446"/>
  <c r="AA24" i="446"/>
  <c r="Z24" i="446"/>
  <c r="Y24" i="446"/>
  <c r="X24" i="446"/>
  <c r="W24" i="446"/>
  <c r="V24" i="446"/>
  <c r="U24" i="446"/>
  <c r="T24" i="446"/>
  <c r="S24" i="446"/>
  <c r="R24" i="446"/>
  <c r="Q24" i="446"/>
  <c r="P24" i="446"/>
  <c r="O24" i="446"/>
  <c r="N24" i="446"/>
  <c r="M24" i="446"/>
  <c r="L24" i="446"/>
  <c r="BX23" i="446"/>
  <c r="BY23" i="446" s="1"/>
  <c r="BH23" i="446"/>
  <c r="BG23" i="446"/>
  <c r="BF23" i="446"/>
  <c r="BE23" i="446"/>
  <c r="BD23" i="446"/>
  <c r="BC23" i="446"/>
  <c r="BB23" i="446"/>
  <c r="BA23" i="446"/>
  <c r="AZ23" i="446"/>
  <c r="AY23" i="446"/>
  <c r="AN23" i="446"/>
  <c r="BQ23" i="446" s="1"/>
  <c r="AL23" i="446"/>
  <c r="AM23" i="446" s="1"/>
  <c r="AK23" i="446"/>
  <c r="AI23" i="446"/>
  <c r="AJ23" i="446" s="1"/>
  <c r="AH23" i="446"/>
  <c r="AG23" i="446"/>
  <c r="AF23" i="446"/>
  <c r="AE23" i="446"/>
  <c r="AD23" i="446"/>
  <c r="AC23" i="446"/>
  <c r="AB23" i="446"/>
  <c r="AA23" i="446"/>
  <c r="Z23" i="446"/>
  <c r="Y23" i="446"/>
  <c r="X23" i="446"/>
  <c r="W23" i="446"/>
  <c r="V23" i="446"/>
  <c r="U23" i="446"/>
  <c r="T23" i="446"/>
  <c r="S23" i="446"/>
  <c r="R23" i="446"/>
  <c r="Q23" i="446"/>
  <c r="P23" i="446"/>
  <c r="O23" i="446"/>
  <c r="N23" i="446"/>
  <c r="M23" i="446"/>
  <c r="L23" i="446"/>
  <c r="BY22" i="446"/>
  <c r="BX22" i="446"/>
  <c r="BK22" i="446"/>
  <c r="BJ22" i="446"/>
  <c r="BI22" i="446"/>
  <c r="BH22" i="446"/>
  <c r="BG22" i="446"/>
  <c r="BF22" i="446"/>
  <c r="BE22" i="446"/>
  <c r="BD22" i="446"/>
  <c r="BC22" i="446"/>
  <c r="BB22" i="446"/>
  <c r="BA22" i="446"/>
  <c r="AZ22" i="446"/>
  <c r="AY22" i="446"/>
  <c r="AS22" i="446"/>
  <c r="AR22" i="446"/>
  <c r="AN22" i="446"/>
  <c r="BM22" i="446" s="1"/>
  <c r="AL22" i="446"/>
  <c r="AM22" i="446" s="1"/>
  <c r="AK22" i="446"/>
  <c r="AI22" i="446"/>
  <c r="AJ22" i="446" s="1"/>
  <c r="AH22" i="446"/>
  <c r="AG22" i="446"/>
  <c r="AF22" i="446"/>
  <c r="AE22" i="446"/>
  <c r="AD22" i="446"/>
  <c r="AC22" i="446"/>
  <c r="AB22" i="446"/>
  <c r="AA22" i="446"/>
  <c r="Z22" i="446"/>
  <c r="Y22" i="446"/>
  <c r="X22" i="446"/>
  <c r="W22" i="446"/>
  <c r="V22" i="446"/>
  <c r="U22" i="446"/>
  <c r="T22" i="446"/>
  <c r="S22" i="446"/>
  <c r="R22" i="446"/>
  <c r="Q22" i="446"/>
  <c r="P22" i="446"/>
  <c r="O22" i="446"/>
  <c r="N22" i="446"/>
  <c r="M22" i="446"/>
  <c r="L22" i="446"/>
  <c r="BH21" i="446"/>
  <c r="N21" i="446"/>
  <c r="M21" i="446"/>
  <c r="L21" i="446"/>
  <c r="J21" i="446"/>
  <c r="I21" i="446"/>
  <c r="H21" i="446"/>
  <c r="G21" i="446"/>
  <c r="F21" i="446"/>
  <c r="AB16" i="446"/>
  <c r="AB15" i="446"/>
  <c r="AB14" i="446"/>
  <c r="BR13" i="446"/>
  <c r="BO13" i="446"/>
  <c r="BL13" i="446"/>
  <c r="BE13" i="446"/>
  <c r="BB13" i="446"/>
  <c r="AY13" i="446"/>
  <c r="U13" i="446"/>
  <c r="R13" i="446"/>
  <c r="O13" i="446"/>
  <c r="N13" i="446"/>
  <c r="M13" i="446"/>
  <c r="L13" i="446"/>
  <c r="U12" i="446"/>
  <c r="R12" i="446"/>
  <c r="O12" i="446"/>
  <c r="N12" i="446"/>
  <c r="N14" i="446"/>
  <c r="M12" i="446"/>
  <c r="L12" i="446"/>
  <c r="BK9" i="446"/>
  <c r="BI9" i="446"/>
  <c r="K9" i="446"/>
  <c r="I9" i="446"/>
  <c r="F9" i="446"/>
  <c r="C9" i="446"/>
  <c r="J5" i="446"/>
  <c r="C5" i="446"/>
  <c r="AB147" i="445"/>
  <c r="AA147" i="445"/>
  <c r="Z147" i="445"/>
  <c r="Y147" i="445"/>
  <c r="X147" i="445"/>
  <c r="W147" i="445"/>
  <c r="V147" i="445"/>
  <c r="U147" i="445"/>
  <c r="T147" i="445"/>
  <c r="S147" i="445"/>
  <c r="R147" i="445"/>
  <c r="Q147" i="445"/>
  <c r="P147" i="445"/>
  <c r="O147" i="445"/>
  <c r="N147" i="445"/>
  <c r="M147" i="445"/>
  <c r="L147" i="445"/>
  <c r="BX146" i="445"/>
  <c r="BY146" i="445" s="1"/>
  <c r="BH146" i="445"/>
  <c r="BG146" i="445"/>
  <c r="BF146" i="445"/>
  <c r="BE146" i="445"/>
  <c r="BD146" i="445"/>
  <c r="BC146" i="445"/>
  <c r="BB146" i="445"/>
  <c r="BA146" i="445"/>
  <c r="AZ146" i="445"/>
  <c r="AY146" i="445"/>
  <c r="AN146" i="445"/>
  <c r="AL146" i="445"/>
  <c r="AM146" i="445" s="1"/>
  <c r="AK146" i="445"/>
  <c r="AI146" i="445"/>
  <c r="AJ146" i="445" s="1"/>
  <c r="AH146" i="445"/>
  <c r="AG146" i="445"/>
  <c r="AF146" i="445"/>
  <c r="AE146" i="445"/>
  <c r="AD146" i="445"/>
  <c r="AC146" i="445"/>
  <c r="AB146" i="445"/>
  <c r="AA146" i="445"/>
  <c r="Z146" i="445"/>
  <c r="Y146" i="445"/>
  <c r="X146" i="445"/>
  <c r="W146" i="445"/>
  <c r="V146" i="445"/>
  <c r="U146" i="445"/>
  <c r="T146" i="445"/>
  <c r="S146" i="445"/>
  <c r="R146" i="445"/>
  <c r="Q146" i="445"/>
  <c r="P146" i="445"/>
  <c r="O146" i="445"/>
  <c r="N146" i="445"/>
  <c r="M146" i="445"/>
  <c r="L146" i="445"/>
  <c r="BX145" i="445"/>
  <c r="BY145" i="445" s="1"/>
  <c r="BH145" i="445"/>
  <c r="BG145" i="445"/>
  <c r="BF145" i="445"/>
  <c r="BE145" i="445"/>
  <c r="BD145" i="445"/>
  <c r="BC145" i="445"/>
  <c r="BB145" i="445"/>
  <c r="BA145" i="445"/>
  <c r="AZ145" i="445"/>
  <c r="AY145" i="445"/>
  <c r="AN145" i="445"/>
  <c r="BT145" i="445" s="1"/>
  <c r="AL145" i="445"/>
  <c r="AM145" i="445" s="1"/>
  <c r="AK145" i="445"/>
  <c r="AI145" i="445"/>
  <c r="AJ145" i="445" s="1"/>
  <c r="AH145" i="445"/>
  <c r="AG145" i="445"/>
  <c r="AF145" i="445"/>
  <c r="AE145" i="445"/>
  <c r="AD145" i="445"/>
  <c r="AC145" i="445"/>
  <c r="AB145" i="445"/>
  <c r="AA145" i="445"/>
  <c r="Z145" i="445"/>
  <c r="Y145" i="445"/>
  <c r="X145" i="445"/>
  <c r="W145" i="445"/>
  <c r="V145" i="445"/>
  <c r="U145" i="445"/>
  <c r="T145" i="445"/>
  <c r="S145" i="445"/>
  <c r="R145" i="445"/>
  <c r="Q145" i="445"/>
  <c r="P145" i="445"/>
  <c r="O145" i="445"/>
  <c r="N145" i="445"/>
  <c r="M145" i="445"/>
  <c r="L145" i="445"/>
  <c r="BX144" i="445"/>
  <c r="BY144" i="445" s="1"/>
  <c r="BH144" i="445"/>
  <c r="BI144" i="445" s="1"/>
  <c r="BG144" i="445"/>
  <c r="BF144" i="445"/>
  <c r="BE144" i="445"/>
  <c r="BD144" i="445"/>
  <c r="BC144" i="445"/>
  <c r="BB144" i="445"/>
  <c r="BA144" i="445"/>
  <c r="AZ144" i="445"/>
  <c r="AY144" i="445"/>
  <c r="AN144" i="445"/>
  <c r="AL144" i="445"/>
  <c r="AM144" i="445" s="1"/>
  <c r="AK144" i="445"/>
  <c r="AI144" i="445"/>
  <c r="AJ144" i="445" s="1"/>
  <c r="AH144" i="445"/>
  <c r="AG144" i="445"/>
  <c r="AF144" i="445"/>
  <c r="AE144" i="445"/>
  <c r="AD144" i="445"/>
  <c r="AC144" i="445"/>
  <c r="AB144" i="445"/>
  <c r="AA144" i="445"/>
  <c r="Z144" i="445"/>
  <c r="Y144" i="445"/>
  <c r="X144" i="445"/>
  <c r="W144" i="445"/>
  <c r="V144" i="445"/>
  <c r="U144" i="445"/>
  <c r="T144" i="445"/>
  <c r="S144" i="445"/>
  <c r="R144" i="445"/>
  <c r="Q144" i="445"/>
  <c r="P144" i="445"/>
  <c r="O144" i="445"/>
  <c r="N144" i="445"/>
  <c r="M144" i="445"/>
  <c r="L144" i="445"/>
  <c r="BY143" i="445"/>
  <c r="BX143" i="445"/>
  <c r="BH143" i="445"/>
  <c r="BI143" i="445" s="1"/>
  <c r="BG143" i="445"/>
  <c r="BF143" i="445"/>
  <c r="BE143" i="445"/>
  <c r="BD143" i="445"/>
  <c r="BC143" i="445"/>
  <c r="BB143" i="445"/>
  <c r="BA143" i="445"/>
  <c r="AZ143" i="445"/>
  <c r="AY143" i="445"/>
  <c r="AN143" i="445"/>
  <c r="BR143" i="445" s="1"/>
  <c r="AL143" i="445"/>
  <c r="AM143" i="445"/>
  <c r="AK143" i="445"/>
  <c r="AJ143" i="445"/>
  <c r="AI143" i="445"/>
  <c r="AH143" i="445"/>
  <c r="AG143" i="445"/>
  <c r="AF143" i="445"/>
  <c r="AE143" i="445"/>
  <c r="AD143" i="445"/>
  <c r="AC143" i="445"/>
  <c r="AB143" i="445"/>
  <c r="AA143" i="445"/>
  <c r="Z143" i="445"/>
  <c r="Y143" i="445"/>
  <c r="X143" i="445"/>
  <c r="W143" i="445"/>
  <c r="V143" i="445"/>
  <c r="U143" i="445"/>
  <c r="T143" i="445"/>
  <c r="S143" i="445"/>
  <c r="R143" i="445"/>
  <c r="Q143" i="445"/>
  <c r="P143" i="445"/>
  <c r="O143" i="445"/>
  <c r="N143" i="445"/>
  <c r="M143" i="445"/>
  <c r="L143" i="445"/>
  <c r="BX142" i="445"/>
  <c r="BY142" i="445"/>
  <c r="BO142" i="445"/>
  <c r="BN142" i="445"/>
  <c r="BH142" i="445"/>
  <c r="BI142" i="445" s="1"/>
  <c r="BG142" i="445"/>
  <c r="BF142" i="445"/>
  <c r="BE142" i="445"/>
  <c r="BD142" i="445"/>
  <c r="BC142" i="445"/>
  <c r="BB142" i="445"/>
  <c r="BA142" i="445"/>
  <c r="AZ142" i="445"/>
  <c r="AY142" i="445"/>
  <c r="AP142" i="445"/>
  <c r="AQ142" i="445" s="1"/>
  <c r="AO142" i="445"/>
  <c r="AN142" i="445"/>
  <c r="BR142" i="445" s="1"/>
  <c r="AL142" i="445"/>
  <c r="AM142" i="445" s="1"/>
  <c r="AK142" i="445"/>
  <c r="AI142" i="445"/>
  <c r="AJ142" i="445" s="1"/>
  <c r="AH142" i="445"/>
  <c r="AG142" i="445"/>
  <c r="AF142" i="445"/>
  <c r="AE142" i="445"/>
  <c r="AD142" i="445"/>
  <c r="AC142" i="445"/>
  <c r="AB142" i="445"/>
  <c r="AA142" i="445"/>
  <c r="Z142" i="445"/>
  <c r="Y142" i="445"/>
  <c r="X142" i="445"/>
  <c r="W142" i="445"/>
  <c r="V142" i="445"/>
  <c r="U142" i="445"/>
  <c r="T142" i="445"/>
  <c r="S142" i="445"/>
  <c r="R142" i="445"/>
  <c r="Q142" i="445"/>
  <c r="P142" i="445"/>
  <c r="O142" i="445"/>
  <c r="N142" i="445"/>
  <c r="M142" i="445"/>
  <c r="L142" i="445"/>
  <c r="BX141" i="445"/>
  <c r="BY141" i="445" s="1"/>
  <c r="BS141" i="445"/>
  <c r="BP141" i="445"/>
  <c r="BH141" i="445"/>
  <c r="BK141" i="445" s="1"/>
  <c r="BG141" i="445"/>
  <c r="BF141" i="445"/>
  <c r="BE141" i="445"/>
  <c r="BD141" i="445"/>
  <c r="BC141" i="445"/>
  <c r="BB141" i="445"/>
  <c r="BA141" i="445"/>
  <c r="AZ141" i="445"/>
  <c r="AY141" i="445"/>
  <c r="AN141" i="445"/>
  <c r="AP141" i="445" s="1"/>
  <c r="AQ141" i="445" s="1"/>
  <c r="AL141" i="445"/>
  <c r="AM141" i="445" s="1"/>
  <c r="AK141" i="445"/>
  <c r="AI141" i="445"/>
  <c r="AJ141" i="445"/>
  <c r="AH141" i="445"/>
  <c r="AG141" i="445"/>
  <c r="AF141" i="445"/>
  <c r="AE141" i="445"/>
  <c r="AD141" i="445"/>
  <c r="AC141" i="445"/>
  <c r="AB141" i="445"/>
  <c r="AA141" i="445"/>
  <c r="Z141" i="445"/>
  <c r="Y141" i="445"/>
  <c r="X141" i="445"/>
  <c r="W141" i="445"/>
  <c r="V141" i="445"/>
  <c r="U141" i="445"/>
  <c r="T141" i="445"/>
  <c r="S141" i="445"/>
  <c r="R141" i="445"/>
  <c r="Q141" i="445"/>
  <c r="P141" i="445"/>
  <c r="O141" i="445"/>
  <c r="N141" i="445"/>
  <c r="M141" i="445"/>
  <c r="L141" i="445"/>
  <c r="BX140" i="445"/>
  <c r="BY140" i="445" s="1"/>
  <c r="BH140" i="445"/>
  <c r="BI140" i="445" s="1"/>
  <c r="BG140" i="445"/>
  <c r="BF140" i="445"/>
  <c r="BE140" i="445"/>
  <c r="BD140" i="445"/>
  <c r="BC140" i="445"/>
  <c r="BB140" i="445"/>
  <c r="BA140" i="445"/>
  <c r="AZ140" i="445"/>
  <c r="AY140" i="445"/>
  <c r="AN140" i="445"/>
  <c r="BP140" i="445" s="1"/>
  <c r="AL140" i="445"/>
  <c r="AM140" i="445" s="1"/>
  <c r="AK140" i="445"/>
  <c r="AI140" i="445"/>
  <c r="AJ140" i="445" s="1"/>
  <c r="AH140" i="445"/>
  <c r="AG140" i="445"/>
  <c r="AF140" i="445"/>
  <c r="AE140" i="445"/>
  <c r="AD140" i="445"/>
  <c r="AC140" i="445"/>
  <c r="AB140" i="445"/>
  <c r="AA140" i="445"/>
  <c r="Z140" i="445"/>
  <c r="Y140" i="445"/>
  <c r="X140" i="445"/>
  <c r="W140" i="445"/>
  <c r="V140" i="445"/>
  <c r="U140" i="445"/>
  <c r="T140" i="445"/>
  <c r="S140" i="445"/>
  <c r="R140" i="445"/>
  <c r="Q140" i="445"/>
  <c r="P140" i="445"/>
  <c r="O140" i="445"/>
  <c r="N140" i="445"/>
  <c r="M140" i="445"/>
  <c r="L140" i="445"/>
  <c r="BX139" i="445"/>
  <c r="BY139" i="445" s="1"/>
  <c r="BH139" i="445"/>
  <c r="BG139" i="445"/>
  <c r="BF139" i="445"/>
  <c r="BE139" i="445"/>
  <c r="BD139" i="445"/>
  <c r="BC139" i="445"/>
  <c r="BB139" i="445"/>
  <c r="BA139" i="445"/>
  <c r="AZ139" i="445"/>
  <c r="AY139" i="445"/>
  <c r="AN139" i="445"/>
  <c r="AL139" i="445"/>
  <c r="AM139" i="445" s="1"/>
  <c r="AK139" i="445"/>
  <c r="AI139" i="445"/>
  <c r="AJ139" i="445" s="1"/>
  <c r="AH139" i="445"/>
  <c r="AG139" i="445"/>
  <c r="AF139" i="445"/>
  <c r="AE139" i="445"/>
  <c r="AD139" i="445"/>
  <c r="AC139" i="445"/>
  <c r="AB139" i="445"/>
  <c r="AA139" i="445"/>
  <c r="Z139" i="445"/>
  <c r="Y139" i="445"/>
  <c r="X139" i="445"/>
  <c r="W139" i="445"/>
  <c r="V139" i="445"/>
  <c r="U139" i="445"/>
  <c r="T139" i="445"/>
  <c r="S139" i="445"/>
  <c r="R139" i="445"/>
  <c r="Q139" i="445"/>
  <c r="P139" i="445"/>
  <c r="O139" i="445"/>
  <c r="N139" i="445"/>
  <c r="M139" i="445"/>
  <c r="L139" i="445"/>
  <c r="BX138" i="445"/>
  <c r="BY138" i="445" s="1"/>
  <c r="BO138" i="445"/>
  <c r="BH138" i="445"/>
  <c r="BJ138" i="445" s="1"/>
  <c r="BG138" i="445"/>
  <c r="BF138" i="445"/>
  <c r="BE138" i="445"/>
  <c r="BD138" i="445"/>
  <c r="BC138" i="445"/>
  <c r="BB138" i="445"/>
  <c r="BA138" i="445"/>
  <c r="AZ138" i="445"/>
  <c r="AY138" i="445"/>
  <c r="AN138" i="445"/>
  <c r="BS138" i="445" s="1"/>
  <c r="AL138" i="445"/>
  <c r="AM138" i="445" s="1"/>
  <c r="AK138" i="445"/>
  <c r="AI138" i="445"/>
  <c r="AJ138" i="445" s="1"/>
  <c r="AH138" i="445"/>
  <c r="AG138" i="445"/>
  <c r="AF138" i="445"/>
  <c r="AE138" i="445"/>
  <c r="AD138" i="445"/>
  <c r="AC138" i="445"/>
  <c r="AB138" i="445"/>
  <c r="AA138" i="445"/>
  <c r="Z138" i="445"/>
  <c r="Y138" i="445"/>
  <c r="X138" i="445"/>
  <c r="W138" i="445"/>
  <c r="V138" i="445"/>
  <c r="U138" i="445"/>
  <c r="T138" i="445"/>
  <c r="S138" i="445"/>
  <c r="R138" i="445"/>
  <c r="Q138" i="445"/>
  <c r="P138" i="445"/>
  <c r="O138" i="445"/>
  <c r="N138" i="445"/>
  <c r="M138" i="445"/>
  <c r="L138" i="445"/>
  <c r="BX137" i="445"/>
  <c r="BY137" i="445" s="1"/>
  <c r="BH137" i="445"/>
  <c r="BG137" i="445"/>
  <c r="BF137" i="445"/>
  <c r="BE137" i="445"/>
  <c r="BD137" i="445"/>
  <c r="BC137" i="445"/>
  <c r="BB137" i="445"/>
  <c r="BA137" i="445"/>
  <c r="AZ137" i="445"/>
  <c r="AY137" i="445"/>
  <c r="AN137" i="445"/>
  <c r="AL137" i="445"/>
  <c r="AM137" i="445" s="1"/>
  <c r="AK137" i="445"/>
  <c r="AI137" i="445"/>
  <c r="AJ137" i="445" s="1"/>
  <c r="AH137" i="445"/>
  <c r="AG137" i="445"/>
  <c r="AF137" i="445"/>
  <c r="AE137" i="445"/>
  <c r="AD137" i="445"/>
  <c r="AC137" i="445"/>
  <c r="AB137" i="445"/>
  <c r="AA137" i="445"/>
  <c r="Z137" i="445"/>
  <c r="Y137" i="445"/>
  <c r="X137" i="445"/>
  <c r="W137" i="445"/>
  <c r="V137" i="445"/>
  <c r="U137" i="445"/>
  <c r="T137" i="445"/>
  <c r="S137" i="445"/>
  <c r="R137" i="445"/>
  <c r="Q137" i="445"/>
  <c r="P137" i="445"/>
  <c r="O137" i="445"/>
  <c r="N137" i="445"/>
  <c r="M137" i="445"/>
  <c r="L137" i="445"/>
  <c r="BX136" i="445"/>
  <c r="BY136" i="445" s="1"/>
  <c r="BH136" i="445"/>
  <c r="BG136" i="445"/>
  <c r="BF136" i="445"/>
  <c r="BE136" i="445"/>
  <c r="BD136" i="445"/>
  <c r="BC136" i="445"/>
  <c r="BB136" i="445"/>
  <c r="BA136" i="445"/>
  <c r="AZ136" i="445"/>
  <c r="AY136" i="445"/>
  <c r="AN136" i="445"/>
  <c r="BM136" i="445" s="1"/>
  <c r="AM136" i="445"/>
  <c r="AL136" i="445"/>
  <c r="AK136" i="445"/>
  <c r="AI136" i="445"/>
  <c r="AJ136" i="445" s="1"/>
  <c r="AH136" i="445"/>
  <c r="AG136" i="445"/>
  <c r="AF136" i="445"/>
  <c r="AE136" i="445"/>
  <c r="AD136" i="445"/>
  <c r="AC136" i="445"/>
  <c r="AB136" i="445"/>
  <c r="AA136" i="445"/>
  <c r="Z136" i="445"/>
  <c r="Y136" i="445"/>
  <c r="X136" i="445"/>
  <c r="W136" i="445"/>
  <c r="V136" i="445"/>
  <c r="U136" i="445"/>
  <c r="T136" i="445"/>
  <c r="S136" i="445"/>
  <c r="R136" i="445"/>
  <c r="Q136" i="445"/>
  <c r="P136" i="445"/>
  <c r="O136" i="445"/>
  <c r="N136" i="445"/>
  <c r="M136" i="445"/>
  <c r="L136" i="445"/>
  <c r="BX135" i="445"/>
  <c r="BY135" i="445" s="1"/>
  <c r="BH135" i="445"/>
  <c r="BG135" i="445"/>
  <c r="BF135" i="445"/>
  <c r="BE135" i="445"/>
  <c r="BD135" i="445"/>
  <c r="BC135" i="445"/>
  <c r="BB135" i="445"/>
  <c r="BA135" i="445"/>
  <c r="AZ135" i="445"/>
  <c r="AY135" i="445"/>
  <c r="AN135" i="445"/>
  <c r="AL135" i="445"/>
  <c r="AM135" i="445" s="1"/>
  <c r="AK135" i="445"/>
  <c r="AI135" i="445"/>
  <c r="AJ135" i="445" s="1"/>
  <c r="AH135" i="445"/>
  <c r="AG135" i="445"/>
  <c r="AF135" i="445"/>
  <c r="AE135" i="445"/>
  <c r="AD135" i="445"/>
  <c r="AC135" i="445"/>
  <c r="AB135" i="445"/>
  <c r="AA135" i="445"/>
  <c r="Z135" i="445"/>
  <c r="Y135" i="445"/>
  <c r="X135" i="445"/>
  <c r="W135" i="445"/>
  <c r="V135" i="445"/>
  <c r="U135" i="445"/>
  <c r="T135" i="445"/>
  <c r="S135" i="445"/>
  <c r="R135" i="445"/>
  <c r="Q135" i="445"/>
  <c r="P135" i="445"/>
  <c r="O135" i="445"/>
  <c r="N135" i="445"/>
  <c r="M135" i="445"/>
  <c r="L135" i="445"/>
  <c r="BX134" i="445"/>
  <c r="BY134" i="445" s="1"/>
  <c r="BH134" i="445"/>
  <c r="BJ134" i="445" s="1"/>
  <c r="BG134" i="445"/>
  <c r="BF134" i="445"/>
  <c r="BE134" i="445"/>
  <c r="BD134" i="445"/>
  <c r="BC134" i="445"/>
  <c r="BB134" i="445"/>
  <c r="BA134" i="445"/>
  <c r="AZ134" i="445"/>
  <c r="AY134" i="445"/>
  <c r="AN134" i="445"/>
  <c r="AL134" i="445"/>
  <c r="AM134" i="445" s="1"/>
  <c r="AK134" i="445"/>
  <c r="AI134" i="445"/>
  <c r="AJ134" i="445" s="1"/>
  <c r="AH134" i="445"/>
  <c r="AG134" i="445"/>
  <c r="AF134" i="445"/>
  <c r="AE134" i="445"/>
  <c r="AD134" i="445"/>
  <c r="AC134" i="445"/>
  <c r="AB134" i="445"/>
  <c r="AA134" i="445"/>
  <c r="Z134" i="445"/>
  <c r="Y134" i="445"/>
  <c r="X134" i="445"/>
  <c r="W134" i="445"/>
  <c r="V134" i="445"/>
  <c r="U134" i="445"/>
  <c r="T134" i="445"/>
  <c r="S134" i="445"/>
  <c r="R134" i="445"/>
  <c r="Q134" i="445"/>
  <c r="P134" i="445"/>
  <c r="O134" i="445"/>
  <c r="N134" i="445"/>
  <c r="M134" i="445"/>
  <c r="L134" i="445"/>
  <c r="BX133" i="445"/>
  <c r="BY133" i="445" s="1"/>
  <c r="BH133" i="445"/>
  <c r="BG133" i="445"/>
  <c r="BF133" i="445"/>
  <c r="BE133" i="445"/>
  <c r="BD133" i="445"/>
  <c r="BC133" i="445"/>
  <c r="BB133" i="445"/>
  <c r="BA133" i="445"/>
  <c r="AZ133" i="445"/>
  <c r="AY133" i="445"/>
  <c r="AN133" i="445"/>
  <c r="BO133" i="445" s="1"/>
  <c r="AL133" i="445"/>
  <c r="AM133" i="445" s="1"/>
  <c r="AK133" i="445"/>
  <c r="AI133" i="445"/>
  <c r="AJ133" i="445" s="1"/>
  <c r="AH133" i="445"/>
  <c r="AG133" i="445"/>
  <c r="AF133" i="445"/>
  <c r="AE133" i="445"/>
  <c r="AD133" i="445"/>
  <c r="AC133" i="445"/>
  <c r="AB133" i="445"/>
  <c r="AA133" i="445"/>
  <c r="Z133" i="445"/>
  <c r="Y133" i="445"/>
  <c r="X133" i="445"/>
  <c r="W133" i="445"/>
  <c r="V133" i="445"/>
  <c r="U133" i="445"/>
  <c r="T133" i="445"/>
  <c r="S133" i="445"/>
  <c r="R133" i="445"/>
  <c r="Q133" i="445"/>
  <c r="P133" i="445"/>
  <c r="O133" i="445"/>
  <c r="N133" i="445"/>
  <c r="M133" i="445"/>
  <c r="L133" i="445"/>
  <c r="BX132" i="445"/>
  <c r="BY132" i="445" s="1"/>
  <c r="BH132" i="445"/>
  <c r="BI132" i="445" s="1"/>
  <c r="BG132" i="445"/>
  <c r="BF132" i="445"/>
  <c r="BE132" i="445"/>
  <c r="BD132" i="445"/>
  <c r="BC132" i="445"/>
  <c r="BB132" i="445"/>
  <c r="BA132" i="445"/>
  <c r="AZ132" i="445"/>
  <c r="AY132" i="445"/>
  <c r="AN132" i="445"/>
  <c r="BL132" i="445" s="1"/>
  <c r="AL132" i="445"/>
  <c r="AM132" i="445" s="1"/>
  <c r="AK132" i="445"/>
  <c r="AI132" i="445"/>
  <c r="AJ132" i="445" s="1"/>
  <c r="AH132" i="445"/>
  <c r="AG132" i="445"/>
  <c r="AF132" i="445"/>
  <c r="AE132" i="445"/>
  <c r="AD132" i="445"/>
  <c r="AC132" i="445"/>
  <c r="AB132" i="445"/>
  <c r="AA132" i="445"/>
  <c r="Z132" i="445"/>
  <c r="Y132" i="445"/>
  <c r="X132" i="445"/>
  <c r="W132" i="445"/>
  <c r="V132" i="445"/>
  <c r="U132" i="445"/>
  <c r="T132" i="445"/>
  <c r="S132" i="445"/>
  <c r="R132" i="445"/>
  <c r="Q132" i="445"/>
  <c r="P132" i="445"/>
  <c r="O132" i="445"/>
  <c r="N132" i="445"/>
  <c r="M132" i="445"/>
  <c r="L132" i="445"/>
  <c r="BX131" i="445"/>
  <c r="BY131" i="445" s="1"/>
  <c r="BH131" i="445"/>
  <c r="BG131" i="445"/>
  <c r="BF131" i="445"/>
  <c r="BE131" i="445"/>
  <c r="BD131" i="445"/>
  <c r="BC131" i="445"/>
  <c r="BB131" i="445"/>
  <c r="BA131" i="445"/>
  <c r="AZ131" i="445"/>
  <c r="AY131" i="445"/>
  <c r="AN131" i="445"/>
  <c r="AL131" i="445"/>
  <c r="AM131" i="445" s="1"/>
  <c r="AK131" i="445"/>
  <c r="AI131" i="445"/>
  <c r="AJ131" i="445" s="1"/>
  <c r="AH131" i="445"/>
  <c r="AG131" i="445"/>
  <c r="AF131" i="445"/>
  <c r="AE131" i="445"/>
  <c r="AD131" i="445"/>
  <c r="AC131" i="445"/>
  <c r="AB131" i="445"/>
  <c r="AA131" i="445"/>
  <c r="Z131" i="445"/>
  <c r="Y131" i="445"/>
  <c r="X131" i="445"/>
  <c r="W131" i="445"/>
  <c r="V131" i="445"/>
  <c r="U131" i="445"/>
  <c r="T131" i="445"/>
  <c r="S131" i="445"/>
  <c r="R131" i="445"/>
  <c r="Q131" i="445"/>
  <c r="P131" i="445"/>
  <c r="O131" i="445"/>
  <c r="N131" i="445"/>
  <c r="M131" i="445"/>
  <c r="L131" i="445"/>
  <c r="BX130" i="445"/>
  <c r="BY130" i="445" s="1"/>
  <c r="BH130" i="445"/>
  <c r="BJ130" i="445" s="1"/>
  <c r="BG130" i="445"/>
  <c r="BF130" i="445"/>
  <c r="BE130" i="445"/>
  <c r="BD130" i="445"/>
  <c r="BC130" i="445"/>
  <c r="BB130" i="445"/>
  <c r="BA130" i="445"/>
  <c r="AZ130" i="445"/>
  <c r="AY130" i="445"/>
  <c r="AU130" i="445"/>
  <c r="AN130" i="445"/>
  <c r="BO130" i="445" s="1"/>
  <c r="AL130" i="445"/>
  <c r="AM130" i="445" s="1"/>
  <c r="AK130" i="445"/>
  <c r="AI130" i="445"/>
  <c r="AJ130" i="445" s="1"/>
  <c r="AH130" i="445"/>
  <c r="AG130" i="445"/>
  <c r="AF130" i="445"/>
  <c r="AE130" i="445"/>
  <c r="AD130" i="445"/>
  <c r="AC130" i="445"/>
  <c r="AB130" i="445"/>
  <c r="AA130" i="445"/>
  <c r="Z130" i="445"/>
  <c r="Y130" i="445"/>
  <c r="X130" i="445"/>
  <c r="W130" i="445"/>
  <c r="V130" i="445"/>
  <c r="U130" i="445"/>
  <c r="T130" i="445"/>
  <c r="S130" i="445"/>
  <c r="R130" i="445"/>
  <c r="Q130" i="445"/>
  <c r="P130" i="445"/>
  <c r="O130" i="445"/>
  <c r="N130" i="445"/>
  <c r="M130" i="445"/>
  <c r="L130" i="445"/>
  <c r="BX129" i="445"/>
  <c r="BY129" i="445" s="1"/>
  <c r="BH129" i="445"/>
  <c r="BG129" i="445"/>
  <c r="BF129" i="445"/>
  <c r="BE129" i="445"/>
  <c r="BD129" i="445"/>
  <c r="BC129" i="445"/>
  <c r="BB129" i="445"/>
  <c r="BA129" i="445"/>
  <c r="AZ129" i="445"/>
  <c r="AY129" i="445"/>
  <c r="AN129" i="445"/>
  <c r="BO129" i="445" s="1"/>
  <c r="AL129" i="445"/>
  <c r="AM129" i="445" s="1"/>
  <c r="AK129" i="445"/>
  <c r="AI129" i="445"/>
  <c r="AJ129" i="445"/>
  <c r="AH129" i="445"/>
  <c r="AG129" i="445"/>
  <c r="AF129" i="445"/>
  <c r="AE129" i="445"/>
  <c r="AD129" i="445"/>
  <c r="AC129" i="445"/>
  <c r="AB129" i="445"/>
  <c r="AA129" i="445"/>
  <c r="Z129" i="445"/>
  <c r="Y129" i="445"/>
  <c r="X129" i="445"/>
  <c r="W129" i="445"/>
  <c r="V129" i="445"/>
  <c r="U129" i="445"/>
  <c r="T129" i="445"/>
  <c r="S129" i="445"/>
  <c r="R129" i="445"/>
  <c r="Q129" i="445"/>
  <c r="P129" i="445"/>
  <c r="O129" i="445"/>
  <c r="N129" i="445"/>
  <c r="M129" i="445"/>
  <c r="L129" i="445"/>
  <c r="BX128" i="445"/>
  <c r="BY128" i="445" s="1"/>
  <c r="BH128" i="445"/>
  <c r="BG128" i="445"/>
  <c r="BF128" i="445"/>
  <c r="BE128" i="445"/>
  <c r="BD128" i="445"/>
  <c r="BC128" i="445"/>
  <c r="BB128" i="445"/>
  <c r="BA128" i="445"/>
  <c r="AZ128" i="445"/>
  <c r="AY128" i="445"/>
  <c r="AN128" i="445"/>
  <c r="AL128" i="445"/>
  <c r="AM128" i="445" s="1"/>
  <c r="AK128" i="445"/>
  <c r="AI128" i="445"/>
  <c r="AJ128" i="445" s="1"/>
  <c r="AH128" i="445"/>
  <c r="AG128" i="445"/>
  <c r="AF128" i="445"/>
  <c r="AE128" i="445"/>
  <c r="AD128" i="445"/>
  <c r="AC128" i="445"/>
  <c r="AB128" i="445"/>
  <c r="AA128" i="445"/>
  <c r="Z128" i="445"/>
  <c r="Y128" i="445"/>
  <c r="X128" i="445"/>
  <c r="W128" i="445"/>
  <c r="V128" i="445"/>
  <c r="U128" i="445"/>
  <c r="T128" i="445"/>
  <c r="S128" i="445"/>
  <c r="R128" i="445"/>
  <c r="Q128" i="445"/>
  <c r="P128" i="445"/>
  <c r="O128" i="445"/>
  <c r="N128" i="445"/>
  <c r="M128" i="445"/>
  <c r="L128" i="445"/>
  <c r="BX127" i="445"/>
  <c r="BY127" i="445" s="1"/>
  <c r="BH127" i="445"/>
  <c r="BG127" i="445"/>
  <c r="BF127" i="445"/>
  <c r="BE127" i="445"/>
  <c r="BD127" i="445"/>
  <c r="BC127" i="445"/>
  <c r="BB127" i="445"/>
  <c r="BA127" i="445"/>
  <c r="AZ127" i="445"/>
  <c r="AY127" i="445"/>
  <c r="AN127" i="445"/>
  <c r="BM127" i="445" s="1"/>
  <c r="AL127" i="445"/>
  <c r="AM127" i="445" s="1"/>
  <c r="AK127" i="445"/>
  <c r="AI127" i="445"/>
  <c r="AJ127" i="445" s="1"/>
  <c r="AH127" i="445"/>
  <c r="AG127" i="445"/>
  <c r="AF127" i="445"/>
  <c r="AE127" i="445"/>
  <c r="AD127" i="445"/>
  <c r="AC127" i="445"/>
  <c r="AB127" i="445"/>
  <c r="AA127" i="445"/>
  <c r="Z127" i="445"/>
  <c r="Y127" i="445"/>
  <c r="X127" i="445"/>
  <c r="W127" i="445"/>
  <c r="V127" i="445"/>
  <c r="U127" i="445"/>
  <c r="T127" i="445"/>
  <c r="S127" i="445"/>
  <c r="R127" i="445"/>
  <c r="Q127" i="445"/>
  <c r="P127" i="445"/>
  <c r="O127" i="445"/>
  <c r="N127" i="445"/>
  <c r="M127" i="445"/>
  <c r="L127" i="445"/>
  <c r="BX126" i="445"/>
  <c r="BY126" i="445" s="1"/>
  <c r="BJ126" i="445"/>
  <c r="BH126" i="445"/>
  <c r="BK126" i="445" s="1"/>
  <c r="BI126" i="445"/>
  <c r="BG126" i="445"/>
  <c r="BF126" i="445"/>
  <c r="BE126" i="445"/>
  <c r="BD126" i="445"/>
  <c r="BC126" i="445"/>
  <c r="BB126" i="445"/>
  <c r="BA126" i="445"/>
  <c r="AZ126" i="445"/>
  <c r="AY126" i="445"/>
  <c r="AN126" i="445"/>
  <c r="AL126" i="445"/>
  <c r="AM126" i="445" s="1"/>
  <c r="AK126" i="445"/>
  <c r="AI126" i="445"/>
  <c r="AJ126" i="445" s="1"/>
  <c r="AH126" i="445"/>
  <c r="AG126" i="445"/>
  <c r="AF126" i="445"/>
  <c r="AE126" i="445"/>
  <c r="AD126" i="445"/>
  <c r="AC126" i="445"/>
  <c r="AB126" i="445"/>
  <c r="AA126" i="445"/>
  <c r="Z126" i="445"/>
  <c r="Y126" i="445"/>
  <c r="X126" i="445"/>
  <c r="W126" i="445"/>
  <c r="V126" i="445"/>
  <c r="U126" i="445"/>
  <c r="T126" i="445"/>
  <c r="S126" i="445"/>
  <c r="R126" i="445"/>
  <c r="Q126" i="445"/>
  <c r="P126" i="445"/>
  <c r="O126" i="445"/>
  <c r="N126" i="445"/>
  <c r="M126" i="445"/>
  <c r="L126" i="445"/>
  <c r="BX125" i="445"/>
  <c r="BY125" i="445" s="1"/>
  <c r="BH125" i="445"/>
  <c r="BK125" i="445" s="1"/>
  <c r="BG125" i="445"/>
  <c r="BF125" i="445"/>
  <c r="BE125" i="445"/>
  <c r="BD125" i="445"/>
  <c r="BC125" i="445"/>
  <c r="BB125" i="445"/>
  <c r="BA125" i="445"/>
  <c r="AZ125" i="445"/>
  <c r="AY125" i="445"/>
  <c r="AT125" i="445"/>
  <c r="AN125" i="445"/>
  <c r="BT125" i="445" s="1"/>
  <c r="AL125" i="445"/>
  <c r="AM125" i="445" s="1"/>
  <c r="AK125" i="445"/>
  <c r="AI125" i="445"/>
  <c r="AJ125" i="445" s="1"/>
  <c r="AH125" i="445"/>
  <c r="AG125" i="445"/>
  <c r="AF125" i="445"/>
  <c r="AE125" i="445"/>
  <c r="AD125" i="445"/>
  <c r="AC125" i="445"/>
  <c r="AB125" i="445"/>
  <c r="AA125" i="445"/>
  <c r="Z125" i="445"/>
  <c r="Y125" i="445"/>
  <c r="X125" i="445"/>
  <c r="W125" i="445"/>
  <c r="V125" i="445"/>
  <c r="U125" i="445"/>
  <c r="T125" i="445"/>
  <c r="S125" i="445"/>
  <c r="R125" i="445"/>
  <c r="Q125" i="445"/>
  <c r="P125" i="445"/>
  <c r="O125" i="445"/>
  <c r="N125" i="445"/>
  <c r="M125" i="445"/>
  <c r="L125" i="445"/>
  <c r="BX124" i="445"/>
  <c r="BY124" i="445" s="1"/>
  <c r="BM124" i="445"/>
  <c r="BH124" i="445"/>
  <c r="BG124" i="445"/>
  <c r="BF124" i="445"/>
  <c r="BE124" i="445"/>
  <c r="BD124" i="445"/>
  <c r="BC124" i="445"/>
  <c r="BB124" i="445"/>
  <c r="BA124" i="445"/>
  <c r="AZ124" i="445"/>
  <c r="AY124" i="445"/>
  <c r="AR124" i="445"/>
  <c r="AN124" i="445"/>
  <c r="AL124" i="445"/>
  <c r="AM124" i="445" s="1"/>
  <c r="AK124" i="445"/>
  <c r="AI124" i="445"/>
  <c r="AJ124" i="445" s="1"/>
  <c r="AH124" i="445"/>
  <c r="AG124" i="445"/>
  <c r="AF124" i="445"/>
  <c r="AE124" i="445"/>
  <c r="AD124" i="445"/>
  <c r="AC124" i="445"/>
  <c r="AB124" i="445"/>
  <c r="AA124" i="445"/>
  <c r="Z124" i="445"/>
  <c r="Y124" i="445"/>
  <c r="X124" i="445"/>
  <c r="W124" i="445"/>
  <c r="V124" i="445"/>
  <c r="U124" i="445"/>
  <c r="T124" i="445"/>
  <c r="S124" i="445"/>
  <c r="R124" i="445"/>
  <c r="Q124" i="445"/>
  <c r="P124" i="445"/>
  <c r="O124" i="445"/>
  <c r="N124" i="445"/>
  <c r="M124" i="445"/>
  <c r="L124" i="445"/>
  <c r="BX123" i="445"/>
  <c r="BY123" i="445" s="1"/>
  <c r="BH123" i="445"/>
  <c r="BG123" i="445"/>
  <c r="BF123" i="445"/>
  <c r="BE123" i="445"/>
  <c r="BD123" i="445"/>
  <c r="BC123" i="445"/>
  <c r="BB123" i="445"/>
  <c r="BA123" i="445"/>
  <c r="AZ123" i="445"/>
  <c r="AY123" i="445"/>
  <c r="AN123" i="445"/>
  <c r="AL123" i="445"/>
  <c r="AM123" i="445" s="1"/>
  <c r="AK123" i="445"/>
  <c r="AI123" i="445"/>
  <c r="AJ123" i="445" s="1"/>
  <c r="AH123" i="445"/>
  <c r="AG123" i="445"/>
  <c r="AF123" i="445"/>
  <c r="AE123" i="445"/>
  <c r="AD123" i="445"/>
  <c r="AC123" i="445"/>
  <c r="AB123" i="445"/>
  <c r="AA123" i="445"/>
  <c r="Z123" i="445"/>
  <c r="Y123" i="445"/>
  <c r="X123" i="445"/>
  <c r="W123" i="445"/>
  <c r="V123" i="445"/>
  <c r="U123" i="445"/>
  <c r="T123" i="445"/>
  <c r="S123" i="445"/>
  <c r="R123" i="445"/>
  <c r="Q123" i="445"/>
  <c r="P123" i="445"/>
  <c r="O123" i="445"/>
  <c r="N123" i="445"/>
  <c r="M123" i="445"/>
  <c r="L123" i="445"/>
  <c r="BX122" i="445"/>
  <c r="BY122" i="445" s="1"/>
  <c r="BT122" i="445"/>
  <c r="BN122" i="445"/>
  <c r="BH122" i="445"/>
  <c r="BG122" i="445"/>
  <c r="BF122" i="445"/>
  <c r="BE122" i="445"/>
  <c r="BD122" i="445"/>
  <c r="BC122" i="445"/>
  <c r="BB122" i="445"/>
  <c r="BA122" i="445"/>
  <c r="AZ122" i="445"/>
  <c r="AY122" i="445"/>
  <c r="AT122" i="445"/>
  <c r="AN122" i="445"/>
  <c r="BR122" i="445" s="1"/>
  <c r="AL122" i="445"/>
  <c r="AM122" i="445"/>
  <c r="AK122" i="445"/>
  <c r="AI122" i="445"/>
  <c r="AJ122" i="445" s="1"/>
  <c r="AH122" i="445"/>
  <c r="AG122" i="445"/>
  <c r="AF122" i="445"/>
  <c r="AE122" i="445"/>
  <c r="AD122" i="445"/>
  <c r="AC122" i="445"/>
  <c r="AB122" i="445"/>
  <c r="AA122" i="445"/>
  <c r="Z122" i="445"/>
  <c r="Y122" i="445"/>
  <c r="X122" i="445"/>
  <c r="W122" i="445"/>
  <c r="V122" i="445"/>
  <c r="U122" i="445"/>
  <c r="T122" i="445"/>
  <c r="S122" i="445"/>
  <c r="R122" i="445"/>
  <c r="Q122" i="445"/>
  <c r="P122" i="445"/>
  <c r="O122" i="445"/>
  <c r="N122" i="445"/>
  <c r="M122" i="445"/>
  <c r="L122" i="445"/>
  <c r="BX121" i="445"/>
  <c r="BY121" i="445" s="1"/>
  <c r="BH121" i="445"/>
  <c r="BG121" i="445"/>
  <c r="BF121" i="445"/>
  <c r="BE121" i="445"/>
  <c r="BD121" i="445"/>
  <c r="BC121" i="445"/>
  <c r="BB121" i="445"/>
  <c r="BA121" i="445"/>
  <c r="AZ121" i="445"/>
  <c r="AY121" i="445"/>
  <c r="AN121" i="445"/>
  <c r="AL121" i="445"/>
  <c r="AM121" i="445" s="1"/>
  <c r="AK121" i="445"/>
  <c r="AI121" i="445"/>
  <c r="AJ121" i="445" s="1"/>
  <c r="AH121" i="445"/>
  <c r="AG121" i="445"/>
  <c r="AF121" i="445"/>
  <c r="AE121" i="445"/>
  <c r="AD121" i="445"/>
  <c r="AC121" i="445"/>
  <c r="AB121" i="445"/>
  <c r="AA121" i="445"/>
  <c r="Z121" i="445"/>
  <c r="Y121" i="445"/>
  <c r="X121" i="445"/>
  <c r="W121" i="445"/>
  <c r="V121" i="445"/>
  <c r="U121" i="445"/>
  <c r="T121" i="445"/>
  <c r="S121" i="445"/>
  <c r="R121" i="445"/>
  <c r="Q121" i="445"/>
  <c r="P121" i="445"/>
  <c r="O121" i="445"/>
  <c r="N121" i="445"/>
  <c r="M121" i="445"/>
  <c r="L121" i="445"/>
  <c r="BX120" i="445"/>
  <c r="BY120" i="445" s="1"/>
  <c r="BH120" i="445"/>
  <c r="BG120" i="445"/>
  <c r="BF120" i="445"/>
  <c r="BE120" i="445"/>
  <c r="BD120" i="445"/>
  <c r="BC120" i="445"/>
  <c r="BB120" i="445"/>
  <c r="BA120" i="445"/>
  <c r="AZ120" i="445"/>
  <c r="AY120" i="445"/>
  <c r="AN120" i="445"/>
  <c r="AL120" i="445"/>
  <c r="AM120" i="445" s="1"/>
  <c r="AK120" i="445"/>
  <c r="AI120" i="445"/>
  <c r="AJ120" i="445" s="1"/>
  <c r="AH120" i="445"/>
  <c r="AG120" i="445"/>
  <c r="AF120" i="445"/>
  <c r="AE120" i="445"/>
  <c r="AD120" i="445"/>
  <c r="AC120" i="445"/>
  <c r="AB120" i="445"/>
  <c r="AA120" i="445"/>
  <c r="Z120" i="445"/>
  <c r="Y120" i="445"/>
  <c r="X120" i="445"/>
  <c r="W120" i="445"/>
  <c r="V120" i="445"/>
  <c r="U120" i="445"/>
  <c r="T120" i="445"/>
  <c r="S120" i="445"/>
  <c r="R120" i="445"/>
  <c r="Q120" i="445"/>
  <c r="P120" i="445"/>
  <c r="O120" i="445"/>
  <c r="N120" i="445"/>
  <c r="M120" i="445"/>
  <c r="L120" i="445"/>
  <c r="BX119" i="445"/>
  <c r="BY119" i="445" s="1"/>
  <c r="BH119" i="445"/>
  <c r="BG119" i="445"/>
  <c r="BF119" i="445"/>
  <c r="BE119" i="445"/>
  <c r="BD119" i="445"/>
  <c r="BC119" i="445"/>
  <c r="BB119" i="445"/>
  <c r="BA119" i="445"/>
  <c r="AZ119" i="445"/>
  <c r="AY119" i="445"/>
  <c r="AN119" i="445"/>
  <c r="AV119" i="445" s="1"/>
  <c r="AW119" i="445" s="1"/>
  <c r="AL119" i="445"/>
  <c r="AM119" i="445" s="1"/>
  <c r="AK119" i="445"/>
  <c r="AI119" i="445"/>
  <c r="AJ119" i="445" s="1"/>
  <c r="AH119" i="445"/>
  <c r="AG119" i="445"/>
  <c r="AF119" i="445"/>
  <c r="AE119" i="445"/>
  <c r="AD119" i="445"/>
  <c r="AC119" i="445"/>
  <c r="AB119" i="445"/>
  <c r="AA119" i="445"/>
  <c r="Z119" i="445"/>
  <c r="Y119" i="445"/>
  <c r="X119" i="445"/>
  <c r="W119" i="445"/>
  <c r="V119" i="445"/>
  <c r="U119" i="445"/>
  <c r="T119" i="445"/>
  <c r="S119" i="445"/>
  <c r="R119" i="445"/>
  <c r="Q119" i="445"/>
  <c r="P119" i="445"/>
  <c r="O119" i="445"/>
  <c r="N119" i="445"/>
  <c r="M119" i="445"/>
  <c r="L119" i="445"/>
  <c r="BX118" i="445"/>
  <c r="BY118" i="445" s="1"/>
  <c r="BH118" i="445"/>
  <c r="BG118" i="445"/>
  <c r="BF118" i="445"/>
  <c r="BE118" i="445"/>
  <c r="BD118" i="445"/>
  <c r="BC118" i="445"/>
  <c r="BB118" i="445"/>
  <c r="BA118" i="445"/>
  <c r="AZ118" i="445"/>
  <c r="AY118" i="445"/>
  <c r="AN118" i="445"/>
  <c r="AL118" i="445"/>
  <c r="AM118" i="445" s="1"/>
  <c r="AK118" i="445"/>
  <c r="AI118" i="445"/>
  <c r="AJ118" i="445" s="1"/>
  <c r="AH118" i="445"/>
  <c r="AG118" i="445"/>
  <c r="AF118" i="445"/>
  <c r="AE118" i="445"/>
  <c r="AD118" i="445"/>
  <c r="AC118" i="445"/>
  <c r="AB118" i="445"/>
  <c r="AA118" i="445"/>
  <c r="Z118" i="445"/>
  <c r="Y118" i="445"/>
  <c r="X118" i="445"/>
  <c r="W118" i="445"/>
  <c r="V118" i="445"/>
  <c r="U118" i="445"/>
  <c r="T118" i="445"/>
  <c r="S118" i="445"/>
  <c r="R118" i="445"/>
  <c r="Q118" i="445"/>
  <c r="P118" i="445"/>
  <c r="O118" i="445"/>
  <c r="N118" i="445"/>
  <c r="M118" i="445"/>
  <c r="L118" i="445"/>
  <c r="BX117" i="445"/>
  <c r="BY117" i="445" s="1"/>
  <c r="BH117" i="445"/>
  <c r="BJ117" i="445" s="1"/>
  <c r="BG117" i="445"/>
  <c r="BF117" i="445"/>
  <c r="BE117" i="445"/>
  <c r="BD117" i="445"/>
  <c r="BC117" i="445"/>
  <c r="BB117" i="445"/>
  <c r="BA117" i="445"/>
  <c r="AZ117" i="445"/>
  <c r="AY117" i="445"/>
  <c r="AN117" i="445"/>
  <c r="AL117" i="445"/>
  <c r="AM117" i="445" s="1"/>
  <c r="AK117" i="445"/>
  <c r="AI117" i="445"/>
  <c r="AJ117" i="445" s="1"/>
  <c r="AH117" i="445"/>
  <c r="AG117" i="445"/>
  <c r="AF117" i="445"/>
  <c r="AE117" i="445"/>
  <c r="AD117" i="445"/>
  <c r="AC117" i="445"/>
  <c r="AB117" i="445"/>
  <c r="AA117" i="445"/>
  <c r="Z117" i="445"/>
  <c r="Y117" i="445"/>
  <c r="X117" i="445"/>
  <c r="W117" i="445"/>
  <c r="V117" i="445"/>
  <c r="U117" i="445"/>
  <c r="T117" i="445"/>
  <c r="S117" i="445"/>
  <c r="R117" i="445"/>
  <c r="Q117" i="445"/>
  <c r="P117" i="445"/>
  <c r="O117" i="445"/>
  <c r="N117" i="445"/>
  <c r="M117" i="445"/>
  <c r="L117" i="445"/>
  <c r="BX116" i="445"/>
  <c r="BY116" i="445" s="1"/>
  <c r="BH116" i="445"/>
  <c r="BI116" i="445" s="1"/>
  <c r="BG116" i="445"/>
  <c r="BF116" i="445"/>
  <c r="BE116" i="445"/>
  <c r="BD116" i="445"/>
  <c r="BC116" i="445"/>
  <c r="BB116" i="445"/>
  <c r="BA116" i="445"/>
  <c r="AZ116" i="445"/>
  <c r="AY116" i="445"/>
  <c r="AN116" i="445"/>
  <c r="BT116" i="445"/>
  <c r="AL116" i="445"/>
  <c r="AM116" i="445" s="1"/>
  <c r="AK116" i="445"/>
  <c r="AI116" i="445"/>
  <c r="AJ116" i="445" s="1"/>
  <c r="AH116" i="445"/>
  <c r="AG116" i="445"/>
  <c r="AF116" i="445"/>
  <c r="AE116" i="445"/>
  <c r="AD116" i="445"/>
  <c r="AC116" i="445"/>
  <c r="AB116" i="445"/>
  <c r="AA116" i="445"/>
  <c r="Z116" i="445"/>
  <c r="Y116" i="445"/>
  <c r="X116" i="445"/>
  <c r="W116" i="445"/>
  <c r="V116" i="445"/>
  <c r="U116" i="445"/>
  <c r="T116" i="445"/>
  <c r="S116" i="445"/>
  <c r="R116" i="445"/>
  <c r="Q116" i="445"/>
  <c r="P116" i="445"/>
  <c r="O116" i="445"/>
  <c r="N116" i="445"/>
  <c r="M116" i="445"/>
  <c r="L116" i="445"/>
  <c r="BX115" i="445"/>
  <c r="BY115" i="445" s="1"/>
  <c r="BR115" i="445"/>
  <c r="BH115" i="445"/>
  <c r="BG115" i="445"/>
  <c r="BF115" i="445"/>
  <c r="BE115" i="445"/>
  <c r="BD115" i="445"/>
  <c r="BC115" i="445"/>
  <c r="BB115" i="445"/>
  <c r="BA115" i="445"/>
  <c r="AZ115" i="445"/>
  <c r="AY115" i="445"/>
  <c r="AN115" i="445"/>
  <c r="AR115" i="445" s="1"/>
  <c r="AL115" i="445"/>
  <c r="AM115" i="445" s="1"/>
  <c r="AK115" i="445"/>
  <c r="AI115" i="445"/>
  <c r="AJ115" i="445" s="1"/>
  <c r="AH115" i="445"/>
  <c r="AG115" i="445"/>
  <c r="AF115" i="445"/>
  <c r="AE115" i="445"/>
  <c r="AD115" i="445"/>
  <c r="AC115" i="445"/>
  <c r="AB115" i="445"/>
  <c r="AA115" i="445"/>
  <c r="Z115" i="445"/>
  <c r="Y115" i="445"/>
  <c r="X115" i="445"/>
  <c r="W115" i="445"/>
  <c r="V115" i="445"/>
  <c r="U115" i="445"/>
  <c r="T115" i="445"/>
  <c r="S115" i="445"/>
  <c r="R115" i="445"/>
  <c r="Q115" i="445"/>
  <c r="P115" i="445"/>
  <c r="O115" i="445"/>
  <c r="N115" i="445"/>
  <c r="M115" i="445"/>
  <c r="L115" i="445"/>
  <c r="BX114" i="445"/>
  <c r="BY114" i="445" s="1"/>
  <c r="BT114" i="445"/>
  <c r="BN114" i="445"/>
  <c r="BH114" i="445"/>
  <c r="BG114" i="445"/>
  <c r="BF114" i="445"/>
  <c r="BE114" i="445"/>
  <c r="BD114" i="445"/>
  <c r="BC114" i="445"/>
  <c r="BB114" i="445"/>
  <c r="BA114" i="445"/>
  <c r="AZ114" i="445"/>
  <c r="AY114" i="445"/>
  <c r="AN114" i="445"/>
  <c r="AL114" i="445"/>
  <c r="AM114" i="445" s="1"/>
  <c r="AK114" i="445"/>
  <c r="AI114" i="445"/>
  <c r="AJ114" i="445" s="1"/>
  <c r="AH114" i="445"/>
  <c r="AG114" i="445"/>
  <c r="AF114" i="445"/>
  <c r="AE114" i="445"/>
  <c r="AD114" i="445"/>
  <c r="AC114" i="445"/>
  <c r="AB114" i="445"/>
  <c r="AA114" i="445"/>
  <c r="Z114" i="445"/>
  <c r="Y114" i="445"/>
  <c r="X114" i="445"/>
  <c r="W114" i="445"/>
  <c r="V114" i="445"/>
  <c r="U114" i="445"/>
  <c r="T114" i="445"/>
  <c r="S114" i="445"/>
  <c r="R114" i="445"/>
  <c r="Q114" i="445"/>
  <c r="P114" i="445"/>
  <c r="O114" i="445"/>
  <c r="N114" i="445"/>
  <c r="M114" i="445"/>
  <c r="L114" i="445"/>
  <c r="BX113" i="445"/>
  <c r="BY113" i="445" s="1"/>
  <c r="BH113" i="445"/>
  <c r="BK113" i="445" s="1"/>
  <c r="BG113" i="445"/>
  <c r="BF113" i="445"/>
  <c r="BE113" i="445"/>
  <c r="BD113" i="445"/>
  <c r="BC113" i="445"/>
  <c r="BB113" i="445"/>
  <c r="BA113" i="445"/>
  <c r="AZ113" i="445"/>
  <c r="AY113" i="445"/>
  <c r="AN113" i="445"/>
  <c r="AL113" i="445"/>
  <c r="AM113" i="445" s="1"/>
  <c r="AK113" i="445"/>
  <c r="AI113" i="445"/>
  <c r="AJ113" i="445" s="1"/>
  <c r="AH113" i="445"/>
  <c r="AG113" i="445"/>
  <c r="AF113" i="445"/>
  <c r="AE113" i="445"/>
  <c r="AD113" i="445"/>
  <c r="AC113" i="445"/>
  <c r="AB113" i="445"/>
  <c r="AA113" i="445"/>
  <c r="Z113" i="445"/>
  <c r="Y113" i="445"/>
  <c r="X113" i="445"/>
  <c r="W113" i="445"/>
  <c r="V113" i="445"/>
  <c r="U113" i="445"/>
  <c r="T113" i="445"/>
  <c r="S113" i="445"/>
  <c r="R113" i="445"/>
  <c r="Q113" i="445"/>
  <c r="P113" i="445"/>
  <c r="O113" i="445"/>
  <c r="N113" i="445"/>
  <c r="M113" i="445"/>
  <c r="L113" i="445"/>
  <c r="BY112" i="445"/>
  <c r="BX112" i="445"/>
  <c r="BH112" i="445"/>
  <c r="BI112" i="445" s="1"/>
  <c r="BG112" i="445"/>
  <c r="BF112" i="445"/>
  <c r="BE112" i="445"/>
  <c r="BD112" i="445"/>
  <c r="BC112" i="445"/>
  <c r="BB112" i="445"/>
  <c r="BA112" i="445"/>
  <c r="AZ112" i="445"/>
  <c r="AY112" i="445"/>
  <c r="AN112" i="445"/>
  <c r="AL112" i="445"/>
  <c r="AM112" i="445" s="1"/>
  <c r="AK112" i="445"/>
  <c r="AI112" i="445"/>
  <c r="AJ112" i="445" s="1"/>
  <c r="AH112" i="445"/>
  <c r="AG112" i="445"/>
  <c r="AF112" i="445"/>
  <c r="AE112" i="445"/>
  <c r="AD112" i="445"/>
  <c r="AC112" i="445"/>
  <c r="AB112" i="445"/>
  <c r="AA112" i="445"/>
  <c r="Z112" i="445"/>
  <c r="Y112" i="445"/>
  <c r="X112" i="445"/>
  <c r="W112" i="445"/>
  <c r="V112" i="445"/>
  <c r="U112" i="445"/>
  <c r="T112" i="445"/>
  <c r="S112" i="445"/>
  <c r="R112" i="445"/>
  <c r="Q112" i="445"/>
  <c r="P112" i="445"/>
  <c r="O112" i="445"/>
  <c r="N112" i="445"/>
  <c r="M112" i="445"/>
  <c r="L112" i="445"/>
  <c r="BX111" i="445"/>
  <c r="BY111" i="445" s="1"/>
  <c r="BM111" i="445"/>
  <c r="BH111" i="445"/>
  <c r="BG111" i="445"/>
  <c r="BF111" i="445"/>
  <c r="BE111" i="445"/>
  <c r="BD111" i="445"/>
  <c r="BC111" i="445"/>
  <c r="BB111" i="445"/>
  <c r="BA111" i="445"/>
  <c r="AZ111" i="445"/>
  <c r="AY111" i="445"/>
  <c r="AN111" i="445"/>
  <c r="AL111" i="445"/>
  <c r="AM111" i="445" s="1"/>
  <c r="AK111" i="445"/>
  <c r="AI111" i="445"/>
  <c r="AJ111" i="445" s="1"/>
  <c r="AH111" i="445"/>
  <c r="AG111" i="445"/>
  <c r="AF111" i="445"/>
  <c r="AE111" i="445"/>
  <c r="AD111" i="445"/>
  <c r="AC111" i="445"/>
  <c r="AB111" i="445"/>
  <c r="AA111" i="445"/>
  <c r="Z111" i="445"/>
  <c r="Y111" i="445"/>
  <c r="X111" i="445"/>
  <c r="W111" i="445"/>
  <c r="V111" i="445"/>
  <c r="U111" i="445"/>
  <c r="T111" i="445"/>
  <c r="S111" i="445"/>
  <c r="R111" i="445"/>
  <c r="Q111" i="445"/>
  <c r="P111" i="445"/>
  <c r="O111" i="445"/>
  <c r="N111" i="445"/>
  <c r="M111" i="445"/>
  <c r="L111" i="445"/>
  <c r="BX110" i="445"/>
  <c r="BY110" i="445" s="1"/>
  <c r="BN110" i="445"/>
  <c r="BH110" i="445"/>
  <c r="BI110" i="445" s="1"/>
  <c r="BG110" i="445"/>
  <c r="BF110" i="445"/>
  <c r="BE110" i="445"/>
  <c r="BD110" i="445"/>
  <c r="BC110" i="445"/>
  <c r="BB110" i="445"/>
  <c r="BA110" i="445"/>
  <c r="AZ110" i="445"/>
  <c r="AY110" i="445"/>
  <c r="AS110" i="445"/>
  <c r="AN110" i="445"/>
  <c r="AL110" i="445"/>
  <c r="AM110" i="445" s="1"/>
  <c r="AK110" i="445"/>
  <c r="AI110" i="445"/>
  <c r="AJ110" i="445" s="1"/>
  <c r="AH110" i="445"/>
  <c r="AG110" i="445"/>
  <c r="AF110" i="445"/>
  <c r="AE110" i="445"/>
  <c r="AD110" i="445"/>
  <c r="AC110" i="445"/>
  <c r="AB110" i="445"/>
  <c r="AA110" i="445"/>
  <c r="Z110" i="445"/>
  <c r="Y110" i="445"/>
  <c r="X110" i="445"/>
  <c r="W110" i="445"/>
  <c r="V110" i="445"/>
  <c r="U110" i="445"/>
  <c r="T110" i="445"/>
  <c r="S110" i="445"/>
  <c r="R110" i="445"/>
  <c r="Q110" i="445"/>
  <c r="P110" i="445"/>
  <c r="O110" i="445"/>
  <c r="N110" i="445"/>
  <c r="M110" i="445"/>
  <c r="L110" i="445"/>
  <c r="BX109" i="445"/>
  <c r="BY109" i="445" s="1"/>
  <c r="BP109" i="445"/>
  <c r="BH109" i="445"/>
  <c r="BK109" i="445" s="1"/>
  <c r="BG109" i="445"/>
  <c r="BF109" i="445"/>
  <c r="BE109" i="445"/>
  <c r="BD109" i="445"/>
  <c r="BC109" i="445"/>
  <c r="BB109" i="445"/>
  <c r="BA109" i="445"/>
  <c r="AZ109" i="445"/>
  <c r="AY109" i="445"/>
  <c r="AU109" i="445"/>
  <c r="AN109" i="445"/>
  <c r="AL109" i="445"/>
  <c r="AM109" i="445" s="1"/>
  <c r="AK109" i="445"/>
  <c r="AI109" i="445"/>
  <c r="AJ109" i="445"/>
  <c r="AH109" i="445"/>
  <c r="AG109" i="445"/>
  <c r="AF109" i="445"/>
  <c r="AE109" i="445"/>
  <c r="AD109" i="445"/>
  <c r="AC109" i="445"/>
  <c r="AB109" i="445"/>
  <c r="AA109" i="445"/>
  <c r="Z109" i="445"/>
  <c r="Y109" i="445"/>
  <c r="X109" i="445"/>
  <c r="W109" i="445"/>
  <c r="V109" i="445"/>
  <c r="U109" i="445"/>
  <c r="T109" i="445"/>
  <c r="S109" i="445"/>
  <c r="R109" i="445"/>
  <c r="Q109" i="445"/>
  <c r="P109" i="445"/>
  <c r="O109" i="445"/>
  <c r="N109" i="445"/>
  <c r="M109" i="445"/>
  <c r="L109" i="445"/>
  <c r="BX108" i="445"/>
  <c r="BY108" i="445" s="1"/>
  <c r="BH108" i="445"/>
  <c r="BG108" i="445"/>
  <c r="BF108" i="445"/>
  <c r="BE108" i="445"/>
  <c r="BD108" i="445"/>
  <c r="BC108" i="445"/>
  <c r="BB108" i="445"/>
  <c r="BA108" i="445"/>
  <c r="AZ108" i="445"/>
  <c r="AY108" i="445"/>
  <c r="AR108" i="445"/>
  <c r="AN108" i="445"/>
  <c r="AL108" i="445"/>
  <c r="AM108" i="445" s="1"/>
  <c r="AK108" i="445"/>
  <c r="AI108" i="445"/>
  <c r="AJ108" i="445" s="1"/>
  <c r="AH108" i="445"/>
  <c r="AG108" i="445"/>
  <c r="AF108" i="445"/>
  <c r="AE108" i="445"/>
  <c r="AD108" i="445"/>
  <c r="AC108" i="445"/>
  <c r="AB108" i="445"/>
  <c r="AA108" i="445"/>
  <c r="Z108" i="445"/>
  <c r="Y108" i="445"/>
  <c r="X108" i="445"/>
  <c r="W108" i="445"/>
  <c r="V108" i="445"/>
  <c r="U108" i="445"/>
  <c r="T108" i="445"/>
  <c r="S108" i="445"/>
  <c r="R108" i="445"/>
  <c r="Q108" i="445"/>
  <c r="P108" i="445"/>
  <c r="O108" i="445"/>
  <c r="N108" i="445"/>
  <c r="M108" i="445"/>
  <c r="L108" i="445"/>
  <c r="BX107" i="445"/>
  <c r="BY107" i="445" s="1"/>
  <c r="BH107" i="445"/>
  <c r="BI107" i="445" s="1"/>
  <c r="BG107" i="445"/>
  <c r="BF107" i="445"/>
  <c r="BE107" i="445"/>
  <c r="BD107" i="445"/>
  <c r="BC107" i="445"/>
  <c r="BB107" i="445"/>
  <c r="BA107" i="445"/>
  <c r="AZ107" i="445"/>
  <c r="AY107" i="445"/>
  <c r="AN107" i="445"/>
  <c r="AL107" i="445"/>
  <c r="AM107" i="445" s="1"/>
  <c r="AK107" i="445"/>
  <c r="AI107" i="445"/>
  <c r="AJ107" i="445" s="1"/>
  <c r="AH107" i="445"/>
  <c r="AG107" i="445"/>
  <c r="AF107" i="445"/>
  <c r="AE107" i="445"/>
  <c r="AD107" i="445"/>
  <c r="AC107" i="445"/>
  <c r="AB107" i="445"/>
  <c r="AA107" i="445"/>
  <c r="Z107" i="445"/>
  <c r="Y107" i="445"/>
  <c r="X107" i="445"/>
  <c r="W107" i="445"/>
  <c r="V107" i="445"/>
  <c r="U107" i="445"/>
  <c r="T107" i="445"/>
  <c r="S107" i="445"/>
  <c r="R107" i="445"/>
  <c r="Q107" i="445"/>
  <c r="P107" i="445"/>
  <c r="O107" i="445"/>
  <c r="N107" i="445"/>
  <c r="M107" i="445"/>
  <c r="L107" i="445"/>
  <c r="BX106" i="445"/>
  <c r="BY106" i="445" s="1"/>
  <c r="BH106" i="445"/>
  <c r="BI106" i="445" s="1"/>
  <c r="BG106" i="445"/>
  <c r="BF106" i="445"/>
  <c r="BE106" i="445"/>
  <c r="BD106" i="445"/>
  <c r="BC106" i="445"/>
  <c r="BB106" i="445"/>
  <c r="BA106" i="445"/>
  <c r="AZ106" i="445"/>
  <c r="AY106" i="445"/>
  <c r="AN106" i="445"/>
  <c r="AL106" i="445"/>
  <c r="AM106" i="445"/>
  <c r="AK106" i="445"/>
  <c r="AI106" i="445"/>
  <c r="AJ106" i="445" s="1"/>
  <c r="AH106" i="445"/>
  <c r="AG106" i="445"/>
  <c r="AF106" i="445"/>
  <c r="AE106" i="445"/>
  <c r="AD106" i="445"/>
  <c r="AC106" i="445"/>
  <c r="AB106" i="445"/>
  <c r="AA106" i="445"/>
  <c r="Z106" i="445"/>
  <c r="Y106" i="445"/>
  <c r="X106" i="445"/>
  <c r="W106" i="445"/>
  <c r="V106" i="445"/>
  <c r="U106" i="445"/>
  <c r="T106" i="445"/>
  <c r="S106" i="445"/>
  <c r="R106" i="445"/>
  <c r="Q106" i="445"/>
  <c r="P106" i="445"/>
  <c r="O106" i="445"/>
  <c r="N106" i="445"/>
  <c r="M106" i="445"/>
  <c r="L106" i="445"/>
  <c r="BX105" i="445"/>
  <c r="BY105" i="445" s="1"/>
  <c r="BH105" i="445"/>
  <c r="BG105" i="445"/>
  <c r="BF105" i="445"/>
  <c r="BE105" i="445"/>
  <c r="BD105" i="445"/>
  <c r="BC105" i="445"/>
  <c r="BB105" i="445"/>
  <c r="BA105" i="445"/>
  <c r="AZ105" i="445"/>
  <c r="AY105" i="445"/>
  <c r="AT105" i="445"/>
  <c r="AN105" i="445"/>
  <c r="BT105" i="445" s="1"/>
  <c r="AL105" i="445"/>
  <c r="AM105" i="445" s="1"/>
  <c r="AK105" i="445"/>
  <c r="AI105" i="445"/>
  <c r="AJ105" i="445" s="1"/>
  <c r="AH105" i="445"/>
  <c r="AG105" i="445"/>
  <c r="AF105" i="445"/>
  <c r="AE105" i="445"/>
  <c r="AD105" i="445"/>
  <c r="AC105" i="445"/>
  <c r="AB105" i="445"/>
  <c r="AA105" i="445"/>
  <c r="Z105" i="445"/>
  <c r="Y105" i="445"/>
  <c r="X105" i="445"/>
  <c r="W105" i="445"/>
  <c r="V105" i="445"/>
  <c r="U105" i="445"/>
  <c r="T105" i="445"/>
  <c r="S105" i="445"/>
  <c r="R105" i="445"/>
  <c r="Q105" i="445"/>
  <c r="P105" i="445"/>
  <c r="O105" i="445"/>
  <c r="N105" i="445"/>
  <c r="M105" i="445"/>
  <c r="L105" i="445"/>
  <c r="BX104" i="445"/>
  <c r="BY104" i="445" s="1"/>
  <c r="BH104" i="445"/>
  <c r="BG104" i="445"/>
  <c r="BF104" i="445"/>
  <c r="BE104" i="445"/>
  <c r="BD104" i="445"/>
  <c r="BC104" i="445"/>
  <c r="BB104" i="445"/>
  <c r="BA104" i="445"/>
  <c r="AZ104" i="445"/>
  <c r="AY104" i="445"/>
  <c r="AN104" i="445"/>
  <c r="BM104" i="445" s="1"/>
  <c r="AL104" i="445"/>
  <c r="AM104" i="445" s="1"/>
  <c r="AK104" i="445"/>
  <c r="AI104" i="445"/>
  <c r="AJ104" i="445" s="1"/>
  <c r="AH104" i="445"/>
  <c r="AG104" i="445"/>
  <c r="AF104" i="445"/>
  <c r="AE104" i="445"/>
  <c r="AD104" i="445"/>
  <c r="AC104" i="445"/>
  <c r="AB104" i="445"/>
  <c r="AA104" i="445"/>
  <c r="Z104" i="445"/>
  <c r="Y104" i="445"/>
  <c r="X104" i="445"/>
  <c r="W104" i="445"/>
  <c r="V104" i="445"/>
  <c r="U104" i="445"/>
  <c r="T104" i="445"/>
  <c r="S104" i="445"/>
  <c r="R104" i="445"/>
  <c r="Q104" i="445"/>
  <c r="P104" i="445"/>
  <c r="O104" i="445"/>
  <c r="N104" i="445"/>
  <c r="M104" i="445"/>
  <c r="L104" i="445"/>
  <c r="BX103" i="445"/>
  <c r="BY103" i="445" s="1"/>
  <c r="BH103" i="445"/>
  <c r="BG103" i="445"/>
  <c r="BF103" i="445"/>
  <c r="BE103" i="445"/>
  <c r="BD103" i="445"/>
  <c r="BC103" i="445"/>
  <c r="BB103" i="445"/>
  <c r="BA103" i="445"/>
  <c r="AZ103" i="445"/>
  <c r="AY103" i="445"/>
  <c r="AN103" i="445"/>
  <c r="BQ103" i="445" s="1"/>
  <c r="AL103" i="445"/>
  <c r="AM103" i="445" s="1"/>
  <c r="AK103" i="445"/>
  <c r="AI103" i="445"/>
  <c r="AJ103" i="445" s="1"/>
  <c r="AH103" i="445"/>
  <c r="AG103" i="445"/>
  <c r="AF103" i="445"/>
  <c r="AE103" i="445"/>
  <c r="AD103" i="445"/>
  <c r="AC103" i="445"/>
  <c r="AB103" i="445"/>
  <c r="AA103" i="445"/>
  <c r="Z103" i="445"/>
  <c r="Y103" i="445"/>
  <c r="X103" i="445"/>
  <c r="W103" i="445"/>
  <c r="V103" i="445"/>
  <c r="U103" i="445"/>
  <c r="T103" i="445"/>
  <c r="S103" i="445"/>
  <c r="R103" i="445"/>
  <c r="Q103" i="445"/>
  <c r="P103" i="445"/>
  <c r="O103" i="445"/>
  <c r="N103" i="445"/>
  <c r="M103" i="445"/>
  <c r="L103" i="445"/>
  <c r="BX102" i="445"/>
  <c r="BY102" i="445" s="1"/>
  <c r="BH102" i="445"/>
  <c r="BI102" i="445" s="1"/>
  <c r="BG102" i="445"/>
  <c r="BF102" i="445"/>
  <c r="BE102" i="445"/>
  <c r="BD102" i="445"/>
  <c r="BC102" i="445"/>
  <c r="BB102" i="445"/>
  <c r="BA102" i="445"/>
  <c r="AZ102" i="445"/>
  <c r="AY102" i="445"/>
  <c r="AN102" i="445"/>
  <c r="BS102" i="445" s="1"/>
  <c r="AL102" i="445"/>
  <c r="AM102" i="445" s="1"/>
  <c r="AK102" i="445"/>
  <c r="AI102" i="445"/>
  <c r="AJ102" i="445" s="1"/>
  <c r="AH102" i="445"/>
  <c r="AG102" i="445"/>
  <c r="AF102" i="445"/>
  <c r="AE102" i="445"/>
  <c r="AD102" i="445"/>
  <c r="AC102" i="445"/>
  <c r="AB102" i="445"/>
  <c r="AA102" i="445"/>
  <c r="Z102" i="445"/>
  <c r="Y102" i="445"/>
  <c r="X102" i="445"/>
  <c r="W102" i="445"/>
  <c r="V102" i="445"/>
  <c r="U102" i="445"/>
  <c r="T102" i="445"/>
  <c r="S102" i="445"/>
  <c r="R102" i="445"/>
  <c r="Q102" i="445"/>
  <c r="P102" i="445"/>
  <c r="O102" i="445"/>
  <c r="N102" i="445"/>
  <c r="M102" i="445"/>
  <c r="L102" i="445"/>
  <c r="BX101" i="445"/>
  <c r="BY101" i="445" s="1"/>
  <c r="BH101" i="445"/>
  <c r="BG101" i="445"/>
  <c r="BF101" i="445"/>
  <c r="BE101" i="445"/>
  <c r="BD101" i="445"/>
  <c r="BC101" i="445"/>
  <c r="BB101" i="445"/>
  <c r="BA101" i="445"/>
  <c r="AZ101" i="445"/>
  <c r="AY101" i="445"/>
  <c r="AN101" i="445"/>
  <c r="AL101" i="445"/>
  <c r="AM101" i="445" s="1"/>
  <c r="AK101" i="445"/>
  <c r="AI101" i="445"/>
  <c r="AJ101" i="445" s="1"/>
  <c r="AH101" i="445"/>
  <c r="AG101" i="445"/>
  <c r="AF101" i="445"/>
  <c r="AE101" i="445"/>
  <c r="AD101" i="445"/>
  <c r="AC101" i="445"/>
  <c r="AB101" i="445"/>
  <c r="AA101" i="445"/>
  <c r="Z101" i="445"/>
  <c r="Y101" i="445"/>
  <c r="X101" i="445"/>
  <c r="W101" i="445"/>
  <c r="V101" i="445"/>
  <c r="U101" i="445"/>
  <c r="T101" i="445"/>
  <c r="S101" i="445"/>
  <c r="R101" i="445"/>
  <c r="Q101" i="445"/>
  <c r="P101" i="445"/>
  <c r="O101" i="445"/>
  <c r="N101" i="445"/>
  <c r="M101" i="445"/>
  <c r="L101" i="445"/>
  <c r="BX100" i="445"/>
  <c r="BY100" i="445" s="1"/>
  <c r="BH100" i="445"/>
  <c r="BI100" i="445" s="1"/>
  <c r="BG100" i="445"/>
  <c r="BF100" i="445"/>
  <c r="BE100" i="445"/>
  <c r="BD100" i="445"/>
  <c r="BC100" i="445"/>
  <c r="BB100" i="445"/>
  <c r="BA100" i="445"/>
  <c r="AZ100" i="445"/>
  <c r="AY100" i="445"/>
  <c r="AN100" i="445"/>
  <c r="BL100" i="445" s="1"/>
  <c r="AL100" i="445"/>
  <c r="AM100" i="445" s="1"/>
  <c r="AK100" i="445"/>
  <c r="AJ100" i="445"/>
  <c r="AI100" i="445"/>
  <c r="AH100" i="445"/>
  <c r="AG100" i="445"/>
  <c r="AF100" i="445"/>
  <c r="AE100" i="445"/>
  <c r="AD100" i="445"/>
  <c r="AC100" i="445"/>
  <c r="AB100" i="445"/>
  <c r="AA100" i="445"/>
  <c r="Z100" i="445"/>
  <c r="Y100" i="445"/>
  <c r="X100" i="445"/>
  <c r="W100" i="445"/>
  <c r="V100" i="445"/>
  <c r="U100" i="445"/>
  <c r="T100" i="445"/>
  <c r="S100" i="445"/>
  <c r="R100" i="445"/>
  <c r="Q100" i="445"/>
  <c r="P100" i="445"/>
  <c r="O100" i="445"/>
  <c r="N100" i="445"/>
  <c r="M100" i="445"/>
  <c r="L100" i="445"/>
  <c r="BX99" i="445"/>
  <c r="BY99" i="445" s="1"/>
  <c r="BH99" i="445"/>
  <c r="BJ99" i="445" s="1"/>
  <c r="BG99" i="445"/>
  <c r="BF99" i="445"/>
  <c r="BE99" i="445"/>
  <c r="BD99" i="445"/>
  <c r="BC99" i="445"/>
  <c r="BB99" i="445"/>
  <c r="BA99" i="445"/>
  <c r="AZ99" i="445"/>
  <c r="AY99" i="445"/>
  <c r="AN99" i="445"/>
  <c r="AL99" i="445"/>
  <c r="AM99" i="445" s="1"/>
  <c r="AK99" i="445"/>
  <c r="AI99" i="445"/>
  <c r="AJ99" i="445" s="1"/>
  <c r="AH99" i="445"/>
  <c r="AG99" i="445"/>
  <c r="AF99" i="445"/>
  <c r="AE99" i="445"/>
  <c r="AD99" i="445"/>
  <c r="AC99" i="445"/>
  <c r="AB99" i="445"/>
  <c r="AA99" i="445"/>
  <c r="Z99" i="445"/>
  <c r="Y99" i="445"/>
  <c r="X99" i="445"/>
  <c r="W99" i="445"/>
  <c r="V99" i="445"/>
  <c r="U99" i="445"/>
  <c r="T99" i="445"/>
  <c r="S99" i="445"/>
  <c r="R99" i="445"/>
  <c r="Q99" i="445"/>
  <c r="P99" i="445"/>
  <c r="O99" i="445"/>
  <c r="N99" i="445"/>
  <c r="M99" i="445"/>
  <c r="L99" i="445"/>
  <c r="BX98" i="445"/>
  <c r="BY98" i="445" s="1"/>
  <c r="BH98" i="445"/>
  <c r="BG98" i="445"/>
  <c r="BF98" i="445"/>
  <c r="BE98" i="445"/>
  <c r="BD98" i="445"/>
  <c r="BC98" i="445"/>
  <c r="BB98" i="445"/>
  <c r="BA98" i="445"/>
  <c r="AZ98" i="445"/>
  <c r="AY98" i="445"/>
  <c r="AN98" i="445"/>
  <c r="AL98" i="445"/>
  <c r="AM98" i="445" s="1"/>
  <c r="AK98" i="445"/>
  <c r="AI98" i="445"/>
  <c r="AJ98" i="445" s="1"/>
  <c r="AH98" i="445"/>
  <c r="AG98" i="445"/>
  <c r="AF98" i="445"/>
  <c r="AE98" i="445"/>
  <c r="AD98" i="445"/>
  <c r="AC98" i="445"/>
  <c r="AB98" i="445"/>
  <c r="AA98" i="445"/>
  <c r="Z98" i="445"/>
  <c r="Y98" i="445"/>
  <c r="X98" i="445"/>
  <c r="W98" i="445"/>
  <c r="V98" i="445"/>
  <c r="U98" i="445"/>
  <c r="T98" i="445"/>
  <c r="S98" i="445"/>
  <c r="R98" i="445"/>
  <c r="Q98" i="445"/>
  <c r="P98" i="445"/>
  <c r="O98" i="445"/>
  <c r="N98" i="445"/>
  <c r="M98" i="445"/>
  <c r="L98" i="445"/>
  <c r="BX97" i="445"/>
  <c r="BY97" i="445" s="1"/>
  <c r="BH97" i="445"/>
  <c r="BK97" i="445" s="1"/>
  <c r="BJ97" i="445"/>
  <c r="BG97" i="445"/>
  <c r="BF97" i="445"/>
  <c r="BE97" i="445"/>
  <c r="BD97" i="445"/>
  <c r="BC97" i="445"/>
  <c r="BB97" i="445"/>
  <c r="BA97" i="445"/>
  <c r="AZ97" i="445"/>
  <c r="AY97" i="445"/>
  <c r="AN97" i="445"/>
  <c r="AV97" i="445" s="1"/>
  <c r="AW97" i="445" s="1"/>
  <c r="AL97" i="445"/>
  <c r="AM97" i="445" s="1"/>
  <c r="AK97" i="445"/>
  <c r="AI97" i="445"/>
  <c r="AJ97" i="445" s="1"/>
  <c r="AH97" i="445"/>
  <c r="AG97" i="445"/>
  <c r="AF97" i="445"/>
  <c r="AE97" i="445"/>
  <c r="AD97" i="445"/>
  <c r="AC97" i="445"/>
  <c r="AB97" i="445"/>
  <c r="AA97" i="445"/>
  <c r="Z97" i="445"/>
  <c r="Y97" i="445"/>
  <c r="X97" i="445"/>
  <c r="W97" i="445"/>
  <c r="V97" i="445"/>
  <c r="U97" i="445"/>
  <c r="T97" i="445"/>
  <c r="S97" i="445"/>
  <c r="R97" i="445"/>
  <c r="Q97" i="445"/>
  <c r="P97" i="445"/>
  <c r="O97" i="445"/>
  <c r="N97" i="445"/>
  <c r="M97" i="445"/>
  <c r="L97" i="445"/>
  <c r="BX96" i="445"/>
  <c r="BY96" i="445" s="1"/>
  <c r="BH96" i="445"/>
  <c r="BI96" i="445" s="1"/>
  <c r="BG96" i="445"/>
  <c r="BF96" i="445"/>
  <c r="BE96" i="445"/>
  <c r="BD96" i="445"/>
  <c r="BC96" i="445"/>
  <c r="BB96" i="445"/>
  <c r="BA96" i="445"/>
  <c r="AZ96" i="445"/>
  <c r="AY96" i="445"/>
  <c r="AN96" i="445"/>
  <c r="BP96" i="445" s="1"/>
  <c r="AL96" i="445"/>
  <c r="AM96" i="445" s="1"/>
  <c r="AK96" i="445"/>
  <c r="AI96" i="445"/>
  <c r="AJ96" i="445" s="1"/>
  <c r="AH96" i="445"/>
  <c r="AG96" i="445"/>
  <c r="AF96" i="445"/>
  <c r="AE96" i="445"/>
  <c r="AD96" i="445"/>
  <c r="AC96" i="445"/>
  <c r="AB96" i="445"/>
  <c r="AA96" i="445"/>
  <c r="Z96" i="445"/>
  <c r="Y96" i="445"/>
  <c r="X96" i="445"/>
  <c r="W96" i="445"/>
  <c r="V96" i="445"/>
  <c r="U96" i="445"/>
  <c r="T96" i="445"/>
  <c r="S96" i="445"/>
  <c r="R96" i="445"/>
  <c r="Q96" i="445"/>
  <c r="P96" i="445"/>
  <c r="O96" i="445"/>
  <c r="N96" i="445"/>
  <c r="M96" i="445"/>
  <c r="L96" i="445"/>
  <c r="BX95" i="445"/>
  <c r="BY95" i="445" s="1"/>
  <c r="BH95" i="445"/>
  <c r="BG95" i="445"/>
  <c r="BF95" i="445"/>
  <c r="BE95" i="445"/>
  <c r="BD95" i="445"/>
  <c r="BC95" i="445"/>
  <c r="BB95" i="445"/>
  <c r="BA95" i="445"/>
  <c r="AZ95" i="445"/>
  <c r="AY95" i="445"/>
  <c r="AN95" i="445"/>
  <c r="AV95" i="445" s="1"/>
  <c r="AW95" i="445" s="1"/>
  <c r="AL95" i="445"/>
  <c r="AM95" i="445" s="1"/>
  <c r="AK95" i="445"/>
  <c r="AI95" i="445"/>
  <c r="AJ95" i="445" s="1"/>
  <c r="AH95" i="445"/>
  <c r="AG95" i="445"/>
  <c r="AF95" i="445"/>
  <c r="AE95" i="445"/>
  <c r="AD95" i="445"/>
  <c r="AC95" i="445"/>
  <c r="AB95" i="445"/>
  <c r="AA95" i="445"/>
  <c r="Z95" i="445"/>
  <c r="Y95" i="445"/>
  <c r="X95" i="445"/>
  <c r="W95" i="445"/>
  <c r="V95" i="445"/>
  <c r="U95" i="445"/>
  <c r="T95" i="445"/>
  <c r="S95" i="445"/>
  <c r="R95" i="445"/>
  <c r="Q95" i="445"/>
  <c r="P95" i="445"/>
  <c r="O95" i="445"/>
  <c r="N95" i="445"/>
  <c r="M95" i="445"/>
  <c r="L95" i="445"/>
  <c r="BX94" i="445"/>
  <c r="BY94" i="445" s="1"/>
  <c r="BH94" i="445"/>
  <c r="BI94" i="445" s="1"/>
  <c r="BG94" i="445"/>
  <c r="BF94" i="445"/>
  <c r="BE94" i="445"/>
  <c r="BD94" i="445"/>
  <c r="BC94" i="445"/>
  <c r="BB94" i="445"/>
  <c r="BA94" i="445"/>
  <c r="AZ94" i="445"/>
  <c r="AY94" i="445"/>
  <c r="AN94" i="445"/>
  <c r="BP94" i="445" s="1"/>
  <c r="AL94" i="445"/>
  <c r="AM94" i="445" s="1"/>
  <c r="AK94" i="445"/>
  <c r="AI94" i="445"/>
  <c r="AJ94" i="445" s="1"/>
  <c r="AH94" i="445"/>
  <c r="AG94" i="445"/>
  <c r="AF94" i="445"/>
  <c r="AE94" i="445"/>
  <c r="AD94" i="445"/>
  <c r="AC94" i="445"/>
  <c r="AB94" i="445"/>
  <c r="AA94" i="445"/>
  <c r="Z94" i="445"/>
  <c r="Y94" i="445"/>
  <c r="X94" i="445"/>
  <c r="W94" i="445"/>
  <c r="V94" i="445"/>
  <c r="U94" i="445"/>
  <c r="T94" i="445"/>
  <c r="S94" i="445"/>
  <c r="R94" i="445"/>
  <c r="Q94" i="445"/>
  <c r="P94" i="445"/>
  <c r="O94" i="445"/>
  <c r="N94" i="445"/>
  <c r="M94" i="445"/>
  <c r="L94" i="445"/>
  <c r="BX93" i="445"/>
  <c r="BY93" i="445" s="1"/>
  <c r="BS93" i="445"/>
  <c r="BH93" i="445"/>
  <c r="BI93" i="445" s="1"/>
  <c r="BG93" i="445"/>
  <c r="BF93" i="445"/>
  <c r="BE93" i="445"/>
  <c r="BD93" i="445"/>
  <c r="BC93" i="445"/>
  <c r="BB93" i="445"/>
  <c r="BA93" i="445"/>
  <c r="AZ93" i="445"/>
  <c r="AY93" i="445"/>
  <c r="AN93" i="445"/>
  <c r="AT93" i="445" s="1"/>
  <c r="AL93" i="445"/>
  <c r="AM93" i="445" s="1"/>
  <c r="AK93" i="445"/>
  <c r="AI93" i="445"/>
  <c r="AJ93" i="445" s="1"/>
  <c r="AH93" i="445"/>
  <c r="AG93" i="445"/>
  <c r="AF93" i="445"/>
  <c r="AE93" i="445"/>
  <c r="AD93" i="445"/>
  <c r="AC93" i="445"/>
  <c r="AB93" i="445"/>
  <c r="AA93" i="445"/>
  <c r="Z93" i="445"/>
  <c r="Y93" i="445"/>
  <c r="X93" i="445"/>
  <c r="W93" i="445"/>
  <c r="V93" i="445"/>
  <c r="U93" i="445"/>
  <c r="T93" i="445"/>
  <c r="S93" i="445"/>
  <c r="R93" i="445"/>
  <c r="Q93" i="445"/>
  <c r="P93" i="445"/>
  <c r="O93" i="445"/>
  <c r="N93" i="445"/>
  <c r="M93" i="445"/>
  <c r="L93" i="445"/>
  <c r="BX92" i="445"/>
  <c r="BY92" i="445" s="1"/>
  <c r="BH92" i="445"/>
  <c r="BG92" i="445"/>
  <c r="BF92" i="445"/>
  <c r="BE92" i="445"/>
  <c r="BD92" i="445"/>
  <c r="BC92" i="445"/>
  <c r="BB92" i="445"/>
  <c r="BA92" i="445"/>
  <c r="AZ92" i="445"/>
  <c r="AY92" i="445"/>
  <c r="AN92" i="445"/>
  <c r="AR92" i="445" s="1"/>
  <c r="AL92" i="445"/>
  <c r="AM92" i="445" s="1"/>
  <c r="AK92" i="445"/>
  <c r="AI92" i="445"/>
  <c r="AJ92" i="445" s="1"/>
  <c r="AH92" i="445"/>
  <c r="AG92" i="445"/>
  <c r="AF92" i="445"/>
  <c r="AE92" i="445"/>
  <c r="AD92" i="445"/>
  <c r="AC92" i="445"/>
  <c r="AB92" i="445"/>
  <c r="AA92" i="445"/>
  <c r="Z92" i="445"/>
  <c r="Y92" i="445"/>
  <c r="X92" i="445"/>
  <c r="W92" i="445"/>
  <c r="V92" i="445"/>
  <c r="U92" i="445"/>
  <c r="T92" i="445"/>
  <c r="S92" i="445"/>
  <c r="R92" i="445"/>
  <c r="Q92" i="445"/>
  <c r="P92" i="445"/>
  <c r="O92" i="445"/>
  <c r="N92" i="445"/>
  <c r="M92" i="445"/>
  <c r="L92" i="445"/>
  <c r="BX91" i="445"/>
  <c r="BY91" i="445" s="1"/>
  <c r="BH91" i="445"/>
  <c r="BG91" i="445"/>
  <c r="BF91" i="445"/>
  <c r="BE91" i="445"/>
  <c r="BD91" i="445"/>
  <c r="BC91" i="445"/>
  <c r="BB91" i="445"/>
  <c r="BA91" i="445"/>
  <c r="AZ91" i="445"/>
  <c r="AY91" i="445"/>
  <c r="AN91" i="445"/>
  <c r="AL91" i="445"/>
  <c r="AM91" i="445" s="1"/>
  <c r="AK91" i="445"/>
  <c r="AI91" i="445"/>
  <c r="AJ91" i="445" s="1"/>
  <c r="AH91" i="445"/>
  <c r="AG91" i="445"/>
  <c r="AF91" i="445"/>
  <c r="AE91" i="445"/>
  <c r="AD91" i="445"/>
  <c r="AC91" i="445"/>
  <c r="AB91" i="445"/>
  <c r="AA91" i="445"/>
  <c r="Z91" i="445"/>
  <c r="Y91" i="445"/>
  <c r="X91" i="445"/>
  <c r="W91" i="445"/>
  <c r="V91" i="445"/>
  <c r="U91" i="445"/>
  <c r="T91" i="445"/>
  <c r="S91" i="445"/>
  <c r="R91" i="445"/>
  <c r="Q91" i="445"/>
  <c r="P91" i="445"/>
  <c r="O91" i="445"/>
  <c r="N91" i="445"/>
  <c r="M91" i="445"/>
  <c r="L91" i="445"/>
  <c r="BX90" i="445"/>
  <c r="BY90" i="445" s="1"/>
  <c r="BH90" i="445"/>
  <c r="BI90" i="445" s="1"/>
  <c r="BG90" i="445"/>
  <c r="BF90" i="445"/>
  <c r="BE90" i="445"/>
  <c r="BD90" i="445"/>
  <c r="BC90" i="445"/>
  <c r="BB90" i="445"/>
  <c r="BA90" i="445"/>
  <c r="AZ90" i="445"/>
  <c r="AY90" i="445"/>
  <c r="AN90" i="445"/>
  <c r="BO90" i="445" s="1"/>
  <c r="AL90" i="445"/>
  <c r="AM90" i="445" s="1"/>
  <c r="AK90" i="445"/>
  <c r="AI90" i="445"/>
  <c r="AJ90" i="445" s="1"/>
  <c r="AH90" i="445"/>
  <c r="AG90" i="445"/>
  <c r="AF90" i="445"/>
  <c r="AE90" i="445"/>
  <c r="AD90" i="445"/>
  <c r="AC90" i="445"/>
  <c r="AB90" i="445"/>
  <c r="AA90" i="445"/>
  <c r="Z90" i="445"/>
  <c r="Y90" i="445"/>
  <c r="X90" i="445"/>
  <c r="W90" i="445"/>
  <c r="V90" i="445"/>
  <c r="U90" i="445"/>
  <c r="T90" i="445"/>
  <c r="S90" i="445"/>
  <c r="R90" i="445"/>
  <c r="Q90" i="445"/>
  <c r="P90" i="445"/>
  <c r="O90" i="445"/>
  <c r="N90" i="445"/>
  <c r="M90" i="445"/>
  <c r="L90" i="445"/>
  <c r="BX89" i="445"/>
  <c r="BY89" i="445" s="1"/>
  <c r="BH89" i="445"/>
  <c r="BJ89" i="445" s="1"/>
  <c r="BG89" i="445"/>
  <c r="BF89" i="445"/>
  <c r="BE89" i="445"/>
  <c r="BD89" i="445"/>
  <c r="BC89" i="445"/>
  <c r="BB89" i="445"/>
  <c r="BA89" i="445"/>
  <c r="AZ89" i="445"/>
  <c r="AY89" i="445"/>
  <c r="AN89" i="445"/>
  <c r="AL89" i="445"/>
  <c r="AM89" i="445" s="1"/>
  <c r="AK89" i="445"/>
  <c r="AI89" i="445"/>
  <c r="AJ89" i="445" s="1"/>
  <c r="AH89" i="445"/>
  <c r="AG89" i="445"/>
  <c r="AF89" i="445"/>
  <c r="AE89" i="445"/>
  <c r="AD89" i="445"/>
  <c r="AC89" i="445"/>
  <c r="AB89" i="445"/>
  <c r="AA89" i="445"/>
  <c r="Z89" i="445"/>
  <c r="Y89" i="445"/>
  <c r="X89" i="445"/>
  <c r="W89" i="445"/>
  <c r="V89" i="445"/>
  <c r="U89" i="445"/>
  <c r="T89" i="445"/>
  <c r="S89" i="445"/>
  <c r="R89" i="445"/>
  <c r="Q89" i="445"/>
  <c r="P89" i="445"/>
  <c r="O89" i="445"/>
  <c r="N89" i="445"/>
  <c r="M89" i="445"/>
  <c r="L89" i="445"/>
  <c r="BX88" i="445"/>
  <c r="BY88" i="445" s="1"/>
  <c r="BH88" i="445"/>
  <c r="BJ88" i="445" s="1"/>
  <c r="BG88" i="445"/>
  <c r="BF88" i="445"/>
  <c r="BE88" i="445"/>
  <c r="BD88" i="445"/>
  <c r="BC88" i="445"/>
  <c r="BB88" i="445"/>
  <c r="BA88" i="445"/>
  <c r="AZ88" i="445"/>
  <c r="AY88" i="445"/>
  <c r="AN88" i="445"/>
  <c r="AL88" i="445"/>
  <c r="AM88" i="445" s="1"/>
  <c r="AK88" i="445"/>
  <c r="AI88" i="445"/>
  <c r="AJ88" i="445" s="1"/>
  <c r="AH88" i="445"/>
  <c r="AG88" i="445"/>
  <c r="AF88" i="445"/>
  <c r="AE88" i="445"/>
  <c r="AD88" i="445"/>
  <c r="AC88" i="445"/>
  <c r="AB88" i="445"/>
  <c r="AA88" i="445"/>
  <c r="Z88" i="445"/>
  <c r="Y88" i="445"/>
  <c r="X88" i="445"/>
  <c r="W88" i="445"/>
  <c r="V88" i="445"/>
  <c r="U88" i="445"/>
  <c r="T88" i="445"/>
  <c r="S88" i="445"/>
  <c r="R88" i="445"/>
  <c r="Q88" i="445"/>
  <c r="P88" i="445"/>
  <c r="O88" i="445"/>
  <c r="N88" i="445"/>
  <c r="M88" i="445"/>
  <c r="L88" i="445"/>
  <c r="BX87" i="445"/>
  <c r="BY87" i="445" s="1"/>
  <c r="BH87" i="445"/>
  <c r="BG87" i="445"/>
  <c r="BF87" i="445"/>
  <c r="BE87" i="445"/>
  <c r="BD87" i="445"/>
  <c r="BC87" i="445"/>
  <c r="BB87" i="445"/>
  <c r="BA87" i="445"/>
  <c r="AZ87" i="445"/>
  <c r="AY87" i="445"/>
  <c r="AN87" i="445"/>
  <c r="AL87" i="445"/>
  <c r="AM87" i="445"/>
  <c r="AK87" i="445"/>
  <c r="AI87" i="445"/>
  <c r="AJ87" i="445" s="1"/>
  <c r="AH87" i="445"/>
  <c r="AG87" i="445"/>
  <c r="AF87" i="445"/>
  <c r="AE87" i="445"/>
  <c r="AD87" i="445"/>
  <c r="AC87" i="445"/>
  <c r="AB87" i="445"/>
  <c r="AA87" i="445"/>
  <c r="Z87" i="445"/>
  <c r="Y87" i="445"/>
  <c r="X87" i="445"/>
  <c r="W87" i="445"/>
  <c r="V87" i="445"/>
  <c r="U87" i="445"/>
  <c r="T87" i="445"/>
  <c r="S87" i="445"/>
  <c r="R87" i="445"/>
  <c r="Q87" i="445"/>
  <c r="P87" i="445"/>
  <c r="O87" i="445"/>
  <c r="N87" i="445"/>
  <c r="M87" i="445"/>
  <c r="L87" i="445"/>
  <c r="BX86" i="445"/>
  <c r="BY86" i="445" s="1"/>
  <c r="BH86" i="445"/>
  <c r="BG86" i="445"/>
  <c r="BF86" i="445"/>
  <c r="BE86" i="445"/>
  <c r="BD86" i="445"/>
  <c r="BC86" i="445"/>
  <c r="BB86" i="445"/>
  <c r="BA86" i="445"/>
  <c r="AZ86" i="445"/>
  <c r="AY86" i="445"/>
  <c r="AN86" i="445"/>
  <c r="AL86" i="445"/>
  <c r="AM86" i="445" s="1"/>
  <c r="AK86" i="445"/>
  <c r="AI86" i="445"/>
  <c r="AJ86" i="445" s="1"/>
  <c r="AH86" i="445"/>
  <c r="AG86" i="445"/>
  <c r="AF86" i="445"/>
  <c r="AE86" i="445"/>
  <c r="AD86" i="445"/>
  <c r="AC86" i="445"/>
  <c r="AB86" i="445"/>
  <c r="AA86" i="445"/>
  <c r="Z86" i="445"/>
  <c r="Y86" i="445"/>
  <c r="X86" i="445"/>
  <c r="W86" i="445"/>
  <c r="V86" i="445"/>
  <c r="U86" i="445"/>
  <c r="T86" i="445"/>
  <c r="S86" i="445"/>
  <c r="R86" i="445"/>
  <c r="Q86" i="445"/>
  <c r="P86" i="445"/>
  <c r="O86" i="445"/>
  <c r="N86" i="445"/>
  <c r="M86" i="445"/>
  <c r="L86" i="445"/>
  <c r="BX85" i="445"/>
  <c r="BY85" i="445" s="1"/>
  <c r="BK85" i="445"/>
  <c r="BI85" i="445"/>
  <c r="BH85" i="445"/>
  <c r="BJ85" i="445"/>
  <c r="BG85" i="445"/>
  <c r="BF85" i="445"/>
  <c r="BE85" i="445"/>
  <c r="BD85" i="445"/>
  <c r="BC85" i="445"/>
  <c r="BB85" i="445"/>
  <c r="BA85" i="445"/>
  <c r="AZ85" i="445"/>
  <c r="AY85" i="445"/>
  <c r="AN85" i="445"/>
  <c r="BQ85" i="445" s="1"/>
  <c r="AL85" i="445"/>
  <c r="AM85" i="445" s="1"/>
  <c r="AK85" i="445"/>
  <c r="AI85" i="445"/>
  <c r="AJ85" i="445" s="1"/>
  <c r="AH85" i="445"/>
  <c r="AG85" i="445"/>
  <c r="AF85" i="445"/>
  <c r="AE85" i="445"/>
  <c r="AD85" i="445"/>
  <c r="AC85" i="445"/>
  <c r="AB85" i="445"/>
  <c r="AA85" i="445"/>
  <c r="Z85" i="445"/>
  <c r="Y85" i="445"/>
  <c r="X85" i="445"/>
  <c r="W85" i="445"/>
  <c r="V85" i="445"/>
  <c r="U85" i="445"/>
  <c r="T85" i="445"/>
  <c r="S85" i="445"/>
  <c r="R85" i="445"/>
  <c r="Q85" i="445"/>
  <c r="P85" i="445"/>
  <c r="O85" i="445"/>
  <c r="N85" i="445"/>
  <c r="M85" i="445"/>
  <c r="L85" i="445"/>
  <c r="BX84" i="445"/>
  <c r="BY84" i="445" s="1"/>
  <c r="BM84" i="445"/>
  <c r="BH84" i="445"/>
  <c r="BG84" i="445"/>
  <c r="BF84" i="445"/>
  <c r="BE84" i="445"/>
  <c r="BD84" i="445"/>
  <c r="BC84" i="445"/>
  <c r="BB84" i="445"/>
  <c r="BA84" i="445"/>
  <c r="AZ84" i="445"/>
  <c r="AY84" i="445"/>
  <c r="AN84" i="445"/>
  <c r="AL84" i="445"/>
  <c r="AM84" i="445" s="1"/>
  <c r="AK84" i="445"/>
  <c r="AI84" i="445"/>
  <c r="AJ84" i="445" s="1"/>
  <c r="AH84" i="445"/>
  <c r="AG84" i="445"/>
  <c r="AF84" i="445"/>
  <c r="AE84" i="445"/>
  <c r="AD84" i="445"/>
  <c r="AC84" i="445"/>
  <c r="AB84" i="445"/>
  <c r="AA84" i="445"/>
  <c r="Z84" i="445"/>
  <c r="Y84" i="445"/>
  <c r="X84" i="445"/>
  <c r="W84" i="445"/>
  <c r="V84" i="445"/>
  <c r="U84" i="445"/>
  <c r="T84" i="445"/>
  <c r="S84" i="445"/>
  <c r="R84" i="445"/>
  <c r="Q84" i="445"/>
  <c r="P84" i="445"/>
  <c r="O84" i="445"/>
  <c r="N84" i="445"/>
  <c r="M84" i="445"/>
  <c r="L84" i="445"/>
  <c r="BY83" i="445"/>
  <c r="BX83" i="445"/>
  <c r="BH83" i="445"/>
  <c r="BG83" i="445"/>
  <c r="BF83" i="445"/>
  <c r="BE83" i="445"/>
  <c r="BD83" i="445"/>
  <c r="BC83" i="445"/>
  <c r="BB83" i="445"/>
  <c r="BA83" i="445"/>
  <c r="AZ83" i="445"/>
  <c r="AY83" i="445"/>
  <c r="AN83" i="445"/>
  <c r="BM83" i="445" s="1"/>
  <c r="AL83" i="445"/>
  <c r="AM83" i="445" s="1"/>
  <c r="AK83" i="445"/>
  <c r="AI83" i="445"/>
  <c r="AJ83" i="445" s="1"/>
  <c r="AH83" i="445"/>
  <c r="AG83" i="445"/>
  <c r="AF83" i="445"/>
  <c r="AE83" i="445"/>
  <c r="AD83" i="445"/>
  <c r="AC83" i="445"/>
  <c r="AB83" i="445"/>
  <c r="AA83" i="445"/>
  <c r="Z83" i="445"/>
  <c r="Y83" i="445"/>
  <c r="X83" i="445"/>
  <c r="W83" i="445"/>
  <c r="V83" i="445"/>
  <c r="U83" i="445"/>
  <c r="T83" i="445"/>
  <c r="S83" i="445"/>
  <c r="R83" i="445"/>
  <c r="Q83" i="445"/>
  <c r="P83" i="445"/>
  <c r="O83" i="445"/>
  <c r="N83" i="445"/>
  <c r="M83" i="445"/>
  <c r="L83" i="445"/>
  <c r="BX82" i="445"/>
  <c r="BY82" i="445" s="1"/>
  <c r="BH82" i="445"/>
  <c r="BJ82" i="445" s="1"/>
  <c r="BG82" i="445"/>
  <c r="BF82" i="445"/>
  <c r="BE82" i="445"/>
  <c r="BD82" i="445"/>
  <c r="BC82" i="445"/>
  <c r="BB82" i="445"/>
  <c r="BA82" i="445"/>
  <c r="AZ82" i="445"/>
  <c r="AY82" i="445"/>
  <c r="AN82" i="445"/>
  <c r="AL82" i="445"/>
  <c r="AM82" i="445" s="1"/>
  <c r="AK82" i="445"/>
  <c r="AI82" i="445"/>
  <c r="AJ82" i="445" s="1"/>
  <c r="AH82" i="445"/>
  <c r="AG82" i="445"/>
  <c r="AF82" i="445"/>
  <c r="AE82" i="445"/>
  <c r="AD82" i="445"/>
  <c r="AC82" i="445"/>
  <c r="AB82" i="445"/>
  <c r="AA82" i="445"/>
  <c r="Z82" i="445"/>
  <c r="Y82" i="445"/>
  <c r="X82" i="445"/>
  <c r="W82" i="445"/>
  <c r="V82" i="445"/>
  <c r="U82" i="445"/>
  <c r="T82" i="445"/>
  <c r="S82" i="445"/>
  <c r="R82" i="445"/>
  <c r="Q82" i="445"/>
  <c r="P82" i="445"/>
  <c r="O82" i="445"/>
  <c r="N82" i="445"/>
  <c r="M82" i="445"/>
  <c r="L82" i="445"/>
  <c r="BX81" i="445"/>
  <c r="BY81" i="445" s="1"/>
  <c r="BH81" i="445"/>
  <c r="BK81" i="445" s="1"/>
  <c r="BG81" i="445"/>
  <c r="BF81" i="445"/>
  <c r="BE81" i="445"/>
  <c r="BD81" i="445"/>
  <c r="BC81" i="445"/>
  <c r="BB81" i="445"/>
  <c r="BA81" i="445"/>
  <c r="AZ81" i="445"/>
  <c r="AY81" i="445"/>
  <c r="AN81" i="445"/>
  <c r="AL81" i="445"/>
  <c r="AM81" i="445" s="1"/>
  <c r="AK81" i="445"/>
  <c r="AI81" i="445"/>
  <c r="AJ81" i="445" s="1"/>
  <c r="AH81" i="445"/>
  <c r="AG81" i="445"/>
  <c r="AF81" i="445"/>
  <c r="AE81" i="445"/>
  <c r="AD81" i="445"/>
  <c r="AC81" i="445"/>
  <c r="AB81" i="445"/>
  <c r="AA81" i="445"/>
  <c r="Z81" i="445"/>
  <c r="Y81" i="445"/>
  <c r="X81" i="445"/>
  <c r="W81" i="445"/>
  <c r="V81" i="445"/>
  <c r="U81" i="445"/>
  <c r="T81" i="445"/>
  <c r="S81" i="445"/>
  <c r="R81" i="445"/>
  <c r="Q81" i="445"/>
  <c r="P81" i="445"/>
  <c r="O81" i="445"/>
  <c r="N81" i="445"/>
  <c r="M81" i="445"/>
  <c r="L81" i="445"/>
  <c r="BX80" i="445"/>
  <c r="BY80" i="445" s="1"/>
  <c r="BH80" i="445"/>
  <c r="BG80" i="445"/>
  <c r="BF80" i="445"/>
  <c r="BE80" i="445"/>
  <c r="BD80" i="445"/>
  <c r="BC80" i="445"/>
  <c r="BB80" i="445"/>
  <c r="BA80" i="445"/>
  <c r="AZ80" i="445"/>
  <c r="AY80" i="445"/>
  <c r="AN80" i="445"/>
  <c r="BR80" i="445" s="1"/>
  <c r="AL80" i="445"/>
  <c r="AM80" i="445" s="1"/>
  <c r="AK80" i="445"/>
  <c r="AI80" i="445"/>
  <c r="AJ80" i="445" s="1"/>
  <c r="AH80" i="445"/>
  <c r="AG80" i="445"/>
  <c r="AF80" i="445"/>
  <c r="AE80" i="445"/>
  <c r="AD80" i="445"/>
  <c r="AC80" i="445"/>
  <c r="AB80" i="445"/>
  <c r="AA80" i="445"/>
  <c r="Z80" i="445"/>
  <c r="Y80" i="445"/>
  <c r="X80" i="445"/>
  <c r="W80" i="445"/>
  <c r="V80" i="445"/>
  <c r="U80" i="445"/>
  <c r="T80" i="445"/>
  <c r="S80" i="445"/>
  <c r="R80" i="445"/>
  <c r="Q80" i="445"/>
  <c r="P80" i="445"/>
  <c r="O80" i="445"/>
  <c r="N80" i="445"/>
  <c r="M80" i="445"/>
  <c r="L80" i="445"/>
  <c r="BY79" i="445"/>
  <c r="BX79" i="445"/>
  <c r="BS79" i="445"/>
  <c r="BH79" i="445"/>
  <c r="BG79" i="445"/>
  <c r="BF79" i="445"/>
  <c r="BE79" i="445"/>
  <c r="BD79" i="445"/>
  <c r="BC79" i="445"/>
  <c r="BB79" i="445"/>
  <c r="BA79" i="445"/>
  <c r="AZ79" i="445"/>
  <c r="AY79" i="445"/>
  <c r="AV79" i="445"/>
  <c r="AW79" i="445" s="1"/>
  <c r="AN79" i="445"/>
  <c r="BN79" i="445" s="1"/>
  <c r="AL79" i="445"/>
  <c r="AM79" i="445" s="1"/>
  <c r="AK79" i="445"/>
  <c r="AI79" i="445"/>
  <c r="AJ79" i="445" s="1"/>
  <c r="AH79" i="445"/>
  <c r="AG79" i="445"/>
  <c r="AF79" i="445"/>
  <c r="AE79" i="445"/>
  <c r="AD79" i="445"/>
  <c r="AC79" i="445"/>
  <c r="AB79" i="445"/>
  <c r="AA79" i="445"/>
  <c r="Z79" i="445"/>
  <c r="Y79" i="445"/>
  <c r="X79" i="445"/>
  <c r="W79" i="445"/>
  <c r="V79" i="445"/>
  <c r="U79" i="445"/>
  <c r="T79" i="445"/>
  <c r="S79" i="445"/>
  <c r="R79" i="445"/>
  <c r="Q79" i="445"/>
  <c r="P79" i="445"/>
  <c r="O79" i="445"/>
  <c r="N79" i="445"/>
  <c r="M79" i="445"/>
  <c r="L79" i="445"/>
  <c r="BX78" i="445"/>
  <c r="BY78" i="445" s="1"/>
  <c r="BH78" i="445"/>
  <c r="BI78" i="445"/>
  <c r="BG78" i="445"/>
  <c r="BF78" i="445"/>
  <c r="BE78" i="445"/>
  <c r="BD78" i="445"/>
  <c r="BC78" i="445"/>
  <c r="BB78" i="445"/>
  <c r="BA78" i="445"/>
  <c r="AZ78" i="445"/>
  <c r="AY78" i="445"/>
  <c r="AN78" i="445"/>
  <c r="BR78" i="445" s="1"/>
  <c r="AL78" i="445"/>
  <c r="AM78" i="445" s="1"/>
  <c r="AK78" i="445"/>
  <c r="AI78" i="445"/>
  <c r="AJ78" i="445" s="1"/>
  <c r="AH78" i="445"/>
  <c r="AG78" i="445"/>
  <c r="AF78" i="445"/>
  <c r="AE78" i="445"/>
  <c r="AD78" i="445"/>
  <c r="AC78" i="445"/>
  <c r="AB78" i="445"/>
  <c r="AA78" i="445"/>
  <c r="Z78" i="445"/>
  <c r="Y78" i="445"/>
  <c r="X78" i="445"/>
  <c r="W78" i="445"/>
  <c r="V78" i="445"/>
  <c r="U78" i="445"/>
  <c r="T78" i="445"/>
  <c r="S78" i="445"/>
  <c r="R78" i="445"/>
  <c r="Q78" i="445"/>
  <c r="P78" i="445"/>
  <c r="O78" i="445"/>
  <c r="N78" i="445"/>
  <c r="M78" i="445"/>
  <c r="L78" i="445"/>
  <c r="BX77" i="445"/>
  <c r="BY77" i="445" s="1"/>
  <c r="BH77" i="445"/>
  <c r="BG77" i="445"/>
  <c r="BF77" i="445"/>
  <c r="BE77" i="445"/>
  <c r="BD77" i="445"/>
  <c r="BC77" i="445"/>
  <c r="BB77" i="445"/>
  <c r="BA77" i="445"/>
  <c r="AZ77" i="445"/>
  <c r="AY77" i="445"/>
  <c r="AN77" i="445"/>
  <c r="AL77" i="445"/>
  <c r="AM77" i="445" s="1"/>
  <c r="AK77" i="445"/>
  <c r="AI77" i="445"/>
  <c r="AJ77" i="445" s="1"/>
  <c r="AH77" i="445"/>
  <c r="AG77" i="445"/>
  <c r="AF77" i="445"/>
  <c r="AE77" i="445"/>
  <c r="AD77" i="445"/>
  <c r="AC77" i="445"/>
  <c r="AB77" i="445"/>
  <c r="AA77" i="445"/>
  <c r="Z77" i="445"/>
  <c r="Y77" i="445"/>
  <c r="X77" i="445"/>
  <c r="W77" i="445"/>
  <c r="V77" i="445"/>
  <c r="U77" i="445"/>
  <c r="T77" i="445"/>
  <c r="S77" i="445"/>
  <c r="R77" i="445"/>
  <c r="Q77" i="445"/>
  <c r="P77" i="445"/>
  <c r="O77" i="445"/>
  <c r="N77" i="445"/>
  <c r="M77" i="445"/>
  <c r="L77" i="445"/>
  <c r="BX76" i="445"/>
  <c r="BY76" i="445" s="1"/>
  <c r="BH76" i="445"/>
  <c r="BG76" i="445"/>
  <c r="BF76" i="445"/>
  <c r="BE76" i="445"/>
  <c r="BD76" i="445"/>
  <c r="BC76" i="445"/>
  <c r="BB76" i="445"/>
  <c r="BA76" i="445"/>
  <c r="AZ76" i="445"/>
  <c r="AY76" i="445"/>
  <c r="AN76" i="445"/>
  <c r="BT76" i="445" s="1"/>
  <c r="AL76" i="445"/>
  <c r="AM76" i="445" s="1"/>
  <c r="AK76" i="445"/>
  <c r="AI76" i="445"/>
  <c r="AJ76" i="445" s="1"/>
  <c r="AH76" i="445"/>
  <c r="AG76" i="445"/>
  <c r="AF76" i="445"/>
  <c r="AE76" i="445"/>
  <c r="AD76" i="445"/>
  <c r="AC76" i="445"/>
  <c r="AB76" i="445"/>
  <c r="AA76" i="445"/>
  <c r="Z76" i="445"/>
  <c r="Y76" i="445"/>
  <c r="X76" i="445"/>
  <c r="W76" i="445"/>
  <c r="V76" i="445"/>
  <c r="U76" i="445"/>
  <c r="T76" i="445"/>
  <c r="S76" i="445"/>
  <c r="R76" i="445"/>
  <c r="Q76" i="445"/>
  <c r="P76" i="445"/>
  <c r="O76" i="445"/>
  <c r="N76" i="445"/>
  <c r="M76" i="445"/>
  <c r="L76" i="445"/>
  <c r="BX75" i="445"/>
  <c r="BY75" i="445" s="1"/>
  <c r="BS75" i="445"/>
  <c r="BH75" i="445"/>
  <c r="BJ75" i="445" s="1"/>
  <c r="BG75" i="445"/>
  <c r="BF75" i="445"/>
  <c r="BE75" i="445"/>
  <c r="BD75" i="445"/>
  <c r="BC75" i="445"/>
  <c r="BB75" i="445"/>
  <c r="BA75" i="445"/>
  <c r="AZ75" i="445"/>
  <c r="AY75" i="445"/>
  <c r="AN75" i="445"/>
  <c r="AS75" i="445" s="1"/>
  <c r="AL75" i="445"/>
  <c r="AM75" i="445" s="1"/>
  <c r="AK75" i="445"/>
  <c r="AI75" i="445"/>
  <c r="AJ75" i="445" s="1"/>
  <c r="AH75" i="445"/>
  <c r="AG75" i="445"/>
  <c r="AF75" i="445"/>
  <c r="AE75" i="445"/>
  <c r="AD75" i="445"/>
  <c r="AC75" i="445"/>
  <c r="AB75" i="445"/>
  <c r="AA75" i="445"/>
  <c r="Z75" i="445"/>
  <c r="Y75" i="445"/>
  <c r="X75" i="445"/>
  <c r="W75" i="445"/>
  <c r="V75" i="445"/>
  <c r="U75" i="445"/>
  <c r="T75" i="445"/>
  <c r="S75" i="445"/>
  <c r="R75" i="445"/>
  <c r="Q75" i="445"/>
  <c r="P75" i="445"/>
  <c r="O75" i="445"/>
  <c r="N75" i="445"/>
  <c r="M75" i="445"/>
  <c r="L75" i="445"/>
  <c r="BX74" i="445"/>
  <c r="BY74" i="445" s="1"/>
  <c r="BH74" i="445"/>
  <c r="BG74" i="445"/>
  <c r="BF74" i="445"/>
  <c r="BE74" i="445"/>
  <c r="BD74" i="445"/>
  <c r="BC74" i="445"/>
  <c r="BB74" i="445"/>
  <c r="BA74" i="445"/>
  <c r="AZ74" i="445"/>
  <c r="AY74" i="445"/>
  <c r="AN74" i="445"/>
  <c r="BP74" i="445" s="1"/>
  <c r="AL74" i="445"/>
  <c r="AM74" i="445" s="1"/>
  <c r="AK74" i="445"/>
  <c r="AI74" i="445"/>
  <c r="AJ74" i="445" s="1"/>
  <c r="AH74" i="445"/>
  <c r="AG74" i="445"/>
  <c r="AF74" i="445"/>
  <c r="AE74" i="445"/>
  <c r="AD74" i="445"/>
  <c r="AC74" i="445"/>
  <c r="AB74" i="445"/>
  <c r="AA74" i="445"/>
  <c r="Z74" i="445"/>
  <c r="Y74" i="445"/>
  <c r="X74" i="445"/>
  <c r="W74" i="445"/>
  <c r="V74" i="445"/>
  <c r="U74" i="445"/>
  <c r="T74" i="445"/>
  <c r="S74" i="445"/>
  <c r="R74" i="445"/>
  <c r="Q74" i="445"/>
  <c r="P74" i="445"/>
  <c r="O74" i="445"/>
  <c r="N74" i="445"/>
  <c r="M74" i="445"/>
  <c r="L74" i="445"/>
  <c r="BX73" i="445"/>
  <c r="BY73" i="445" s="1"/>
  <c r="BH73" i="445"/>
  <c r="BG73" i="445"/>
  <c r="BF73" i="445"/>
  <c r="BE73" i="445"/>
  <c r="BD73" i="445"/>
  <c r="BC73" i="445"/>
  <c r="BB73" i="445"/>
  <c r="BA73" i="445"/>
  <c r="AZ73" i="445"/>
  <c r="AY73" i="445"/>
  <c r="AN73" i="445"/>
  <c r="BS73" i="445" s="1"/>
  <c r="AL73" i="445"/>
  <c r="AM73" i="445" s="1"/>
  <c r="AK73" i="445"/>
  <c r="AI73" i="445"/>
  <c r="AJ73" i="445" s="1"/>
  <c r="AH73" i="445"/>
  <c r="AG73" i="445"/>
  <c r="AF73" i="445"/>
  <c r="AE73" i="445"/>
  <c r="AD73" i="445"/>
  <c r="AC73" i="445"/>
  <c r="AB73" i="445"/>
  <c r="AA73" i="445"/>
  <c r="Z73" i="445"/>
  <c r="Y73" i="445"/>
  <c r="X73" i="445"/>
  <c r="W73" i="445"/>
  <c r="V73" i="445"/>
  <c r="U73" i="445"/>
  <c r="T73" i="445"/>
  <c r="S73" i="445"/>
  <c r="R73" i="445"/>
  <c r="Q73" i="445"/>
  <c r="P73" i="445"/>
  <c r="O73" i="445"/>
  <c r="N73" i="445"/>
  <c r="M73" i="445"/>
  <c r="L73" i="445"/>
  <c r="BX72" i="445"/>
  <c r="BY72" i="445" s="1"/>
  <c r="BH72" i="445"/>
  <c r="BJ72" i="445" s="1"/>
  <c r="BG72" i="445"/>
  <c r="BF72" i="445"/>
  <c r="BE72" i="445"/>
  <c r="BD72" i="445"/>
  <c r="BC72" i="445"/>
  <c r="BB72" i="445"/>
  <c r="BA72" i="445"/>
  <c r="AZ72" i="445"/>
  <c r="AY72" i="445"/>
  <c r="AN72" i="445"/>
  <c r="AR72" i="445" s="1"/>
  <c r="AL72" i="445"/>
  <c r="AM72" i="445" s="1"/>
  <c r="AK72" i="445"/>
  <c r="AI72" i="445"/>
  <c r="AJ72" i="445"/>
  <c r="AH72" i="445"/>
  <c r="AG72" i="445"/>
  <c r="AF72" i="445"/>
  <c r="AE72" i="445"/>
  <c r="AD72" i="445"/>
  <c r="AC72" i="445"/>
  <c r="AB72" i="445"/>
  <c r="AA72" i="445"/>
  <c r="Z72" i="445"/>
  <c r="Y72" i="445"/>
  <c r="X72" i="445"/>
  <c r="W72" i="445"/>
  <c r="V72" i="445"/>
  <c r="U72" i="445"/>
  <c r="T72" i="445"/>
  <c r="S72" i="445"/>
  <c r="R72" i="445"/>
  <c r="Q72" i="445"/>
  <c r="P72" i="445"/>
  <c r="O72" i="445"/>
  <c r="N72" i="445"/>
  <c r="M72" i="445"/>
  <c r="L72" i="445"/>
  <c r="BX71" i="445"/>
  <c r="BY71" i="445" s="1"/>
  <c r="BH71" i="445"/>
  <c r="BG71" i="445"/>
  <c r="BF71" i="445"/>
  <c r="BE71" i="445"/>
  <c r="BD71" i="445"/>
  <c r="BC71" i="445"/>
  <c r="BB71" i="445"/>
  <c r="BA71" i="445"/>
  <c r="AZ71" i="445"/>
  <c r="AY71" i="445"/>
  <c r="AN71" i="445"/>
  <c r="AL71" i="445"/>
  <c r="AM71" i="445" s="1"/>
  <c r="AK71" i="445"/>
  <c r="AI71" i="445"/>
  <c r="AJ71" i="445" s="1"/>
  <c r="AH71" i="445"/>
  <c r="AG71" i="445"/>
  <c r="AF71" i="445"/>
  <c r="AE71" i="445"/>
  <c r="AD71" i="445"/>
  <c r="AC71" i="445"/>
  <c r="AB71" i="445"/>
  <c r="AA71" i="445"/>
  <c r="Z71" i="445"/>
  <c r="Y71" i="445"/>
  <c r="X71" i="445"/>
  <c r="W71" i="445"/>
  <c r="V71" i="445"/>
  <c r="U71" i="445"/>
  <c r="T71" i="445"/>
  <c r="S71" i="445"/>
  <c r="R71" i="445"/>
  <c r="Q71" i="445"/>
  <c r="P71" i="445"/>
  <c r="O71" i="445"/>
  <c r="N71" i="445"/>
  <c r="M71" i="445"/>
  <c r="L71" i="445"/>
  <c r="BX70" i="445"/>
  <c r="BY70" i="445" s="1"/>
  <c r="BH70" i="445"/>
  <c r="BG70" i="445"/>
  <c r="BF70" i="445"/>
  <c r="BE70" i="445"/>
  <c r="BD70" i="445"/>
  <c r="BC70" i="445"/>
  <c r="BB70" i="445"/>
  <c r="BA70" i="445"/>
  <c r="AZ70" i="445"/>
  <c r="AY70" i="445"/>
  <c r="AN70" i="445"/>
  <c r="AL70" i="445"/>
  <c r="AM70" i="445" s="1"/>
  <c r="AK70" i="445"/>
  <c r="AI70" i="445"/>
  <c r="AJ70" i="445" s="1"/>
  <c r="AH70" i="445"/>
  <c r="AG70" i="445"/>
  <c r="AF70" i="445"/>
  <c r="AE70" i="445"/>
  <c r="AD70" i="445"/>
  <c r="AC70" i="445"/>
  <c r="AB70" i="445"/>
  <c r="AA70" i="445"/>
  <c r="Z70" i="445"/>
  <c r="Y70" i="445"/>
  <c r="X70" i="445"/>
  <c r="W70" i="445"/>
  <c r="V70" i="445"/>
  <c r="U70" i="445"/>
  <c r="T70" i="445"/>
  <c r="S70" i="445"/>
  <c r="R70" i="445"/>
  <c r="Q70" i="445"/>
  <c r="P70" i="445"/>
  <c r="O70" i="445"/>
  <c r="N70" i="445"/>
  <c r="M70" i="445"/>
  <c r="L70" i="445"/>
  <c r="BX69" i="445"/>
  <c r="BY69" i="445" s="1"/>
  <c r="BH69" i="445"/>
  <c r="BG69" i="445"/>
  <c r="BF69" i="445"/>
  <c r="BE69" i="445"/>
  <c r="BD69" i="445"/>
  <c r="BC69" i="445"/>
  <c r="BB69" i="445"/>
  <c r="BA69" i="445"/>
  <c r="AZ69" i="445"/>
  <c r="AY69" i="445"/>
  <c r="AN69" i="445"/>
  <c r="AL69" i="445"/>
  <c r="AM69" i="445" s="1"/>
  <c r="AK69" i="445"/>
  <c r="AI69" i="445"/>
  <c r="AJ69" i="445" s="1"/>
  <c r="AH69" i="445"/>
  <c r="AG69" i="445"/>
  <c r="AF69" i="445"/>
  <c r="AE69" i="445"/>
  <c r="AD69" i="445"/>
  <c r="AC69" i="445"/>
  <c r="AB69" i="445"/>
  <c r="AA69" i="445"/>
  <c r="Z69" i="445"/>
  <c r="Y69" i="445"/>
  <c r="X69" i="445"/>
  <c r="W69" i="445"/>
  <c r="V69" i="445"/>
  <c r="U69" i="445"/>
  <c r="T69" i="445"/>
  <c r="S69" i="445"/>
  <c r="R69" i="445"/>
  <c r="Q69" i="445"/>
  <c r="P69" i="445"/>
  <c r="O69" i="445"/>
  <c r="N69" i="445"/>
  <c r="M69" i="445"/>
  <c r="L69" i="445"/>
  <c r="BX68" i="445"/>
  <c r="BY68" i="445" s="1"/>
  <c r="BM68" i="445"/>
  <c r="BH68" i="445"/>
  <c r="BG68" i="445"/>
  <c r="BF68" i="445"/>
  <c r="BE68" i="445"/>
  <c r="BD68" i="445"/>
  <c r="BC68" i="445"/>
  <c r="BB68" i="445"/>
  <c r="BA68" i="445"/>
  <c r="AZ68" i="445"/>
  <c r="AY68" i="445"/>
  <c r="AU68" i="445"/>
  <c r="AN68" i="445"/>
  <c r="AS68" i="445" s="1"/>
  <c r="AL68" i="445"/>
  <c r="AM68" i="445" s="1"/>
  <c r="AK68" i="445"/>
  <c r="AI68" i="445"/>
  <c r="AJ68" i="445" s="1"/>
  <c r="AH68" i="445"/>
  <c r="AG68" i="445"/>
  <c r="AF68" i="445"/>
  <c r="AE68" i="445"/>
  <c r="AD68" i="445"/>
  <c r="AC68" i="445"/>
  <c r="AB68" i="445"/>
  <c r="AA68" i="445"/>
  <c r="Z68" i="445"/>
  <c r="Y68" i="445"/>
  <c r="X68" i="445"/>
  <c r="W68" i="445"/>
  <c r="V68" i="445"/>
  <c r="U68" i="445"/>
  <c r="T68" i="445"/>
  <c r="S68" i="445"/>
  <c r="R68" i="445"/>
  <c r="Q68" i="445"/>
  <c r="P68" i="445"/>
  <c r="O68" i="445"/>
  <c r="N68" i="445"/>
  <c r="M68" i="445"/>
  <c r="L68" i="445"/>
  <c r="BX67" i="445"/>
  <c r="BY67" i="445" s="1"/>
  <c r="BH67" i="445"/>
  <c r="BG67" i="445"/>
  <c r="BF67" i="445"/>
  <c r="BE67" i="445"/>
  <c r="BD67" i="445"/>
  <c r="BC67" i="445"/>
  <c r="BB67" i="445"/>
  <c r="BA67" i="445"/>
  <c r="AZ67" i="445"/>
  <c r="AY67" i="445"/>
  <c r="AN67" i="445"/>
  <c r="AT67" i="445" s="1"/>
  <c r="AL67" i="445"/>
  <c r="AM67" i="445" s="1"/>
  <c r="AK67" i="445"/>
  <c r="AI67" i="445"/>
  <c r="AJ67" i="445" s="1"/>
  <c r="AH67" i="445"/>
  <c r="AG67" i="445"/>
  <c r="AF67" i="445"/>
  <c r="AE67" i="445"/>
  <c r="AD67" i="445"/>
  <c r="AC67" i="445"/>
  <c r="AB67" i="445"/>
  <c r="AA67" i="445"/>
  <c r="Z67" i="445"/>
  <c r="Y67" i="445"/>
  <c r="X67" i="445"/>
  <c r="W67" i="445"/>
  <c r="V67" i="445"/>
  <c r="U67" i="445"/>
  <c r="T67" i="445"/>
  <c r="S67" i="445"/>
  <c r="R67" i="445"/>
  <c r="Q67" i="445"/>
  <c r="P67" i="445"/>
  <c r="O67" i="445"/>
  <c r="N67" i="445"/>
  <c r="M67" i="445"/>
  <c r="L67" i="445"/>
  <c r="BX66" i="445"/>
  <c r="BY66" i="445" s="1"/>
  <c r="BH66" i="445"/>
  <c r="BG66" i="445"/>
  <c r="BF66" i="445"/>
  <c r="BE66" i="445"/>
  <c r="BD66" i="445"/>
  <c r="BC66" i="445"/>
  <c r="BB66" i="445"/>
  <c r="BA66" i="445"/>
  <c r="AZ66" i="445"/>
  <c r="AY66" i="445"/>
  <c r="AN66" i="445"/>
  <c r="BO66" i="445" s="1"/>
  <c r="AL66" i="445"/>
  <c r="AM66" i="445" s="1"/>
  <c r="AK66" i="445"/>
  <c r="AI66" i="445"/>
  <c r="AJ66" i="445" s="1"/>
  <c r="AH66" i="445"/>
  <c r="AG66" i="445"/>
  <c r="AF66" i="445"/>
  <c r="AE66" i="445"/>
  <c r="AD66" i="445"/>
  <c r="AC66" i="445"/>
  <c r="AB66" i="445"/>
  <c r="AA66" i="445"/>
  <c r="Z66" i="445"/>
  <c r="Y66" i="445"/>
  <c r="X66" i="445"/>
  <c r="W66" i="445"/>
  <c r="V66" i="445"/>
  <c r="U66" i="445"/>
  <c r="T66" i="445"/>
  <c r="S66" i="445"/>
  <c r="R66" i="445"/>
  <c r="Q66" i="445"/>
  <c r="P66" i="445"/>
  <c r="O66" i="445"/>
  <c r="N66" i="445"/>
  <c r="M66" i="445"/>
  <c r="L66" i="445"/>
  <c r="BX65" i="445"/>
  <c r="BY65" i="445" s="1"/>
  <c r="BH65" i="445"/>
  <c r="BG65" i="445"/>
  <c r="BF65" i="445"/>
  <c r="BE65" i="445"/>
  <c r="BD65" i="445"/>
  <c r="BC65" i="445"/>
  <c r="BB65" i="445"/>
  <c r="BA65" i="445"/>
  <c r="AZ65" i="445"/>
  <c r="AY65" i="445"/>
  <c r="AN65" i="445"/>
  <c r="AR65" i="445" s="1"/>
  <c r="AL65" i="445"/>
  <c r="AM65" i="445" s="1"/>
  <c r="AK65" i="445"/>
  <c r="AI65" i="445"/>
  <c r="AJ65" i="445" s="1"/>
  <c r="AH65" i="445"/>
  <c r="AG65" i="445"/>
  <c r="AF65" i="445"/>
  <c r="AE65" i="445"/>
  <c r="AD65" i="445"/>
  <c r="AC65" i="445"/>
  <c r="AB65" i="445"/>
  <c r="AA65" i="445"/>
  <c r="Z65" i="445"/>
  <c r="Y65" i="445"/>
  <c r="X65" i="445"/>
  <c r="W65" i="445"/>
  <c r="V65" i="445"/>
  <c r="U65" i="445"/>
  <c r="T65" i="445"/>
  <c r="S65" i="445"/>
  <c r="R65" i="445"/>
  <c r="Q65" i="445"/>
  <c r="P65" i="445"/>
  <c r="O65" i="445"/>
  <c r="N65" i="445"/>
  <c r="M65" i="445"/>
  <c r="L65" i="445"/>
  <c r="BX64" i="445"/>
  <c r="BY64" i="445" s="1"/>
  <c r="BH64" i="445"/>
  <c r="BI64" i="445" s="1"/>
  <c r="BG64" i="445"/>
  <c r="BF64" i="445"/>
  <c r="BE64" i="445"/>
  <c r="BD64" i="445"/>
  <c r="BC64" i="445"/>
  <c r="BB64" i="445"/>
  <c r="BA64" i="445"/>
  <c r="AZ64" i="445"/>
  <c r="AY64" i="445"/>
  <c r="AN64" i="445"/>
  <c r="AL64" i="445"/>
  <c r="AM64" i="445" s="1"/>
  <c r="AK64" i="445"/>
  <c r="AI64" i="445"/>
  <c r="AJ64" i="445" s="1"/>
  <c r="AH64" i="445"/>
  <c r="AG64" i="445"/>
  <c r="AF64" i="445"/>
  <c r="AE64" i="445"/>
  <c r="AD64" i="445"/>
  <c r="AC64" i="445"/>
  <c r="AB64" i="445"/>
  <c r="AA64" i="445"/>
  <c r="Z64" i="445"/>
  <c r="Y64" i="445"/>
  <c r="X64" i="445"/>
  <c r="W64" i="445"/>
  <c r="V64" i="445"/>
  <c r="U64" i="445"/>
  <c r="T64" i="445"/>
  <c r="S64" i="445"/>
  <c r="R64" i="445"/>
  <c r="Q64" i="445"/>
  <c r="P64" i="445"/>
  <c r="O64" i="445"/>
  <c r="N64" i="445"/>
  <c r="M64" i="445"/>
  <c r="L64" i="445"/>
  <c r="BX63" i="445"/>
  <c r="BY63" i="445" s="1"/>
  <c r="BH63" i="445"/>
  <c r="BG63" i="445"/>
  <c r="BF63" i="445"/>
  <c r="BE63" i="445"/>
  <c r="BD63" i="445"/>
  <c r="BC63" i="445"/>
  <c r="BB63" i="445"/>
  <c r="BA63" i="445"/>
  <c r="AZ63" i="445"/>
  <c r="AY63" i="445"/>
  <c r="AN63" i="445"/>
  <c r="AO63" i="445" s="1"/>
  <c r="AL63" i="445"/>
  <c r="AM63" i="445" s="1"/>
  <c r="AK63" i="445"/>
  <c r="AI63" i="445"/>
  <c r="AJ63" i="445" s="1"/>
  <c r="AH63" i="445"/>
  <c r="AG63" i="445"/>
  <c r="AF63" i="445"/>
  <c r="AE63" i="445"/>
  <c r="AD63" i="445"/>
  <c r="AC63" i="445"/>
  <c r="AB63" i="445"/>
  <c r="AA63" i="445"/>
  <c r="Z63" i="445"/>
  <c r="Y63" i="445"/>
  <c r="X63" i="445"/>
  <c r="W63" i="445"/>
  <c r="V63" i="445"/>
  <c r="U63" i="445"/>
  <c r="T63" i="445"/>
  <c r="S63" i="445"/>
  <c r="R63" i="445"/>
  <c r="Q63" i="445"/>
  <c r="P63" i="445"/>
  <c r="O63" i="445"/>
  <c r="N63" i="445"/>
  <c r="M63" i="445"/>
  <c r="L63" i="445"/>
  <c r="BX62" i="445"/>
  <c r="BY62" i="445" s="1"/>
  <c r="BH62" i="445"/>
  <c r="BG62" i="445"/>
  <c r="BF62" i="445"/>
  <c r="BE62" i="445"/>
  <c r="BD62" i="445"/>
  <c r="BC62" i="445"/>
  <c r="BB62" i="445"/>
  <c r="BA62" i="445"/>
  <c r="AZ62" i="445"/>
  <c r="AY62" i="445"/>
  <c r="AN62" i="445"/>
  <c r="AL62" i="445"/>
  <c r="AM62" i="445" s="1"/>
  <c r="AK62" i="445"/>
  <c r="AI62" i="445"/>
  <c r="AJ62" i="445" s="1"/>
  <c r="AH62" i="445"/>
  <c r="AG62" i="445"/>
  <c r="AF62" i="445"/>
  <c r="AE62" i="445"/>
  <c r="AD62" i="445"/>
  <c r="AC62" i="445"/>
  <c r="AB62" i="445"/>
  <c r="AA62" i="445"/>
  <c r="Z62" i="445"/>
  <c r="Y62" i="445"/>
  <c r="X62" i="445"/>
  <c r="W62" i="445"/>
  <c r="V62" i="445"/>
  <c r="U62" i="445"/>
  <c r="T62" i="445"/>
  <c r="S62" i="445"/>
  <c r="R62" i="445"/>
  <c r="Q62" i="445"/>
  <c r="P62" i="445"/>
  <c r="O62" i="445"/>
  <c r="N62" i="445"/>
  <c r="M62" i="445"/>
  <c r="L62" i="445"/>
  <c r="BX61" i="445"/>
  <c r="BY61" i="445" s="1"/>
  <c r="BH61" i="445"/>
  <c r="BG61" i="445"/>
  <c r="BF61" i="445"/>
  <c r="BE61" i="445"/>
  <c r="BD61" i="445"/>
  <c r="BC61" i="445"/>
  <c r="BB61" i="445"/>
  <c r="BA61" i="445"/>
  <c r="AZ61" i="445"/>
  <c r="AY61" i="445"/>
  <c r="AN61" i="445"/>
  <c r="BQ61" i="445" s="1"/>
  <c r="AL61" i="445"/>
  <c r="AM61" i="445" s="1"/>
  <c r="AK61" i="445"/>
  <c r="AI61" i="445"/>
  <c r="AJ61" i="445" s="1"/>
  <c r="AH61" i="445"/>
  <c r="AG61" i="445"/>
  <c r="AF61" i="445"/>
  <c r="AE61" i="445"/>
  <c r="AD61" i="445"/>
  <c r="AC61" i="445"/>
  <c r="AB61" i="445"/>
  <c r="AA61" i="445"/>
  <c r="Z61" i="445"/>
  <c r="Y61" i="445"/>
  <c r="X61" i="445"/>
  <c r="W61" i="445"/>
  <c r="V61" i="445"/>
  <c r="U61" i="445"/>
  <c r="T61" i="445"/>
  <c r="S61" i="445"/>
  <c r="R61" i="445"/>
  <c r="Q61" i="445"/>
  <c r="P61" i="445"/>
  <c r="O61" i="445"/>
  <c r="N61" i="445"/>
  <c r="M61" i="445"/>
  <c r="L61" i="445"/>
  <c r="BX60" i="445"/>
  <c r="BY60" i="445" s="1"/>
  <c r="BH60" i="445"/>
  <c r="BG60" i="445"/>
  <c r="BF60" i="445"/>
  <c r="BE60" i="445"/>
  <c r="BD60" i="445"/>
  <c r="BC60" i="445"/>
  <c r="BB60" i="445"/>
  <c r="BA60" i="445"/>
  <c r="AZ60" i="445"/>
  <c r="AY60" i="445"/>
  <c r="AN60" i="445"/>
  <c r="BP60" i="445" s="1"/>
  <c r="AL60" i="445"/>
  <c r="AM60" i="445" s="1"/>
  <c r="AK60" i="445"/>
  <c r="AI60" i="445"/>
  <c r="AJ60" i="445" s="1"/>
  <c r="AH60" i="445"/>
  <c r="AG60" i="445"/>
  <c r="AF60" i="445"/>
  <c r="AE60" i="445"/>
  <c r="AD60" i="445"/>
  <c r="AC60" i="445"/>
  <c r="AB60" i="445"/>
  <c r="AA60" i="445"/>
  <c r="Z60" i="445"/>
  <c r="Y60" i="445"/>
  <c r="X60" i="445"/>
  <c r="W60" i="445"/>
  <c r="V60" i="445"/>
  <c r="U60" i="445"/>
  <c r="T60" i="445"/>
  <c r="S60" i="445"/>
  <c r="R60" i="445"/>
  <c r="Q60" i="445"/>
  <c r="P60" i="445"/>
  <c r="O60" i="445"/>
  <c r="N60" i="445"/>
  <c r="M60" i="445"/>
  <c r="L60" i="445"/>
  <c r="BX59" i="445"/>
  <c r="BY59" i="445" s="1"/>
  <c r="BH59" i="445"/>
  <c r="BG59" i="445"/>
  <c r="BF59" i="445"/>
  <c r="BE59" i="445"/>
  <c r="BD59" i="445"/>
  <c r="BC59" i="445"/>
  <c r="BB59" i="445"/>
  <c r="BA59" i="445"/>
  <c r="AZ59" i="445"/>
  <c r="AY59" i="445"/>
  <c r="AN59" i="445"/>
  <c r="BN59" i="445" s="1"/>
  <c r="AL59" i="445"/>
  <c r="AM59" i="445" s="1"/>
  <c r="AK59" i="445"/>
  <c r="AI59" i="445"/>
  <c r="AJ59" i="445" s="1"/>
  <c r="AH59" i="445"/>
  <c r="AG59" i="445"/>
  <c r="AF59" i="445"/>
  <c r="AE59" i="445"/>
  <c r="AD59" i="445"/>
  <c r="AC59" i="445"/>
  <c r="AB59" i="445"/>
  <c r="AA59" i="445"/>
  <c r="Z59" i="445"/>
  <c r="Y59" i="445"/>
  <c r="X59" i="445"/>
  <c r="W59" i="445"/>
  <c r="V59" i="445"/>
  <c r="U59" i="445"/>
  <c r="T59" i="445"/>
  <c r="S59" i="445"/>
  <c r="R59" i="445"/>
  <c r="Q59" i="445"/>
  <c r="P59" i="445"/>
  <c r="O59" i="445"/>
  <c r="N59" i="445"/>
  <c r="M59" i="445"/>
  <c r="L59" i="445"/>
  <c r="BX58" i="445"/>
  <c r="BY58" i="445" s="1"/>
  <c r="BH58" i="445"/>
  <c r="BK58" i="445" s="1"/>
  <c r="BG58" i="445"/>
  <c r="BF58" i="445"/>
  <c r="BE58" i="445"/>
  <c r="BD58" i="445"/>
  <c r="BC58" i="445"/>
  <c r="BB58" i="445"/>
  <c r="BA58" i="445"/>
  <c r="AZ58" i="445"/>
  <c r="AY58" i="445"/>
  <c r="AN58" i="445"/>
  <c r="BR58" i="445" s="1"/>
  <c r="AL58" i="445"/>
  <c r="AM58" i="445" s="1"/>
  <c r="AK58" i="445"/>
  <c r="AI58" i="445"/>
  <c r="AJ58" i="445" s="1"/>
  <c r="AH58" i="445"/>
  <c r="AG58" i="445"/>
  <c r="AF58" i="445"/>
  <c r="AE58" i="445"/>
  <c r="AD58" i="445"/>
  <c r="AC58" i="445"/>
  <c r="AB58" i="445"/>
  <c r="AA58" i="445"/>
  <c r="Z58" i="445"/>
  <c r="Y58" i="445"/>
  <c r="X58" i="445"/>
  <c r="W58" i="445"/>
  <c r="V58" i="445"/>
  <c r="U58" i="445"/>
  <c r="T58" i="445"/>
  <c r="S58" i="445"/>
  <c r="R58" i="445"/>
  <c r="Q58" i="445"/>
  <c r="P58" i="445"/>
  <c r="O58" i="445"/>
  <c r="N58" i="445"/>
  <c r="M58" i="445"/>
  <c r="L58" i="445"/>
  <c r="BX57" i="445"/>
  <c r="BY57" i="445" s="1"/>
  <c r="BH57" i="445"/>
  <c r="BI57" i="445" s="1"/>
  <c r="BG57" i="445"/>
  <c r="BF57" i="445"/>
  <c r="BE57" i="445"/>
  <c r="BD57" i="445"/>
  <c r="BC57" i="445"/>
  <c r="BB57" i="445"/>
  <c r="BA57" i="445"/>
  <c r="AZ57" i="445"/>
  <c r="AY57" i="445"/>
  <c r="AN57" i="445"/>
  <c r="AT57" i="445" s="1"/>
  <c r="AL57" i="445"/>
  <c r="AM57" i="445" s="1"/>
  <c r="AK57" i="445"/>
  <c r="AI57" i="445"/>
  <c r="AJ57" i="445" s="1"/>
  <c r="AH57" i="445"/>
  <c r="AG57" i="445"/>
  <c r="AF57" i="445"/>
  <c r="AE57" i="445"/>
  <c r="AD57" i="445"/>
  <c r="AC57" i="445"/>
  <c r="AB57" i="445"/>
  <c r="AA57" i="445"/>
  <c r="Z57" i="445"/>
  <c r="Y57" i="445"/>
  <c r="X57" i="445"/>
  <c r="W57" i="445"/>
  <c r="V57" i="445"/>
  <c r="U57" i="445"/>
  <c r="T57" i="445"/>
  <c r="S57" i="445"/>
  <c r="R57" i="445"/>
  <c r="Q57" i="445"/>
  <c r="P57" i="445"/>
  <c r="O57" i="445"/>
  <c r="N57" i="445"/>
  <c r="M57" i="445"/>
  <c r="L57" i="445"/>
  <c r="BX56" i="445"/>
  <c r="BY56" i="445" s="1"/>
  <c r="BH56" i="445"/>
  <c r="BK56" i="445" s="1"/>
  <c r="BG56" i="445"/>
  <c r="BF56" i="445"/>
  <c r="BE56" i="445"/>
  <c r="BD56" i="445"/>
  <c r="BC56" i="445"/>
  <c r="BB56" i="445"/>
  <c r="BA56" i="445"/>
  <c r="AZ56" i="445"/>
  <c r="AY56" i="445"/>
  <c r="AN56" i="445"/>
  <c r="AL56" i="445"/>
  <c r="AM56" i="445" s="1"/>
  <c r="AK56" i="445"/>
  <c r="AI56" i="445"/>
  <c r="AJ56" i="445" s="1"/>
  <c r="AH56" i="445"/>
  <c r="AG56" i="445"/>
  <c r="AF56" i="445"/>
  <c r="AE56" i="445"/>
  <c r="AD56" i="445"/>
  <c r="AC56" i="445"/>
  <c r="AB56" i="445"/>
  <c r="AA56" i="445"/>
  <c r="Z56" i="445"/>
  <c r="Y56" i="445"/>
  <c r="X56" i="445"/>
  <c r="W56" i="445"/>
  <c r="V56" i="445"/>
  <c r="U56" i="445"/>
  <c r="T56" i="445"/>
  <c r="S56" i="445"/>
  <c r="R56" i="445"/>
  <c r="Q56" i="445"/>
  <c r="P56" i="445"/>
  <c r="O56" i="445"/>
  <c r="N56" i="445"/>
  <c r="M56" i="445"/>
  <c r="L56" i="445"/>
  <c r="BX55" i="445"/>
  <c r="BY55" i="445" s="1"/>
  <c r="BK55" i="445"/>
  <c r="BI55" i="445"/>
  <c r="BH55" i="445"/>
  <c r="BJ55" i="445" s="1"/>
  <c r="BG55" i="445"/>
  <c r="BF55" i="445"/>
  <c r="BE55" i="445"/>
  <c r="BD55" i="445"/>
  <c r="BC55" i="445"/>
  <c r="BB55" i="445"/>
  <c r="BA55" i="445"/>
  <c r="AZ55" i="445"/>
  <c r="AY55" i="445"/>
  <c r="AN55" i="445"/>
  <c r="AL55" i="445"/>
  <c r="AM55" i="445" s="1"/>
  <c r="AK55" i="445"/>
  <c r="AI55" i="445"/>
  <c r="AJ55" i="445" s="1"/>
  <c r="AH55" i="445"/>
  <c r="AG55" i="445"/>
  <c r="AF55" i="445"/>
  <c r="AE55" i="445"/>
  <c r="AD55" i="445"/>
  <c r="AC55" i="445"/>
  <c r="AB55" i="445"/>
  <c r="AA55" i="445"/>
  <c r="Z55" i="445"/>
  <c r="Y55" i="445"/>
  <c r="X55" i="445"/>
  <c r="W55" i="445"/>
  <c r="V55" i="445"/>
  <c r="U55" i="445"/>
  <c r="T55" i="445"/>
  <c r="S55" i="445"/>
  <c r="R55" i="445"/>
  <c r="Q55" i="445"/>
  <c r="P55" i="445"/>
  <c r="O55" i="445"/>
  <c r="N55" i="445"/>
  <c r="M55" i="445"/>
  <c r="L55" i="445"/>
  <c r="BX54" i="445"/>
  <c r="BY54" i="445" s="1"/>
  <c r="BP54" i="445"/>
  <c r="BO54" i="445"/>
  <c r="BH54" i="445"/>
  <c r="BG54" i="445"/>
  <c r="BF54" i="445"/>
  <c r="BE54" i="445"/>
  <c r="BD54" i="445"/>
  <c r="BC54" i="445"/>
  <c r="BB54" i="445"/>
  <c r="BA54" i="445"/>
  <c r="AZ54" i="445"/>
  <c r="AY54" i="445"/>
  <c r="AT54" i="445"/>
  <c r="AO54" i="445"/>
  <c r="AN54" i="445"/>
  <c r="AL54" i="445"/>
  <c r="AM54" i="445" s="1"/>
  <c r="AK54" i="445"/>
  <c r="AI54" i="445"/>
  <c r="AJ54" i="445" s="1"/>
  <c r="AH54" i="445"/>
  <c r="AG54" i="445"/>
  <c r="AF54" i="445"/>
  <c r="AE54" i="445"/>
  <c r="AD54" i="445"/>
  <c r="AC54" i="445"/>
  <c r="AB54" i="445"/>
  <c r="AA54" i="445"/>
  <c r="Z54" i="445"/>
  <c r="Y54" i="445"/>
  <c r="X54" i="445"/>
  <c r="W54" i="445"/>
  <c r="V54" i="445"/>
  <c r="U54" i="445"/>
  <c r="T54" i="445"/>
  <c r="S54" i="445"/>
  <c r="R54" i="445"/>
  <c r="Q54" i="445"/>
  <c r="P54" i="445"/>
  <c r="O54" i="445"/>
  <c r="N54" i="445"/>
  <c r="M54" i="445"/>
  <c r="L54" i="445"/>
  <c r="BX53" i="445"/>
  <c r="BY53" i="445" s="1"/>
  <c r="BH53" i="445"/>
  <c r="BJ53" i="445" s="1"/>
  <c r="BG53" i="445"/>
  <c r="BF53" i="445"/>
  <c r="BE53" i="445"/>
  <c r="BD53" i="445"/>
  <c r="BC53" i="445"/>
  <c r="BB53" i="445"/>
  <c r="BA53" i="445"/>
  <c r="AZ53" i="445"/>
  <c r="AY53" i="445"/>
  <c r="AN53" i="445"/>
  <c r="AL53" i="445"/>
  <c r="AM53" i="445" s="1"/>
  <c r="AK53" i="445"/>
  <c r="AI53" i="445"/>
  <c r="AJ53" i="445" s="1"/>
  <c r="AH53" i="445"/>
  <c r="AG53" i="445"/>
  <c r="AF53" i="445"/>
  <c r="AE53" i="445"/>
  <c r="AD53" i="445"/>
  <c r="AC53" i="445"/>
  <c r="AB53" i="445"/>
  <c r="AA53" i="445"/>
  <c r="Z53" i="445"/>
  <c r="Y53" i="445"/>
  <c r="X53" i="445"/>
  <c r="W53" i="445"/>
  <c r="V53" i="445"/>
  <c r="U53" i="445"/>
  <c r="T53" i="445"/>
  <c r="S53" i="445"/>
  <c r="R53" i="445"/>
  <c r="Q53" i="445"/>
  <c r="P53" i="445"/>
  <c r="O53" i="445"/>
  <c r="N53" i="445"/>
  <c r="M53" i="445"/>
  <c r="L53" i="445"/>
  <c r="BX52" i="445"/>
  <c r="BY52" i="445" s="1"/>
  <c r="BH52" i="445"/>
  <c r="BG52" i="445"/>
  <c r="BF52" i="445"/>
  <c r="BE52" i="445"/>
  <c r="BD52" i="445"/>
  <c r="BC52" i="445"/>
  <c r="BB52" i="445"/>
  <c r="BA52" i="445"/>
  <c r="AZ52" i="445"/>
  <c r="AY52" i="445"/>
  <c r="AN52" i="445"/>
  <c r="AU52" i="445" s="1"/>
  <c r="AL52" i="445"/>
  <c r="AM52" i="445" s="1"/>
  <c r="AK52" i="445"/>
  <c r="AI52" i="445"/>
  <c r="AJ52" i="445" s="1"/>
  <c r="AH52" i="445"/>
  <c r="AG52" i="445"/>
  <c r="AF52" i="445"/>
  <c r="AE52" i="445"/>
  <c r="AD52" i="445"/>
  <c r="AC52" i="445"/>
  <c r="AB52" i="445"/>
  <c r="AA52" i="445"/>
  <c r="Z52" i="445"/>
  <c r="Y52" i="445"/>
  <c r="X52" i="445"/>
  <c r="W52" i="445"/>
  <c r="V52" i="445"/>
  <c r="U52" i="445"/>
  <c r="T52" i="445"/>
  <c r="S52" i="445"/>
  <c r="R52" i="445"/>
  <c r="Q52" i="445"/>
  <c r="P52" i="445"/>
  <c r="O52" i="445"/>
  <c r="N52" i="445"/>
  <c r="M52" i="445"/>
  <c r="L52" i="445"/>
  <c r="BX51" i="445"/>
  <c r="BY51" i="445" s="1"/>
  <c r="BH51" i="445"/>
  <c r="BJ51" i="445" s="1"/>
  <c r="BG51" i="445"/>
  <c r="BF51" i="445"/>
  <c r="BE51" i="445"/>
  <c r="BD51" i="445"/>
  <c r="BC51" i="445"/>
  <c r="BB51" i="445"/>
  <c r="BA51" i="445"/>
  <c r="AZ51" i="445"/>
  <c r="AY51" i="445"/>
  <c r="AN51" i="445"/>
  <c r="BO51" i="445" s="1"/>
  <c r="AL51" i="445"/>
  <c r="AM51" i="445" s="1"/>
  <c r="AK51" i="445"/>
  <c r="AI51" i="445"/>
  <c r="AJ51" i="445" s="1"/>
  <c r="AH51" i="445"/>
  <c r="AG51" i="445"/>
  <c r="AF51" i="445"/>
  <c r="AE51" i="445"/>
  <c r="AD51" i="445"/>
  <c r="AC51" i="445"/>
  <c r="AB51" i="445"/>
  <c r="AA51" i="445"/>
  <c r="Z51" i="445"/>
  <c r="Y51" i="445"/>
  <c r="X51" i="445"/>
  <c r="W51" i="445"/>
  <c r="V51" i="445"/>
  <c r="U51" i="445"/>
  <c r="T51" i="445"/>
  <c r="S51" i="445"/>
  <c r="R51" i="445"/>
  <c r="Q51" i="445"/>
  <c r="P51" i="445"/>
  <c r="O51" i="445"/>
  <c r="N51" i="445"/>
  <c r="M51" i="445"/>
  <c r="L51" i="445"/>
  <c r="BX50" i="445"/>
  <c r="BY50" i="445" s="1"/>
  <c r="BO50" i="445"/>
  <c r="BH50" i="445"/>
  <c r="BG50" i="445"/>
  <c r="BF50" i="445"/>
  <c r="BE50" i="445"/>
  <c r="BD50" i="445"/>
  <c r="BC50" i="445"/>
  <c r="BB50" i="445"/>
  <c r="BA50" i="445"/>
  <c r="AZ50" i="445"/>
  <c r="AY50" i="445"/>
  <c r="AN50" i="445"/>
  <c r="BS50" i="445" s="1"/>
  <c r="AL50" i="445"/>
  <c r="AM50" i="445" s="1"/>
  <c r="AK50" i="445"/>
  <c r="AI50" i="445"/>
  <c r="AJ50" i="445" s="1"/>
  <c r="AH50" i="445"/>
  <c r="AG50" i="445"/>
  <c r="AF50" i="445"/>
  <c r="AE50" i="445"/>
  <c r="AD50" i="445"/>
  <c r="AC50" i="445"/>
  <c r="AB50" i="445"/>
  <c r="AA50" i="445"/>
  <c r="Z50" i="445"/>
  <c r="Y50" i="445"/>
  <c r="X50" i="445"/>
  <c r="W50" i="445"/>
  <c r="V50" i="445"/>
  <c r="U50" i="445"/>
  <c r="T50" i="445"/>
  <c r="S50" i="445"/>
  <c r="R50" i="445"/>
  <c r="Q50" i="445"/>
  <c r="P50" i="445"/>
  <c r="O50" i="445"/>
  <c r="N50" i="445"/>
  <c r="M50" i="445"/>
  <c r="L50" i="445"/>
  <c r="BX49" i="445"/>
  <c r="BY49" i="445" s="1"/>
  <c r="BH49" i="445"/>
  <c r="BG49" i="445"/>
  <c r="BF49" i="445"/>
  <c r="BE49" i="445"/>
  <c r="BD49" i="445"/>
  <c r="BC49" i="445"/>
  <c r="BB49" i="445"/>
  <c r="BA49" i="445"/>
  <c r="AZ49" i="445"/>
  <c r="AY49" i="445"/>
  <c r="AN49" i="445"/>
  <c r="BL49" i="445" s="1"/>
  <c r="AL49" i="445"/>
  <c r="AM49" i="445" s="1"/>
  <c r="AK49" i="445"/>
  <c r="AI49" i="445"/>
  <c r="AJ49" i="445" s="1"/>
  <c r="AH49" i="445"/>
  <c r="AG49" i="445"/>
  <c r="AF49" i="445"/>
  <c r="AE49" i="445"/>
  <c r="AD49" i="445"/>
  <c r="AC49" i="445"/>
  <c r="AB49" i="445"/>
  <c r="AA49" i="445"/>
  <c r="Z49" i="445"/>
  <c r="Y49" i="445"/>
  <c r="X49" i="445"/>
  <c r="W49" i="445"/>
  <c r="V49" i="445"/>
  <c r="U49" i="445"/>
  <c r="T49" i="445"/>
  <c r="S49" i="445"/>
  <c r="R49" i="445"/>
  <c r="Q49" i="445"/>
  <c r="P49" i="445"/>
  <c r="O49" i="445"/>
  <c r="N49" i="445"/>
  <c r="M49" i="445"/>
  <c r="L49" i="445"/>
  <c r="BX48" i="445"/>
  <c r="BY48" i="445" s="1"/>
  <c r="BH48" i="445"/>
  <c r="BI48" i="445" s="1"/>
  <c r="BG48" i="445"/>
  <c r="BF48" i="445"/>
  <c r="BE48" i="445"/>
  <c r="BD48" i="445"/>
  <c r="BC48" i="445"/>
  <c r="BB48" i="445"/>
  <c r="BA48" i="445"/>
  <c r="AZ48" i="445"/>
  <c r="AY48" i="445"/>
  <c r="AN48" i="445"/>
  <c r="BN48" i="445" s="1"/>
  <c r="AL48" i="445"/>
  <c r="AM48" i="445" s="1"/>
  <c r="AK48" i="445"/>
  <c r="AI48" i="445"/>
  <c r="AJ48" i="445" s="1"/>
  <c r="AH48" i="445"/>
  <c r="AG48" i="445"/>
  <c r="AF48" i="445"/>
  <c r="AE48" i="445"/>
  <c r="AD48" i="445"/>
  <c r="AC48" i="445"/>
  <c r="AB48" i="445"/>
  <c r="AA48" i="445"/>
  <c r="Z48" i="445"/>
  <c r="Y48" i="445"/>
  <c r="X48" i="445"/>
  <c r="W48" i="445"/>
  <c r="V48" i="445"/>
  <c r="U48" i="445"/>
  <c r="T48" i="445"/>
  <c r="S48" i="445"/>
  <c r="R48" i="445"/>
  <c r="Q48" i="445"/>
  <c r="P48" i="445"/>
  <c r="O48" i="445"/>
  <c r="N48" i="445"/>
  <c r="M48" i="445"/>
  <c r="L48" i="445"/>
  <c r="BX47" i="445"/>
  <c r="BY47" i="445" s="1"/>
  <c r="BH47" i="445"/>
  <c r="BI47" i="445" s="1"/>
  <c r="BG47" i="445"/>
  <c r="BF47" i="445"/>
  <c r="BE47" i="445"/>
  <c r="BD47" i="445"/>
  <c r="BC47" i="445"/>
  <c r="BB47" i="445"/>
  <c r="BA47" i="445"/>
  <c r="AZ47" i="445"/>
  <c r="AY47" i="445"/>
  <c r="AN47" i="445"/>
  <c r="AL47" i="445"/>
  <c r="AM47" i="445" s="1"/>
  <c r="AK47" i="445"/>
  <c r="AI47" i="445"/>
  <c r="AJ47" i="445" s="1"/>
  <c r="AH47" i="445"/>
  <c r="AG47" i="445"/>
  <c r="AF47" i="445"/>
  <c r="AE47" i="445"/>
  <c r="AD47" i="445"/>
  <c r="AC47" i="445"/>
  <c r="AB47" i="445"/>
  <c r="AA47" i="445"/>
  <c r="Z47" i="445"/>
  <c r="Y47" i="445"/>
  <c r="X47" i="445"/>
  <c r="W47" i="445"/>
  <c r="V47" i="445"/>
  <c r="U47" i="445"/>
  <c r="T47" i="445"/>
  <c r="S47" i="445"/>
  <c r="R47" i="445"/>
  <c r="Q47" i="445"/>
  <c r="P47" i="445"/>
  <c r="O47" i="445"/>
  <c r="N47" i="445"/>
  <c r="M47" i="445"/>
  <c r="L47" i="445"/>
  <c r="BX46" i="445"/>
  <c r="BY46" i="445" s="1"/>
  <c r="BH46" i="445"/>
  <c r="BG46" i="445"/>
  <c r="BF46" i="445"/>
  <c r="BE46" i="445"/>
  <c r="BD46" i="445"/>
  <c r="BC46" i="445"/>
  <c r="BB46" i="445"/>
  <c r="BA46" i="445"/>
  <c r="AZ46" i="445"/>
  <c r="AY46" i="445"/>
  <c r="AN46" i="445"/>
  <c r="BR46" i="445" s="1"/>
  <c r="BQ46" i="445"/>
  <c r="AL46" i="445"/>
  <c r="AM46" i="445" s="1"/>
  <c r="AK46" i="445"/>
  <c r="AI46" i="445"/>
  <c r="AJ46" i="445" s="1"/>
  <c r="AH46" i="445"/>
  <c r="AG46" i="445"/>
  <c r="AF46" i="445"/>
  <c r="AE46" i="445"/>
  <c r="AD46" i="445"/>
  <c r="AC46" i="445"/>
  <c r="AB46" i="445"/>
  <c r="AA46" i="445"/>
  <c r="Z46" i="445"/>
  <c r="Y46" i="445"/>
  <c r="X46" i="445"/>
  <c r="W46" i="445"/>
  <c r="V46" i="445"/>
  <c r="U46" i="445"/>
  <c r="T46" i="445"/>
  <c r="S46" i="445"/>
  <c r="R46" i="445"/>
  <c r="Q46" i="445"/>
  <c r="P46" i="445"/>
  <c r="O46" i="445"/>
  <c r="N46" i="445"/>
  <c r="M46" i="445"/>
  <c r="L46" i="445"/>
  <c r="BX45" i="445"/>
  <c r="BY45" i="445" s="1"/>
  <c r="BH45" i="445"/>
  <c r="BI45" i="445" s="1"/>
  <c r="BG45" i="445"/>
  <c r="BF45" i="445"/>
  <c r="BE45" i="445"/>
  <c r="BD45" i="445"/>
  <c r="BC45" i="445"/>
  <c r="BB45" i="445"/>
  <c r="BA45" i="445"/>
  <c r="AZ45" i="445"/>
  <c r="AY45" i="445"/>
  <c r="AN45" i="445"/>
  <c r="BQ45" i="445" s="1"/>
  <c r="AL45" i="445"/>
  <c r="AM45" i="445" s="1"/>
  <c r="AK45" i="445"/>
  <c r="AI45" i="445"/>
  <c r="AJ45" i="445" s="1"/>
  <c r="AH45" i="445"/>
  <c r="AG45" i="445"/>
  <c r="AF45" i="445"/>
  <c r="AE45" i="445"/>
  <c r="AD45" i="445"/>
  <c r="AC45" i="445"/>
  <c r="AB45" i="445"/>
  <c r="AA45" i="445"/>
  <c r="Z45" i="445"/>
  <c r="Y45" i="445"/>
  <c r="X45" i="445"/>
  <c r="W45" i="445"/>
  <c r="V45" i="445"/>
  <c r="U45" i="445"/>
  <c r="T45" i="445"/>
  <c r="S45" i="445"/>
  <c r="R45" i="445"/>
  <c r="Q45" i="445"/>
  <c r="P45" i="445"/>
  <c r="O45" i="445"/>
  <c r="N45" i="445"/>
  <c r="M45" i="445"/>
  <c r="L45" i="445"/>
  <c r="BX44" i="445"/>
  <c r="BY44" i="445" s="1"/>
  <c r="BJ44" i="445"/>
  <c r="BH44" i="445"/>
  <c r="BG44" i="445"/>
  <c r="BF44" i="445"/>
  <c r="BE44" i="445"/>
  <c r="BD44" i="445"/>
  <c r="BC44" i="445"/>
  <c r="BB44" i="445"/>
  <c r="BA44" i="445"/>
  <c r="AZ44" i="445"/>
  <c r="AY44" i="445"/>
  <c r="AN44" i="445"/>
  <c r="BT44" i="445" s="1"/>
  <c r="AL44" i="445"/>
  <c r="AM44" i="445" s="1"/>
  <c r="AK44" i="445"/>
  <c r="AI44" i="445"/>
  <c r="AJ44" i="445" s="1"/>
  <c r="AH44" i="445"/>
  <c r="AG44" i="445"/>
  <c r="AF44" i="445"/>
  <c r="AE44" i="445"/>
  <c r="AD44" i="445"/>
  <c r="AC44" i="445"/>
  <c r="AB44" i="445"/>
  <c r="AA44" i="445"/>
  <c r="Z44" i="445"/>
  <c r="Y44" i="445"/>
  <c r="X44" i="445"/>
  <c r="W44" i="445"/>
  <c r="V44" i="445"/>
  <c r="U44" i="445"/>
  <c r="T44" i="445"/>
  <c r="S44" i="445"/>
  <c r="R44" i="445"/>
  <c r="Q44" i="445"/>
  <c r="P44" i="445"/>
  <c r="O44" i="445"/>
  <c r="N44" i="445"/>
  <c r="M44" i="445"/>
  <c r="L44" i="445"/>
  <c r="BX43" i="445"/>
  <c r="BY43" i="445" s="1"/>
  <c r="BI43" i="445"/>
  <c r="BH43" i="445"/>
  <c r="BK43" i="445" s="1"/>
  <c r="BG43" i="445"/>
  <c r="BF43" i="445"/>
  <c r="BE43" i="445"/>
  <c r="BD43" i="445"/>
  <c r="BC43" i="445"/>
  <c r="BB43" i="445"/>
  <c r="BA43" i="445"/>
  <c r="AZ43" i="445"/>
  <c r="AY43" i="445"/>
  <c r="AN43" i="445"/>
  <c r="AL43" i="445"/>
  <c r="AM43" i="445" s="1"/>
  <c r="AK43" i="445"/>
  <c r="AI43" i="445"/>
  <c r="AJ43" i="445" s="1"/>
  <c r="AH43" i="445"/>
  <c r="AG43" i="445"/>
  <c r="AF43" i="445"/>
  <c r="AE43" i="445"/>
  <c r="AD43" i="445"/>
  <c r="AC43" i="445"/>
  <c r="AB43" i="445"/>
  <c r="AA43" i="445"/>
  <c r="Z43" i="445"/>
  <c r="Y43" i="445"/>
  <c r="X43" i="445"/>
  <c r="W43" i="445"/>
  <c r="V43" i="445"/>
  <c r="U43" i="445"/>
  <c r="T43" i="445"/>
  <c r="S43" i="445"/>
  <c r="R43" i="445"/>
  <c r="Q43" i="445"/>
  <c r="P43" i="445"/>
  <c r="O43" i="445"/>
  <c r="N43" i="445"/>
  <c r="M43" i="445"/>
  <c r="L43" i="445"/>
  <c r="BX42" i="445"/>
  <c r="BY42" i="445" s="1"/>
  <c r="BH42" i="445"/>
  <c r="BI42" i="445" s="1"/>
  <c r="BG42" i="445"/>
  <c r="BF42" i="445"/>
  <c r="BE42" i="445"/>
  <c r="BD42" i="445"/>
  <c r="BC42" i="445"/>
  <c r="BB42" i="445"/>
  <c r="BA42" i="445"/>
  <c r="AZ42" i="445"/>
  <c r="AY42" i="445"/>
  <c r="AN42" i="445"/>
  <c r="AL42" i="445"/>
  <c r="AM42" i="445" s="1"/>
  <c r="AK42" i="445"/>
  <c r="AI42" i="445"/>
  <c r="AJ42" i="445" s="1"/>
  <c r="AH42" i="445"/>
  <c r="AG42" i="445"/>
  <c r="AF42" i="445"/>
  <c r="AE42" i="445"/>
  <c r="AD42" i="445"/>
  <c r="AC42" i="445"/>
  <c r="AB42" i="445"/>
  <c r="AA42" i="445"/>
  <c r="Z42" i="445"/>
  <c r="Y42" i="445"/>
  <c r="X42" i="445"/>
  <c r="W42" i="445"/>
  <c r="V42" i="445"/>
  <c r="U42" i="445"/>
  <c r="T42" i="445"/>
  <c r="S42" i="445"/>
  <c r="R42" i="445"/>
  <c r="Q42" i="445"/>
  <c r="P42" i="445"/>
  <c r="O42" i="445"/>
  <c r="N42" i="445"/>
  <c r="M42" i="445"/>
  <c r="L42" i="445"/>
  <c r="BX41" i="445"/>
  <c r="BY41" i="445" s="1"/>
  <c r="BM41" i="445"/>
  <c r="BH41" i="445"/>
  <c r="BI41" i="445" s="1"/>
  <c r="BG41" i="445"/>
  <c r="BF41" i="445"/>
  <c r="BE41" i="445"/>
  <c r="BD41" i="445"/>
  <c r="BC41" i="445"/>
  <c r="BB41" i="445"/>
  <c r="BA41" i="445"/>
  <c r="AZ41" i="445"/>
  <c r="AY41" i="445"/>
  <c r="AN41" i="445"/>
  <c r="AU41" i="445" s="1"/>
  <c r="BT41" i="445"/>
  <c r="AL41" i="445"/>
  <c r="AM41" i="445" s="1"/>
  <c r="AK41" i="445"/>
  <c r="AI41" i="445"/>
  <c r="AJ41" i="445" s="1"/>
  <c r="AH41" i="445"/>
  <c r="AG41" i="445"/>
  <c r="AF41" i="445"/>
  <c r="AE41" i="445"/>
  <c r="AD41" i="445"/>
  <c r="AC41" i="445"/>
  <c r="AB41" i="445"/>
  <c r="AA41" i="445"/>
  <c r="Z41" i="445"/>
  <c r="Y41" i="445"/>
  <c r="X41" i="445"/>
  <c r="W41" i="445"/>
  <c r="V41" i="445"/>
  <c r="U41" i="445"/>
  <c r="T41" i="445"/>
  <c r="S41" i="445"/>
  <c r="R41" i="445"/>
  <c r="Q41" i="445"/>
  <c r="P41" i="445"/>
  <c r="O41" i="445"/>
  <c r="N41" i="445"/>
  <c r="M41" i="445"/>
  <c r="L41" i="445"/>
  <c r="BX40" i="445"/>
  <c r="BY40" i="445" s="1"/>
  <c r="BH40" i="445"/>
  <c r="BG40" i="445"/>
  <c r="BF40" i="445"/>
  <c r="BE40" i="445"/>
  <c r="BD40" i="445"/>
  <c r="BC40" i="445"/>
  <c r="BB40" i="445"/>
  <c r="BA40" i="445"/>
  <c r="AZ40" i="445"/>
  <c r="AY40" i="445"/>
  <c r="AN40" i="445"/>
  <c r="BM40" i="445" s="1"/>
  <c r="AL40" i="445"/>
  <c r="AM40" i="445" s="1"/>
  <c r="AK40" i="445"/>
  <c r="AI40" i="445"/>
  <c r="AJ40" i="445" s="1"/>
  <c r="AH40" i="445"/>
  <c r="AG40" i="445"/>
  <c r="AF40" i="445"/>
  <c r="AE40" i="445"/>
  <c r="AD40" i="445"/>
  <c r="AC40" i="445"/>
  <c r="AB40" i="445"/>
  <c r="AA40" i="445"/>
  <c r="Z40" i="445"/>
  <c r="Y40" i="445"/>
  <c r="X40" i="445"/>
  <c r="W40" i="445"/>
  <c r="V40" i="445"/>
  <c r="U40" i="445"/>
  <c r="T40" i="445"/>
  <c r="S40" i="445"/>
  <c r="R40" i="445"/>
  <c r="Q40" i="445"/>
  <c r="P40" i="445"/>
  <c r="O40" i="445"/>
  <c r="N40" i="445"/>
  <c r="M40" i="445"/>
  <c r="L40" i="445"/>
  <c r="BX39" i="445"/>
  <c r="BY39" i="445" s="1"/>
  <c r="BH39" i="445"/>
  <c r="BJ39" i="445" s="1"/>
  <c r="BG39" i="445"/>
  <c r="BF39" i="445"/>
  <c r="BE39" i="445"/>
  <c r="BD39" i="445"/>
  <c r="BC39" i="445"/>
  <c r="BB39" i="445"/>
  <c r="BA39" i="445"/>
  <c r="AZ39" i="445"/>
  <c r="AY39" i="445"/>
  <c r="AN39" i="445"/>
  <c r="BL39" i="445" s="1"/>
  <c r="AL39" i="445"/>
  <c r="AM39" i="445" s="1"/>
  <c r="AK39" i="445"/>
  <c r="AI39" i="445"/>
  <c r="AJ39" i="445" s="1"/>
  <c r="AH39" i="445"/>
  <c r="AG39" i="445"/>
  <c r="AF39" i="445"/>
  <c r="AE39" i="445"/>
  <c r="AD39" i="445"/>
  <c r="AC39" i="445"/>
  <c r="AB39" i="445"/>
  <c r="AA39" i="445"/>
  <c r="Z39" i="445"/>
  <c r="Y39" i="445"/>
  <c r="X39" i="445"/>
  <c r="W39" i="445"/>
  <c r="V39" i="445"/>
  <c r="U39" i="445"/>
  <c r="T39" i="445"/>
  <c r="S39" i="445"/>
  <c r="R39" i="445"/>
  <c r="Q39" i="445"/>
  <c r="P39" i="445"/>
  <c r="O39" i="445"/>
  <c r="N39" i="445"/>
  <c r="M39" i="445"/>
  <c r="L39" i="445"/>
  <c r="BX38" i="445"/>
  <c r="BY38" i="445" s="1"/>
  <c r="BT38" i="445"/>
  <c r="BL38" i="445"/>
  <c r="BH38" i="445"/>
  <c r="BG38" i="445"/>
  <c r="BF38" i="445"/>
  <c r="BE38" i="445"/>
  <c r="BD38" i="445"/>
  <c r="BC38" i="445"/>
  <c r="BB38" i="445"/>
  <c r="BA38" i="445"/>
  <c r="AZ38" i="445"/>
  <c r="AY38" i="445"/>
  <c r="AU38" i="445"/>
  <c r="AT38" i="445"/>
  <c r="AN38" i="445"/>
  <c r="BO38" i="445" s="1"/>
  <c r="BR38" i="445"/>
  <c r="AL38" i="445"/>
  <c r="AM38" i="445"/>
  <c r="AK38" i="445"/>
  <c r="AI38" i="445"/>
  <c r="AJ38" i="445" s="1"/>
  <c r="AH38" i="445"/>
  <c r="AG38" i="445"/>
  <c r="AF38" i="445"/>
  <c r="AE38" i="445"/>
  <c r="AD38" i="445"/>
  <c r="AC38" i="445"/>
  <c r="AB38" i="445"/>
  <c r="AA38" i="445"/>
  <c r="Z38" i="445"/>
  <c r="Y38" i="445"/>
  <c r="X38" i="445"/>
  <c r="W38" i="445"/>
  <c r="V38" i="445"/>
  <c r="U38" i="445"/>
  <c r="T38" i="445"/>
  <c r="S38" i="445"/>
  <c r="R38" i="445"/>
  <c r="Q38" i="445"/>
  <c r="P38" i="445"/>
  <c r="O38" i="445"/>
  <c r="N38" i="445"/>
  <c r="M38" i="445"/>
  <c r="L38" i="445"/>
  <c r="BX37" i="445"/>
  <c r="BY37" i="445" s="1"/>
  <c r="BH37" i="445"/>
  <c r="BG37" i="445"/>
  <c r="BF37" i="445"/>
  <c r="BE37" i="445"/>
  <c r="BD37" i="445"/>
  <c r="BC37" i="445"/>
  <c r="BB37" i="445"/>
  <c r="BA37" i="445"/>
  <c r="AZ37" i="445"/>
  <c r="AY37" i="445"/>
  <c r="AN37" i="445"/>
  <c r="BL37" i="445" s="1"/>
  <c r="AL37" i="445"/>
  <c r="AM37" i="445" s="1"/>
  <c r="AK37" i="445"/>
  <c r="AI37" i="445"/>
  <c r="AJ37" i="445" s="1"/>
  <c r="AH37" i="445"/>
  <c r="AG37" i="445"/>
  <c r="AF37" i="445"/>
  <c r="AE37" i="445"/>
  <c r="AD37" i="445"/>
  <c r="AC37" i="445"/>
  <c r="AB37" i="445"/>
  <c r="AA37" i="445"/>
  <c r="Z37" i="445"/>
  <c r="Y37" i="445"/>
  <c r="X37" i="445"/>
  <c r="W37" i="445"/>
  <c r="V37" i="445"/>
  <c r="U37" i="445"/>
  <c r="T37" i="445"/>
  <c r="S37" i="445"/>
  <c r="R37" i="445"/>
  <c r="Q37" i="445"/>
  <c r="P37" i="445"/>
  <c r="O37" i="445"/>
  <c r="N37" i="445"/>
  <c r="M37" i="445"/>
  <c r="L37" i="445"/>
  <c r="BX36" i="445"/>
  <c r="BY36" i="445" s="1"/>
  <c r="BH36" i="445"/>
  <c r="BG36" i="445"/>
  <c r="BF36" i="445"/>
  <c r="BE36" i="445"/>
  <c r="BD36" i="445"/>
  <c r="BC36" i="445"/>
  <c r="BB36" i="445"/>
  <c r="BA36" i="445"/>
  <c r="AZ36" i="445"/>
  <c r="AY36" i="445"/>
  <c r="AN36" i="445"/>
  <c r="BM36" i="445" s="1"/>
  <c r="AL36" i="445"/>
  <c r="AM36" i="445" s="1"/>
  <c r="AK36" i="445"/>
  <c r="AI36" i="445"/>
  <c r="AJ36" i="445" s="1"/>
  <c r="AH36" i="445"/>
  <c r="AG36" i="445"/>
  <c r="AF36" i="445"/>
  <c r="AE36" i="445"/>
  <c r="AD36" i="445"/>
  <c r="AC36" i="445"/>
  <c r="AB36" i="445"/>
  <c r="AA36" i="445"/>
  <c r="Z36" i="445"/>
  <c r="Y36" i="445"/>
  <c r="X36" i="445"/>
  <c r="W36" i="445"/>
  <c r="V36" i="445"/>
  <c r="U36" i="445"/>
  <c r="T36" i="445"/>
  <c r="S36" i="445"/>
  <c r="R36" i="445"/>
  <c r="Q36" i="445"/>
  <c r="P36" i="445"/>
  <c r="O36" i="445"/>
  <c r="N36" i="445"/>
  <c r="M36" i="445"/>
  <c r="L36" i="445"/>
  <c r="BX35" i="445"/>
  <c r="BY35" i="445" s="1"/>
  <c r="BO35" i="445"/>
  <c r="BJ35" i="445"/>
  <c r="BH35" i="445"/>
  <c r="BI35" i="445" s="1"/>
  <c r="BG35" i="445"/>
  <c r="BF35" i="445"/>
  <c r="BE35" i="445"/>
  <c r="BD35" i="445"/>
  <c r="BC35" i="445"/>
  <c r="BB35" i="445"/>
  <c r="BA35" i="445"/>
  <c r="AZ35" i="445"/>
  <c r="AY35" i="445"/>
  <c r="AN35" i="445"/>
  <c r="BQ35" i="445" s="1"/>
  <c r="AL35" i="445"/>
  <c r="AM35" i="445" s="1"/>
  <c r="AK35" i="445"/>
  <c r="AI35" i="445"/>
  <c r="AJ35" i="445"/>
  <c r="AH35" i="445"/>
  <c r="AG35" i="445"/>
  <c r="AF35" i="445"/>
  <c r="AE35" i="445"/>
  <c r="AD35" i="445"/>
  <c r="AC35" i="445"/>
  <c r="AB35" i="445"/>
  <c r="AA35" i="445"/>
  <c r="Z35" i="445"/>
  <c r="Y35" i="445"/>
  <c r="X35" i="445"/>
  <c r="W35" i="445"/>
  <c r="V35" i="445"/>
  <c r="U35" i="445"/>
  <c r="T35" i="445"/>
  <c r="S35" i="445"/>
  <c r="R35" i="445"/>
  <c r="Q35" i="445"/>
  <c r="P35" i="445"/>
  <c r="O35" i="445"/>
  <c r="N35" i="445"/>
  <c r="M35" i="445"/>
  <c r="L35" i="445"/>
  <c r="BX34" i="445"/>
  <c r="BY34" i="445" s="1"/>
  <c r="BP34" i="445"/>
  <c r="BH34" i="445"/>
  <c r="BK34" i="445"/>
  <c r="BG34" i="445"/>
  <c r="BF34" i="445"/>
  <c r="BE34" i="445"/>
  <c r="BD34" i="445"/>
  <c r="BC34" i="445"/>
  <c r="BB34" i="445"/>
  <c r="BA34" i="445"/>
  <c r="AZ34" i="445"/>
  <c r="AY34" i="445"/>
  <c r="AN34" i="445"/>
  <c r="BT34" i="445" s="1"/>
  <c r="AL34" i="445"/>
  <c r="AM34" i="445" s="1"/>
  <c r="AK34" i="445"/>
  <c r="AI34" i="445"/>
  <c r="AJ34" i="445" s="1"/>
  <c r="AH34" i="445"/>
  <c r="AG34" i="445"/>
  <c r="AF34" i="445"/>
  <c r="AE34" i="445"/>
  <c r="AD34" i="445"/>
  <c r="AC34" i="445"/>
  <c r="AB34" i="445"/>
  <c r="AA34" i="445"/>
  <c r="Z34" i="445"/>
  <c r="Y34" i="445"/>
  <c r="X34" i="445"/>
  <c r="W34" i="445"/>
  <c r="V34" i="445"/>
  <c r="U34" i="445"/>
  <c r="T34" i="445"/>
  <c r="S34" i="445"/>
  <c r="R34" i="445"/>
  <c r="Q34" i="445"/>
  <c r="P34" i="445"/>
  <c r="O34" i="445"/>
  <c r="N34" i="445"/>
  <c r="M34" i="445"/>
  <c r="L34" i="445"/>
  <c r="BX33" i="445"/>
  <c r="BY33" i="445" s="1"/>
  <c r="BH33" i="445"/>
  <c r="BG33" i="445"/>
  <c r="BF33" i="445"/>
  <c r="BE33" i="445"/>
  <c r="BD33" i="445"/>
  <c r="BC33" i="445"/>
  <c r="BB33" i="445"/>
  <c r="BA33" i="445"/>
  <c r="AZ33" i="445"/>
  <c r="AY33" i="445"/>
  <c r="AN33" i="445"/>
  <c r="AU33" i="445" s="1"/>
  <c r="AL33" i="445"/>
  <c r="AM33" i="445" s="1"/>
  <c r="AK33" i="445"/>
  <c r="AI33" i="445"/>
  <c r="AJ33" i="445" s="1"/>
  <c r="AH33" i="445"/>
  <c r="AG33" i="445"/>
  <c r="AF33" i="445"/>
  <c r="AE33" i="445"/>
  <c r="AD33" i="445"/>
  <c r="AC33" i="445"/>
  <c r="AB33" i="445"/>
  <c r="AA33" i="445"/>
  <c r="Z33" i="445"/>
  <c r="Y33" i="445"/>
  <c r="X33" i="445"/>
  <c r="W33" i="445"/>
  <c r="V33" i="445"/>
  <c r="U33" i="445"/>
  <c r="T33" i="445"/>
  <c r="S33" i="445"/>
  <c r="R33" i="445"/>
  <c r="Q33" i="445"/>
  <c r="P33" i="445"/>
  <c r="O33" i="445"/>
  <c r="N33" i="445"/>
  <c r="M33" i="445"/>
  <c r="L33" i="445"/>
  <c r="BX32" i="445"/>
  <c r="BY32" i="445" s="1"/>
  <c r="BH32" i="445"/>
  <c r="BK32" i="445" s="1"/>
  <c r="BG32" i="445"/>
  <c r="BF32" i="445"/>
  <c r="BE32" i="445"/>
  <c r="BD32" i="445"/>
  <c r="BC32" i="445"/>
  <c r="BB32" i="445"/>
  <c r="BA32" i="445"/>
  <c r="AZ32" i="445"/>
  <c r="AY32" i="445"/>
  <c r="AN32" i="445"/>
  <c r="BQ32" i="445" s="1"/>
  <c r="AL32" i="445"/>
  <c r="AM32" i="445" s="1"/>
  <c r="AK32" i="445"/>
  <c r="AI32" i="445"/>
  <c r="AJ32" i="445" s="1"/>
  <c r="AH32" i="445"/>
  <c r="AG32" i="445"/>
  <c r="AF32" i="445"/>
  <c r="AE32" i="445"/>
  <c r="AD32" i="445"/>
  <c r="AC32" i="445"/>
  <c r="AB32" i="445"/>
  <c r="AA32" i="445"/>
  <c r="Z32" i="445"/>
  <c r="Y32" i="445"/>
  <c r="X32" i="445"/>
  <c r="W32" i="445"/>
  <c r="V32" i="445"/>
  <c r="U32" i="445"/>
  <c r="T32" i="445"/>
  <c r="S32" i="445"/>
  <c r="R32" i="445"/>
  <c r="Q32" i="445"/>
  <c r="P32" i="445"/>
  <c r="O32" i="445"/>
  <c r="N32" i="445"/>
  <c r="M32" i="445"/>
  <c r="L32" i="445"/>
  <c r="BX31" i="445"/>
  <c r="BY31" i="445" s="1"/>
  <c r="BH31" i="445"/>
  <c r="BG31" i="445"/>
  <c r="BF31" i="445"/>
  <c r="BE31" i="445"/>
  <c r="BD31" i="445"/>
  <c r="BC31" i="445"/>
  <c r="BB31" i="445"/>
  <c r="BA31" i="445"/>
  <c r="AZ31" i="445"/>
  <c r="AY31" i="445"/>
  <c r="AN31" i="445"/>
  <c r="AP31" i="445" s="1"/>
  <c r="AQ31" i="445" s="1"/>
  <c r="AL31" i="445"/>
  <c r="AM31" i="445" s="1"/>
  <c r="AK31" i="445"/>
  <c r="AI31" i="445"/>
  <c r="AJ31" i="445" s="1"/>
  <c r="AH31" i="445"/>
  <c r="AG31" i="445"/>
  <c r="AF31" i="445"/>
  <c r="AE31" i="445"/>
  <c r="AD31" i="445"/>
  <c r="AC31" i="445"/>
  <c r="AB31" i="445"/>
  <c r="AA31" i="445"/>
  <c r="Z31" i="445"/>
  <c r="Y31" i="445"/>
  <c r="X31" i="445"/>
  <c r="W31" i="445"/>
  <c r="V31" i="445"/>
  <c r="U31" i="445"/>
  <c r="T31" i="445"/>
  <c r="S31" i="445"/>
  <c r="R31" i="445"/>
  <c r="Q31" i="445"/>
  <c r="P31" i="445"/>
  <c r="O31" i="445"/>
  <c r="N31" i="445"/>
  <c r="M31" i="445"/>
  <c r="L31" i="445"/>
  <c r="BX30" i="445"/>
  <c r="BY30" i="445" s="1"/>
  <c r="BH30" i="445"/>
  <c r="BK30" i="445" s="1"/>
  <c r="BG30" i="445"/>
  <c r="BF30" i="445"/>
  <c r="BE30" i="445"/>
  <c r="BD30" i="445"/>
  <c r="BC30" i="445"/>
  <c r="BB30" i="445"/>
  <c r="BA30" i="445"/>
  <c r="AZ30" i="445"/>
  <c r="AY30" i="445"/>
  <c r="AN30" i="445"/>
  <c r="AL30" i="445"/>
  <c r="AM30" i="445" s="1"/>
  <c r="AK30" i="445"/>
  <c r="AI30" i="445"/>
  <c r="AJ30" i="445" s="1"/>
  <c r="AH30" i="445"/>
  <c r="AG30" i="445"/>
  <c r="AF30" i="445"/>
  <c r="AE30" i="445"/>
  <c r="AD30" i="445"/>
  <c r="AC30" i="445"/>
  <c r="AB30" i="445"/>
  <c r="AA30" i="445"/>
  <c r="Z30" i="445"/>
  <c r="Y30" i="445"/>
  <c r="X30" i="445"/>
  <c r="W30" i="445"/>
  <c r="V30" i="445"/>
  <c r="U30" i="445"/>
  <c r="T30" i="445"/>
  <c r="S30" i="445"/>
  <c r="R30" i="445"/>
  <c r="Q30" i="445"/>
  <c r="P30" i="445"/>
  <c r="O30" i="445"/>
  <c r="N30" i="445"/>
  <c r="M30" i="445"/>
  <c r="L30" i="445"/>
  <c r="BX29" i="445"/>
  <c r="BY29" i="445" s="1"/>
  <c r="BQ29" i="445"/>
  <c r="BP29" i="445"/>
  <c r="BH29" i="445"/>
  <c r="BG29" i="445"/>
  <c r="BF29" i="445"/>
  <c r="BE29" i="445"/>
  <c r="BD29" i="445"/>
  <c r="BC29" i="445"/>
  <c r="BB29" i="445"/>
  <c r="BA29" i="445"/>
  <c r="AZ29" i="445"/>
  <c r="AY29" i="445"/>
  <c r="AN29" i="445"/>
  <c r="BM29" i="445" s="1"/>
  <c r="AL29" i="445"/>
  <c r="AM29" i="445" s="1"/>
  <c r="AK29" i="445"/>
  <c r="AI29" i="445"/>
  <c r="AJ29" i="445" s="1"/>
  <c r="AH29" i="445"/>
  <c r="AG29" i="445"/>
  <c r="AF29" i="445"/>
  <c r="AE29" i="445"/>
  <c r="AD29" i="445"/>
  <c r="AC29" i="445"/>
  <c r="AB29" i="445"/>
  <c r="AA29" i="445"/>
  <c r="Z29" i="445"/>
  <c r="Y29" i="445"/>
  <c r="X29" i="445"/>
  <c r="W29" i="445"/>
  <c r="V29" i="445"/>
  <c r="U29" i="445"/>
  <c r="T29" i="445"/>
  <c r="S29" i="445"/>
  <c r="R29" i="445"/>
  <c r="Q29" i="445"/>
  <c r="P29" i="445"/>
  <c r="O29" i="445"/>
  <c r="N29" i="445"/>
  <c r="M29" i="445"/>
  <c r="L29" i="445"/>
  <c r="BX28" i="445"/>
  <c r="BY28" i="445" s="1"/>
  <c r="BM28" i="445"/>
  <c r="BH28" i="445"/>
  <c r="BK28" i="445" s="1"/>
  <c r="BG28" i="445"/>
  <c r="BF28" i="445"/>
  <c r="BE28" i="445"/>
  <c r="BD28" i="445"/>
  <c r="BC28" i="445"/>
  <c r="BB28" i="445"/>
  <c r="BA28" i="445"/>
  <c r="AZ28" i="445"/>
  <c r="AY28" i="445"/>
  <c r="AN28" i="445"/>
  <c r="BP28" i="445" s="1"/>
  <c r="AL28" i="445"/>
  <c r="AM28" i="445" s="1"/>
  <c r="AK28" i="445"/>
  <c r="AI28" i="445"/>
  <c r="AJ28" i="445" s="1"/>
  <c r="AH28" i="445"/>
  <c r="AG28" i="445"/>
  <c r="AF28" i="445"/>
  <c r="AE28" i="445"/>
  <c r="AD28" i="445"/>
  <c r="AC28" i="445"/>
  <c r="AB28" i="445"/>
  <c r="AA28" i="445"/>
  <c r="Z28" i="445"/>
  <c r="Y28" i="445"/>
  <c r="X28" i="445"/>
  <c r="W28" i="445"/>
  <c r="V28" i="445"/>
  <c r="U28" i="445"/>
  <c r="T28" i="445"/>
  <c r="S28" i="445"/>
  <c r="R28" i="445"/>
  <c r="Q28" i="445"/>
  <c r="P28" i="445"/>
  <c r="O28" i="445"/>
  <c r="N28" i="445"/>
  <c r="M28" i="445"/>
  <c r="L28" i="445"/>
  <c r="BX27" i="445"/>
  <c r="BY27" i="445" s="1"/>
  <c r="BH27" i="445"/>
  <c r="BG27" i="445"/>
  <c r="BF27" i="445"/>
  <c r="BE27" i="445"/>
  <c r="BD27" i="445"/>
  <c r="BC27" i="445"/>
  <c r="BB27" i="445"/>
  <c r="BA27" i="445"/>
  <c r="AZ27" i="445"/>
  <c r="AY27" i="445"/>
  <c r="AN27" i="445"/>
  <c r="AL27" i="445"/>
  <c r="AM27" i="445" s="1"/>
  <c r="AK27" i="445"/>
  <c r="AI27" i="445"/>
  <c r="AJ27" i="445"/>
  <c r="AH27" i="445"/>
  <c r="AG27" i="445"/>
  <c r="AF27" i="445"/>
  <c r="AE27" i="445"/>
  <c r="AD27" i="445"/>
  <c r="AC27" i="445"/>
  <c r="AB27" i="445"/>
  <c r="AA27" i="445"/>
  <c r="Z27" i="445"/>
  <c r="Y27" i="445"/>
  <c r="X27" i="445"/>
  <c r="W27" i="445"/>
  <c r="V27" i="445"/>
  <c r="U27" i="445"/>
  <c r="T27" i="445"/>
  <c r="S27" i="445"/>
  <c r="R27" i="445"/>
  <c r="Q27" i="445"/>
  <c r="P27" i="445"/>
  <c r="O27" i="445"/>
  <c r="N27" i="445"/>
  <c r="M27" i="445"/>
  <c r="L27" i="445"/>
  <c r="BX26" i="445"/>
  <c r="BY26" i="445" s="1"/>
  <c r="BH26" i="445"/>
  <c r="BG26" i="445"/>
  <c r="BF26" i="445"/>
  <c r="BE26" i="445"/>
  <c r="BD26" i="445"/>
  <c r="BC26" i="445"/>
  <c r="BB26" i="445"/>
  <c r="BA26" i="445"/>
  <c r="AZ26" i="445"/>
  <c r="AY26" i="445"/>
  <c r="AN26" i="445"/>
  <c r="AL26" i="445"/>
  <c r="AM26" i="445" s="1"/>
  <c r="AK26" i="445"/>
  <c r="AI26" i="445"/>
  <c r="AJ26" i="445" s="1"/>
  <c r="AH26" i="445"/>
  <c r="AG26" i="445"/>
  <c r="AF26" i="445"/>
  <c r="AE26" i="445"/>
  <c r="AD26" i="445"/>
  <c r="AC26" i="445"/>
  <c r="AB26" i="445"/>
  <c r="AA26" i="445"/>
  <c r="Z26" i="445"/>
  <c r="Y26" i="445"/>
  <c r="X26" i="445"/>
  <c r="W26" i="445"/>
  <c r="V26" i="445"/>
  <c r="U26" i="445"/>
  <c r="T26" i="445"/>
  <c r="S26" i="445"/>
  <c r="R26" i="445"/>
  <c r="Q26" i="445"/>
  <c r="P26" i="445"/>
  <c r="O26" i="445"/>
  <c r="N26" i="445"/>
  <c r="M26" i="445"/>
  <c r="L26" i="445"/>
  <c r="BX25" i="445"/>
  <c r="BY25" i="445" s="1"/>
  <c r="BH25" i="445"/>
  <c r="BG25" i="445"/>
  <c r="BF25" i="445"/>
  <c r="BE25" i="445"/>
  <c r="BD25" i="445"/>
  <c r="BC25" i="445"/>
  <c r="BB25" i="445"/>
  <c r="BA25" i="445"/>
  <c r="AZ25" i="445"/>
  <c r="AY25" i="445"/>
  <c r="AN25" i="445"/>
  <c r="BQ25" i="445" s="1"/>
  <c r="AL25" i="445"/>
  <c r="AM25" i="445" s="1"/>
  <c r="AK25" i="445"/>
  <c r="AI25" i="445"/>
  <c r="AJ25" i="445" s="1"/>
  <c r="AH25" i="445"/>
  <c r="AG25" i="445"/>
  <c r="AF25" i="445"/>
  <c r="AE25" i="445"/>
  <c r="AD25" i="445"/>
  <c r="AC25" i="445"/>
  <c r="AB25" i="445"/>
  <c r="AA25" i="445"/>
  <c r="Z25" i="445"/>
  <c r="Y25" i="445"/>
  <c r="X25" i="445"/>
  <c r="W25" i="445"/>
  <c r="V25" i="445"/>
  <c r="U25" i="445"/>
  <c r="T25" i="445"/>
  <c r="S25" i="445"/>
  <c r="R25" i="445"/>
  <c r="Q25" i="445"/>
  <c r="P25" i="445"/>
  <c r="O25" i="445"/>
  <c r="N25" i="445"/>
  <c r="M25" i="445"/>
  <c r="L25" i="445"/>
  <c r="BX24" i="445"/>
  <c r="BY24" i="445" s="1"/>
  <c r="BH24" i="445"/>
  <c r="BI24" i="445" s="1"/>
  <c r="BG24" i="445"/>
  <c r="BF24" i="445"/>
  <c r="BE24" i="445"/>
  <c r="BD24" i="445"/>
  <c r="BC24" i="445"/>
  <c r="BB24" i="445"/>
  <c r="BA24" i="445"/>
  <c r="AZ24" i="445"/>
  <c r="AY24" i="445"/>
  <c r="AN24" i="445"/>
  <c r="BM24" i="445" s="1"/>
  <c r="AL24" i="445"/>
  <c r="AM24" i="445" s="1"/>
  <c r="AK24" i="445"/>
  <c r="AI24" i="445"/>
  <c r="AH24" i="445"/>
  <c r="AG24" i="445"/>
  <c r="AF24" i="445"/>
  <c r="AE24" i="445"/>
  <c r="AD24" i="445"/>
  <c r="AC24" i="445"/>
  <c r="AB24" i="445"/>
  <c r="AA24" i="445"/>
  <c r="Z24" i="445"/>
  <c r="Y24" i="445"/>
  <c r="X24" i="445"/>
  <c r="W24" i="445"/>
  <c r="V24" i="445"/>
  <c r="U24" i="445"/>
  <c r="T24" i="445"/>
  <c r="S24" i="445"/>
  <c r="R24" i="445"/>
  <c r="Q24" i="445"/>
  <c r="P24" i="445"/>
  <c r="O24" i="445"/>
  <c r="N24" i="445"/>
  <c r="M24" i="445"/>
  <c r="L24" i="445"/>
  <c r="BX23" i="445"/>
  <c r="BY23" i="445" s="1"/>
  <c r="BS23" i="445"/>
  <c r="BH23" i="445"/>
  <c r="BJ23" i="445" s="1"/>
  <c r="BG23" i="445"/>
  <c r="BF23" i="445"/>
  <c r="BE23" i="445"/>
  <c r="BD23" i="445"/>
  <c r="BC23" i="445"/>
  <c r="BB23" i="445"/>
  <c r="BA23" i="445"/>
  <c r="AZ23" i="445"/>
  <c r="AY23" i="445"/>
  <c r="AT23" i="445"/>
  <c r="AN23" i="445"/>
  <c r="BR23" i="445" s="1"/>
  <c r="AL23" i="445"/>
  <c r="AM23" i="445" s="1"/>
  <c r="AK23" i="445"/>
  <c r="AI23" i="445"/>
  <c r="AJ23" i="445" s="1"/>
  <c r="AH23" i="445"/>
  <c r="AG23" i="445"/>
  <c r="AF23" i="445"/>
  <c r="AE23" i="445"/>
  <c r="AD23" i="445"/>
  <c r="AC23" i="445"/>
  <c r="AB23" i="445"/>
  <c r="AA23" i="445"/>
  <c r="Z23" i="445"/>
  <c r="Y23" i="445"/>
  <c r="X23" i="445"/>
  <c r="W23" i="445"/>
  <c r="V23" i="445"/>
  <c r="U23" i="445"/>
  <c r="T23" i="445"/>
  <c r="S23" i="445"/>
  <c r="R23" i="445"/>
  <c r="Q23" i="445"/>
  <c r="P23" i="445"/>
  <c r="O23" i="445"/>
  <c r="N23" i="445"/>
  <c r="M23" i="445"/>
  <c r="L23" i="445"/>
  <c r="BX22" i="445"/>
  <c r="BH22" i="445"/>
  <c r="BG22" i="445"/>
  <c r="BF22" i="445"/>
  <c r="BE22" i="445"/>
  <c r="BD22" i="445"/>
  <c r="BC22" i="445"/>
  <c r="BB22" i="445"/>
  <c r="BA22" i="445"/>
  <c r="AZ22" i="445"/>
  <c r="AY22" i="445"/>
  <c r="AN22" i="445"/>
  <c r="AL22" i="445"/>
  <c r="AK22" i="445"/>
  <c r="AI22" i="445"/>
  <c r="AH22" i="445"/>
  <c r="AG22" i="445"/>
  <c r="AF22" i="445"/>
  <c r="AE22" i="445"/>
  <c r="AD22" i="445"/>
  <c r="AC22" i="445"/>
  <c r="AB22" i="445"/>
  <c r="AA22" i="445"/>
  <c r="Z22" i="445"/>
  <c r="Y22" i="445"/>
  <c r="X22" i="445"/>
  <c r="W22" i="445"/>
  <c r="V22" i="445"/>
  <c r="U22" i="445"/>
  <c r="T22" i="445"/>
  <c r="S22" i="445"/>
  <c r="R22" i="445"/>
  <c r="Q22" i="445"/>
  <c r="P22" i="445"/>
  <c r="O22" i="445"/>
  <c r="N22" i="445"/>
  <c r="M22" i="445"/>
  <c r="L22" i="445"/>
  <c r="BH21" i="445"/>
  <c r="N21" i="445"/>
  <c r="M21" i="445"/>
  <c r="L21" i="445"/>
  <c r="J21" i="445"/>
  <c r="I21" i="445"/>
  <c r="H21" i="445"/>
  <c r="G21" i="445"/>
  <c r="V18" i="445" s="1"/>
  <c r="F21" i="445"/>
  <c r="AB16" i="445"/>
  <c r="AB15" i="445"/>
  <c r="AB14" i="445"/>
  <c r="BR13" i="445"/>
  <c r="BO13" i="445"/>
  <c r="BL13" i="445"/>
  <c r="BE13" i="445"/>
  <c r="BB13" i="445"/>
  <c r="AY13" i="445"/>
  <c r="U13" i="445"/>
  <c r="R13" i="445"/>
  <c r="O13" i="445"/>
  <c r="O14" i="445" s="1"/>
  <c r="N13" i="445"/>
  <c r="M13" i="445"/>
  <c r="L13" i="445"/>
  <c r="U12" i="445"/>
  <c r="R12" i="445"/>
  <c r="O12" i="445"/>
  <c r="N12" i="445"/>
  <c r="M12" i="445"/>
  <c r="L12" i="445"/>
  <c r="BK9" i="445"/>
  <c r="BI9" i="445"/>
  <c r="K9" i="445"/>
  <c r="I9" i="445"/>
  <c r="F9" i="445"/>
  <c r="C9" i="445"/>
  <c r="J5" i="445"/>
  <c r="C5" i="445"/>
  <c r="AB147" i="444"/>
  <c r="AA147" i="444"/>
  <c r="Z147" i="444"/>
  <c r="Y147" i="444"/>
  <c r="X147" i="444"/>
  <c r="W147" i="444"/>
  <c r="V147" i="444"/>
  <c r="U147" i="444"/>
  <c r="T147" i="444"/>
  <c r="S147" i="444"/>
  <c r="R147" i="444"/>
  <c r="Q147" i="444"/>
  <c r="P147" i="444"/>
  <c r="O147" i="444"/>
  <c r="N147" i="444"/>
  <c r="M147" i="444"/>
  <c r="L147" i="444"/>
  <c r="BX146" i="444"/>
  <c r="BY146" i="444" s="1"/>
  <c r="BI146" i="444"/>
  <c r="BH146" i="444"/>
  <c r="BG146" i="444"/>
  <c r="BF146" i="444"/>
  <c r="BE146" i="444"/>
  <c r="BD146" i="444"/>
  <c r="BC146" i="444"/>
  <c r="BB146" i="444"/>
  <c r="BA146" i="444"/>
  <c r="AZ146" i="444"/>
  <c r="AY146" i="444"/>
  <c r="AN146" i="444"/>
  <c r="AL146" i="444"/>
  <c r="AM146" i="444" s="1"/>
  <c r="AK146" i="444"/>
  <c r="AI146" i="444"/>
  <c r="AJ146" i="444" s="1"/>
  <c r="AH146" i="444"/>
  <c r="AG146" i="444"/>
  <c r="AF146" i="444"/>
  <c r="AE146" i="444"/>
  <c r="AD146" i="444"/>
  <c r="AC146" i="444"/>
  <c r="AB146" i="444"/>
  <c r="AA146" i="444"/>
  <c r="Z146" i="444"/>
  <c r="Y146" i="444"/>
  <c r="X146" i="444"/>
  <c r="W146" i="444"/>
  <c r="V146" i="444"/>
  <c r="U146" i="444"/>
  <c r="T146" i="444"/>
  <c r="S146" i="444"/>
  <c r="R146" i="444"/>
  <c r="Q146" i="444"/>
  <c r="P146" i="444"/>
  <c r="O146" i="444"/>
  <c r="N146" i="444"/>
  <c r="M146" i="444"/>
  <c r="L146" i="444"/>
  <c r="BY145" i="444"/>
  <c r="BX145" i="444"/>
  <c r="BS145" i="444"/>
  <c r="BH145" i="444"/>
  <c r="BK145" i="444" s="1"/>
  <c r="BG145" i="444"/>
  <c r="BF145" i="444"/>
  <c r="BE145" i="444"/>
  <c r="BD145" i="444"/>
  <c r="BC145" i="444"/>
  <c r="BB145" i="444"/>
  <c r="BA145" i="444"/>
  <c r="AZ145" i="444"/>
  <c r="AY145" i="444"/>
  <c r="AT145" i="444"/>
  <c r="AN145" i="444"/>
  <c r="AL145" i="444"/>
  <c r="AM145" i="444" s="1"/>
  <c r="AK145" i="444"/>
  <c r="AI145" i="444"/>
  <c r="AJ145" i="444" s="1"/>
  <c r="AH145" i="444"/>
  <c r="AG145" i="444"/>
  <c r="AF145" i="444"/>
  <c r="AE145" i="444"/>
  <c r="AD145" i="444"/>
  <c r="AC145" i="444"/>
  <c r="AB145" i="444"/>
  <c r="AA145" i="444"/>
  <c r="Z145" i="444"/>
  <c r="Y145" i="444"/>
  <c r="X145" i="444"/>
  <c r="W145" i="444"/>
  <c r="V145" i="444"/>
  <c r="U145" i="444"/>
  <c r="T145" i="444"/>
  <c r="S145" i="444"/>
  <c r="R145" i="444"/>
  <c r="Q145" i="444"/>
  <c r="P145" i="444"/>
  <c r="O145" i="444"/>
  <c r="N145" i="444"/>
  <c r="M145" i="444"/>
  <c r="L145" i="444"/>
  <c r="BX144" i="444"/>
  <c r="BY144" i="444" s="1"/>
  <c r="BH144" i="444"/>
  <c r="BJ144" i="444" s="1"/>
  <c r="BG144" i="444"/>
  <c r="BF144" i="444"/>
  <c r="BE144" i="444"/>
  <c r="BD144" i="444"/>
  <c r="BC144" i="444"/>
  <c r="BB144" i="444"/>
  <c r="BA144" i="444"/>
  <c r="AZ144" i="444"/>
  <c r="AY144" i="444"/>
  <c r="AO144" i="444"/>
  <c r="AN144" i="444"/>
  <c r="BR144" i="444" s="1"/>
  <c r="AL144" i="444"/>
  <c r="AM144" i="444" s="1"/>
  <c r="AK144" i="444"/>
  <c r="AI144" i="444"/>
  <c r="AJ144" i="444" s="1"/>
  <c r="AH144" i="444"/>
  <c r="AG144" i="444"/>
  <c r="AF144" i="444"/>
  <c r="AE144" i="444"/>
  <c r="AD144" i="444"/>
  <c r="AC144" i="444"/>
  <c r="AB144" i="444"/>
  <c r="AA144" i="444"/>
  <c r="Z144" i="444"/>
  <c r="Y144" i="444"/>
  <c r="X144" i="444"/>
  <c r="W144" i="444"/>
  <c r="V144" i="444"/>
  <c r="U144" i="444"/>
  <c r="T144" i="444"/>
  <c r="S144" i="444"/>
  <c r="R144" i="444"/>
  <c r="Q144" i="444"/>
  <c r="P144" i="444"/>
  <c r="O144" i="444"/>
  <c r="N144" i="444"/>
  <c r="M144" i="444"/>
  <c r="L144" i="444"/>
  <c r="BX143" i="444"/>
  <c r="BY143" i="444" s="1"/>
  <c r="BH143" i="444"/>
  <c r="BG143" i="444"/>
  <c r="BF143" i="444"/>
  <c r="BE143" i="444"/>
  <c r="BD143" i="444"/>
  <c r="BC143" i="444"/>
  <c r="BB143" i="444"/>
  <c r="BA143" i="444"/>
  <c r="AZ143" i="444"/>
  <c r="AY143" i="444"/>
  <c r="AN143" i="444"/>
  <c r="AL143" i="444"/>
  <c r="AM143" i="444" s="1"/>
  <c r="AK143" i="444"/>
  <c r="AI143" i="444"/>
  <c r="AJ143" i="444" s="1"/>
  <c r="AH143" i="444"/>
  <c r="AG143" i="444"/>
  <c r="AF143" i="444"/>
  <c r="AE143" i="444"/>
  <c r="AD143" i="444"/>
  <c r="AC143" i="444"/>
  <c r="AB143" i="444"/>
  <c r="AA143" i="444"/>
  <c r="Z143" i="444"/>
  <c r="Y143" i="444"/>
  <c r="X143" i="444"/>
  <c r="W143" i="444"/>
  <c r="V143" i="444"/>
  <c r="U143" i="444"/>
  <c r="T143" i="444"/>
  <c r="S143" i="444"/>
  <c r="R143" i="444"/>
  <c r="Q143" i="444"/>
  <c r="P143" i="444"/>
  <c r="O143" i="444"/>
  <c r="N143" i="444"/>
  <c r="M143" i="444"/>
  <c r="L143" i="444"/>
  <c r="BX142" i="444"/>
  <c r="BY142" i="444" s="1"/>
  <c r="BH142" i="444"/>
  <c r="BG142" i="444"/>
  <c r="BF142" i="444"/>
  <c r="BE142" i="444"/>
  <c r="BD142" i="444"/>
  <c r="BC142" i="444"/>
  <c r="BB142" i="444"/>
  <c r="BA142" i="444"/>
  <c r="AZ142" i="444"/>
  <c r="AY142" i="444"/>
  <c r="AN142" i="444"/>
  <c r="AL142" i="444"/>
  <c r="AM142" i="444" s="1"/>
  <c r="AK142" i="444"/>
  <c r="AJ142" i="444"/>
  <c r="AI142" i="444"/>
  <c r="AH142" i="444"/>
  <c r="AG142" i="444"/>
  <c r="AF142" i="444"/>
  <c r="AE142" i="444"/>
  <c r="AD142" i="444"/>
  <c r="AC142" i="444"/>
  <c r="AB142" i="444"/>
  <c r="AA142" i="444"/>
  <c r="Z142" i="444"/>
  <c r="Y142" i="444"/>
  <c r="X142" i="444"/>
  <c r="W142" i="444"/>
  <c r="V142" i="444"/>
  <c r="U142" i="444"/>
  <c r="T142" i="444"/>
  <c r="S142" i="444"/>
  <c r="R142" i="444"/>
  <c r="Q142" i="444"/>
  <c r="P142" i="444"/>
  <c r="O142" i="444"/>
  <c r="N142" i="444"/>
  <c r="M142" i="444"/>
  <c r="L142" i="444"/>
  <c r="BX141" i="444"/>
  <c r="BY141" i="444" s="1"/>
  <c r="BH141" i="444"/>
  <c r="BK141" i="444" s="1"/>
  <c r="BG141" i="444"/>
  <c r="BF141" i="444"/>
  <c r="BE141" i="444"/>
  <c r="BD141" i="444"/>
  <c r="BC141" i="444"/>
  <c r="BB141" i="444"/>
  <c r="BA141" i="444"/>
  <c r="AZ141" i="444"/>
  <c r="AY141" i="444"/>
  <c r="AN141" i="444"/>
  <c r="BQ141" i="444" s="1"/>
  <c r="AL141" i="444"/>
  <c r="AM141" i="444" s="1"/>
  <c r="AK141" i="444"/>
  <c r="AI141" i="444"/>
  <c r="AJ141" i="444" s="1"/>
  <c r="AH141" i="444"/>
  <c r="AG141" i="444"/>
  <c r="AF141" i="444"/>
  <c r="AE141" i="444"/>
  <c r="AD141" i="444"/>
  <c r="AC141" i="444"/>
  <c r="AB141" i="444"/>
  <c r="AA141" i="444"/>
  <c r="Z141" i="444"/>
  <c r="Y141" i="444"/>
  <c r="X141" i="444"/>
  <c r="W141" i="444"/>
  <c r="V141" i="444"/>
  <c r="U141" i="444"/>
  <c r="T141" i="444"/>
  <c r="S141" i="444"/>
  <c r="R141" i="444"/>
  <c r="Q141" i="444"/>
  <c r="P141" i="444"/>
  <c r="O141" i="444"/>
  <c r="N141" i="444"/>
  <c r="M141" i="444"/>
  <c r="L141" i="444"/>
  <c r="BX140" i="444"/>
  <c r="BY140" i="444" s="1"/>
  <c r="BH140" i="444"/>
  <c r="BG140" i="444"/>
  <c r="BF140" i="444"/>
  <c r="BE140" i="444"/>
  <c r="BD140" i="444"/>
  <c r="BC140" i="444"/>
  <c r="BB140" i="444"/>
  <c r="BA140" i="444"/>
  <c r="AZ140" i="444"/>
  <c r="AY140" i="444"/>
  <c r="AN140" i="444"/>
  <c r="BQ140" i="444" s="1"/>
  <c r="AM140" i="444"/>
  <c r="AL140" i="444"/>
  <c r="AK140" i="444"/>
  <c r="AI140" i="444"/>
  <c r="AJ140" i="444" s="1"/>
  <c r="AH140" i="444"/>
  <c r="AG140" i="444"/>
  <c r="AF140" i="444"/>
  <c r="AE140" i="444"/>
  <c r="AD140" i="444"/>
  <c r="AC140" i="444"/>
  <c r="AB140" i="444"/>
  <c r="AA140" i="444"/>
  <c r="Z140" i="444"/>
  <c r="Y140" i="444"/>
  <c r="X140" i="444"/>
  <c r="W140" i="444"/>
  <c r="V140" i="444"/>
  <c r="U140" i="444"/>
  <c r="T140" i="444"/>
  <c r="S140" i="444"/>
  <c r="R140" i="444"/>
  <c r="Q140" i="444"/>
  <c r="P140" i="444"/>
  <c r="O140" i="444"/>
  <c r="N140" i="444"/>
  <c r="M140" i="444"/>
  <c r="L140" i="444"/>
  <c r="BX139" i="444"/>
  <c r="BY139" i="444" s="1"/>
  <c r="BH139" i="444"/>
  <c r="BG139" i="444"/>
  <c r="BF139" i="444"/>
  <c r="BE139" i="444"/>
  <c r="BD139" i="444"/>
  <c r="BC139" i="444"/>
  <c r="BB139" i="444"/>
  <c r="BA139" i="444"/>
  <c r="AZ139" i="444"/>
  <c r="AY139" i="444"/>
  <c r="AN139" i="444"/>
  <c r="AL139" i="444"/>
  <c r="AM139" i="444" s="1"/>
  <c r="AK139" i="444"/>
  <c r="AI139" i="444"/>
  <c r="AJ139" i="444" s="1"/>
  <c r="AH139" i="444"/>
  <c r="AG139" i="444"/>
  <c r="AF139" i="444"/>
  <c r="AE139" i="444"/>
  <c r="AD139" i="444"/>
  <c r="AC139" i="444"/>
  <c r="AB139" i="444"/>
  <c r="AA139" i="444"/>
  <c r="Z139" i="444"/>
  <c r="Y139" i="444"/>
  <c r="X139" i="444"/>
  <c r="W139" i="444"/>
  <c r="V139" i="444"/>
  <c r="U139" i="444"/>
  <c r="T139" i="444"/>
  <c r="S139" i="444"/>
  <c r="R139" i="444"/>
  <c r="Q139" i="444"/>
  <c r="P139" i="444"/>
  <c r="O139" i="444"/>
  <c r="N139" i="444"/>
  <c r="M139" i="444"/>
  <c r="L139" i="444"/>
  <c r="BX138" i="444"/>
  <c r="BY138" i="444" s="1"/>
  <c r="BM138" i="444"/>
  <c r="BH138" i="444"/>
  <c r="BJ138" i="444" s="1"/>
  <c r="BG138" i="444"/>
  <c r="BF138" i="444"/>
  <c r="BE138" i="444"/>
  <c r="BD138" i="444"/>
  <c r="BC138" i="444"/>
  <c r="BB138" i="444"/>
  <c r="BA138" i="444"/>
  <c r="AZ138" i="444"/>
  <c r="AY138" i="444"/>
  <c r="AU138" i="444"/>
  <c r="AN138" i="444"/>
  <c r="AL138" i="444"/>
  <c r="AM138" i="444" s="1"/>
  <c r="AK138" i="444"/>
  <c r="AI138" i="444"/>
  <c r="AJ138" i="444" s="1"/>
  <c r="AH138" i="444"/>
  <c r="AG138" i="444"/>
  <c r="AF138" i="444"/>
  <c r="AE138" i="444"/>
  <c r="AD138" i="444"/>
  <c r="AC138" i="444"/>
  <c r="AB138" i="444"/>
  <c r="AA138" i="444"/>
  <c r="Z138" i="444"/>
  <c r="Y138" i="444"/>
  <c r="X138" i="444"/>
  <c r="W138" i="444"/>
  <c r="V138" i="444"/>
  <c r="U138" i="444"/>
  <c r="T138" i="444"/>
  <c r="S138" i="444"/>
  <c r="R138" i="444"/>
  <c r="Q138" i="444"/>
  <c r="P138" i="444"/>
  <c r="O138" i="444"/>
  <c r="N138" i="444"/>
  <c r="M138" i="444"/>
  <c r="L138" i="444"/>
  <c r="BX137" i="444"/>
  <c r="BY137" i="444" s="1"/>
  <c r="BH137" i="444"/>
  <c r="BK137" i="444" s="1"/>
  <c r="BG137" i="444"/>
  <c r="BF137" i="444"/>
  <c r="BE137" i="444"/>
  <c r="BD137" i="444"/>
  <c r="BC137" i="444"/>
  <c r="BB137" i="444"/>
  <c r="BA137" i="444"/>
  <c r="AZ137" i="444"/>
  <c r="AY137" i="444"/>
  <c r="AN137" i="444"/>
  <c r="AL137" i="444"/>
  <c r="AM137" i="444" s="1"/>
  <c r="AK137" i="444"/>
  <c r="AI137" i="444"/>
  <c r="AJ137" i="444" s="1"/>
  <c r="AH137" i="444"/>
  <c r="AG137" i="444"/>
  <c r="AF137" i="444"/>
  <c r="AE137" i="444"/>
  <c r="AD137" i="444"/>
  <c r="AC137" i="444"/>
  <c r="AB137" i="444"/>
  <c r="AA137" i="444"/>
  <c r="Z137" i="444"/>
  <c r="Y137" i="444"/>
  <c r="X137" i="444"/>
  <c r="W137" i="444"/>
  <c r="V137" i="444"/>
  <c r="U137" i="444"/>
  <c r="T137" i="444"/>
  <c r="S137" i="444"/>
  <c r="R137" i="444"/>
  <c r="Q137" i="444"/>
  <c r="P137" i="444"/>
  <c r="O137" i="444"/>
  <c r="N137" i="444"/>
  <c r="M137" i="444"/>
  <c r="L137" i="444"/>
  <c r="BX136" i="444"/>
  <c r="BY136" i="444" s="1"/>
  <c r="BH136" i="444"/>
  <c r="BG136" i="444"/>
  <c r="BF136" i="444"/>
  <c r="BE136" i="444"/>
  <c r="BD136" i="444"/>
  <c r="BC136" i="444"/>
  <c r="BB136" i="444"/>
  <c r="BA136" i="444"/>
  <c r="AZ136" i="444"/>
  <c r="AY136" i="444"/>
  <c r="AU136" i="444"/>
  <c r="AN136" i="444"/>
  <c r="BS136" i="444" s="1"/>
  <c r="AL136" i="444"/>
  <c r="AM136" i="444" s="1"/>
  <c r="AK136" i="444"/>
  <c r="AI136" i="444"/>
  <c r="AJ136" i="444" s="1"/>
  <c r="AH136" i="444"/>
  <c r="AG136" i="444"/>
  <c r="AF136" i="444"/>
  <c r="AE136" i="444"/>
  <c r="AD136" i="444"/>
  <c r="AC136" i="444"/>
  <c r="AB136" i="444"/>
  <c r="AA136" i="444"/>
  <c r="Z136" i="444"/>
  <c r="Y136" i="444"/>
  <c r="X136" i="444"/>
  <c r="W136" i="444"/>
  <c r="V136" i="444"/>
  <c r="U136" i="444"/>
  <c r="T136" i="444"/>
  <c r="S136" i="444"/>
  <c r="R136" i="444"/>
  <c r="Q136" i="444"/>
  <c r="P136" i="444"/>
  <c r="O136" i="444"/>
  <c r="N136" i="444"/>
  <c r="M136" i="444"/>
  <c r="L136" i="444"/>
  <c r="BX135" i="444"/>
  <c r="BY135" i="444" s="1"/>
  <c r="BH135" i="444"/>
  <c r="BG135" i="444"/>
  <c r="BF135" i="444"/>
  <c r="BE135" i="444"/>
  <c r="BD135" i="444"/>
  <c r="BC135" i="444"/>
  <c r="BB135" i="444"/>
  <c r="BA135" i="444"/>
  <c r="AZ135" i="444"/>
  <c r="AY135" i="444"/>
  <c r="AN135" i="444"/>
  <c r="BT135" i="444" s="1"/>
  <c r="AL135" i="444"/>
  <c r="AM135" i="444" s="1"/>
  <c r="AK135" i="444"/>
  <c r="AI135" i="444"/>
  <c r="AJ135" i="444" s="1"/>
  <c r="AH135" i="444"/>
  <c r="AG135" i="444"/>
  <c r="AF135" i="444"/>
  <c r="AE135" i="444"/>
  <c r="AD135" i="444"/>
  <c r="AC135" i="444"/>
  <c r="AB135" i="444"/>
  <c r="AA135" i="444"/>
  <c r="Z135" i="444"/>
  <c r="Y135" i="444"/>
  <c r="X135" i="444"/>
  <c r="W135" i="444"/>
  <c r="V135" i="444"/>
  <c r="U135" i="444"/>
  <c r="T135" i="444"/>
  <c r="S135" i="444"/>
  <c r="R135" i="444"/>
  <c r="Q135" i="444"/>
  <c r="P135" i="444"/>
  <c r="O135" i="444"/>
  <c r="N135" i="444"/>
  <c r="M135" i="444"/>
  <c r="L135" i="444"/>
  <c r="BX134" i="444"/>
  <c r="BY134" i="444"/>
  <c r="BH134" i="444"/>
  <c r="BI134" i="444" s="1"/>
  <c r="BG134" i="444"/>
  <c r="BF134" i="444"/>
  <c r="BE134" i="444"/>
  <c r="BD134" i="444"/>
  <c r="BC134" i="444"/>
  <c r="BB134" i="444"/>
  <c r="BA134" i="444"/>
  <c r="AZ134" i="444"/>
  <c r="AY134" i="444"/>
  <c r="AN134" i="444"/>
  <c r="AL134" i="444"/>
  <c r="AM134" i="444" s="1"/>
  <c r="AK134" i="444"/>
  <c r="AI134" i="444"/>
  <c r="AJ134" i="444" s="1"/>
  <c r="AH134" i="444"/>
  <c r="AG134" i="444"/>
  <c r="AF134" i="444"/>
  <c r="AE134" i="444"/>
  <c r="AD134" i="444"/>
  <c r="AC134" i="444"/>
  <c r="AB134" i="444"/>
  <c r="AA134" i="444"/>
  <c r="Z134" i="444"/>
  <c r="Y134" i="444"/>
  <c r="X134" i="444"/>
  <c r="W134" i="444"/>
  <c r="V134" i="444"/>
  <c r="U134" i="444"/>
  <c r="T134" i="444"/>
  <c r="S134" i="444"/>
  <c r="R134" i="444"/>
  <c r="Q134" i="444"/>
  <c r="P134" i="444"/>
  <c r="O134" i="444"/>
  <c r="N134" i="444"/>
  <c r="M134" i="444"/>
  <c r="L134" i="444"/>
  <c r="BX133" i="444"/>
  <c r="BY133" i="444" s="1"/>
  <c r="BH133" i="444"/>
  <c r="BK133" i="444" s="1"/>
  <c r="BG133" i="444"/>
  <c r="BF133" i="444"/>
  <c r="BE133" i="444"/>
  <c r="BD133" i="444"/>
  <c r="BC133" i="444"/>
  <c r="BB133" i="444"/>
  <c r="BA133" i="444"/>
  <c r="AZ133" i="444"/>
  <c r="AY133" i="444"/>
  <c r="AN133" i="444"/>
  <c r="AS133" i="444" s="1"/>
  <c r="AL133" i="444"/>
  <c r="AM133" i="444" s="1"/>
  <c r="AK133" i="444"/>
  <c r="AI133" i="444"/>
  <c r="AJ133" i="444" s="1"/>
  <c r="AH133" i="444"/>
  <c r="AG133" i="444"/>
  <c r="AF133" i="444"/>
  <c r="AE133" i="444"/>
  <c r="AD133" i="444"/>
  <c r="AC133" i="444"/>
  <c r="AB133" i="444"/>
  <c r="AA133" i="444"/>
  <c r="Z133" i="444"/>
  <c r="Y133" i="444"/>
  <c r="X133" i="444"/>
  <c r="W133" i="444"/>
  <c r="V133" i="444"/>
  <c r="U133" i="444"/>
  <c r="T133" i="444"/>
  <c r="S133" i="444"/>
  <c r="R133" i="444"/>
  <c r="Q133" i="444"/>
  <c r="P133" i="444"/>
  <c r="O133" i="444"/>
  <c r="N133" i="444"/>
  <c r="M133" i="444"/>
  <c r="L133" i="444"/>
  <c r="BX132" i="444"/>
  <c r="BY132" i="444" s="1"/>
  <c r="BH132" i="444"/>
  <c r="BG132" i="444"/>
  <c r="BF132" i="444"/>
  <c r="BE132" i="444"/>
  <c r="BD132" i="444"/>
  <c r="BC132" i="444"/>
  <c r="BB132" i="444"/>
  <c r="BA132" i="444"/>
  <c r="AZ132" i="444"/>
  <c r="AY132" i="444"/>
  <c r="AN132" i="444"/>
  <c r="BP132" i="444" s="1"/>
  <c r="AL132" i="444"/>
  <c r="AM132" i="444" s="1"/>
  <c r="AK132" i="444"/>
  <c r="AI132" i="444"/>
  <c r="AJ132" i="444" s="1"/>
  <c r="AH132" i="444"/>
  <c r="AG132" i="444"/>
  <c r="AF132" i="444"/>
  <c r="AE132" i="444"/>
  <c r="AD132" i="444"/>
  <c r="AC132" i="444"/>
  <c r="AB132" i="444"/>
  <c r="AA132" i="444"/>
  <c r="Z132" i="444"/>
  <c r="Y132" i="444"/>
  <c r="X132" i="444"/>
  <c r="W132" i="444"/>
  <c r="V132" i="444"/>
  <c r="U132" i="444"/>
  <c r="T132" i="444"/>
  <c r="S132" i="444"/>
  <c r="R132" i="444"/>
  <c r="Q132" i="444"/>
  <c r="P132" i="444"/>
  <c r="O132" i="444"/>
  <c r="N132" i="444"/>
  <c r="M132" i="444"/>
  <c r="L132" i="444"/>
  <c r="BX131" i="444"/>
  <c r="BY131" i="444" s="1"/>
  <c r="BH131" i="444"/>
  <c r="BG131" i="444"/>
  <c r="BF131" i="444"/>
  <c r="BE131" i="444"/>
  <c r="BD131" i="444"/>
  <c r="BC131" i="444"/>
  <c r="BB131" i="444"/>
  <c r="BA131" i="444"/>
  <c r="AZ131" i="444"/>
  <c r="AY131" i="444"/>
  <c r="AT131" i="444"/>
  <c r="AN131" i="444"/>
  <c r="BO131" i="444" s="1"/>
  <c r="AL131" i="444"/>
  <c r="AM131" i="444" s="1"/>
  <c r="AK131" i="444"/>
  <c r="AI131" i="444"/>
  <c r="AJ131" i="444" s="1"/>
  <c r="AH131" i="444"/>
  <c r="AG131" i="444"/>
  <c r="AF131" i="444"/>
  <c r="AE131" i="444"/>
  <c r="AD131" i="444"/>
  <c r="AC131" i="444"/>
  <c r="AB131" i="444"/>
  <c r="AA131" i="444"/>
  <c r="Z131" i="444"/>
  <c r="Y131" i="444"/>
  <c r="X131" i="444"/>
  <c r="W131" i="444"/>
  <c r="V131" i="444"/>
  <c r="U131" i="444"/>
  <c r="T131" i="444"/>
  <c r="S131" i="444"/>
  <c r="R131" i="444"/>
  <c r="Q131" i="444"/>
  <c r="P131" i="444"/>
  <c r="O131" i="444"/>
  <c r="N131" i="444"/>
  <c r="M131" i="444"/>
  <c r="L131" i="444"/>
  <c r="BX130" i="444"/>
  <c r="BY130" i="444" s="1"/>
  <c r="BH130" i="444"/>
  <c r="BG130" i="444"/>
  <c r="BF130" i="444"/>
  <c r="BE130" i="444"/>
  <c r="BD130" i="444"/>
  <c r="BC130" i="444"/>
  <c r="BB130" i="444"/>
  <c r="BA130" i="444"/>
  <c r="AZ130" i="444"/>
  <c r="AY130" i="444"/>
  <c r="AN130" i="444"/>
  <c r="AL130" i="444"/>
  <c r="AM130" i="444" s="1"/>
  <c r="AK130" i="444"/>
  <c r="AI130" i="444"/>
  <c r="AJ130" i="444" s="1"/>
  <c r="AH130" i="444"/>
  <c r="AG130" i="444"/>
  <c r="AF130" i="444"/>
  <c r="AE130" i="444"/>
  <c r="AD130" i="444"/>
  <c r="AC130" i="444"/>
  <c r="AB130" i="444"/>
  <c r="AA130" i="444"/>
  <c r="Z130" i="444"/>
  <c r="Y130" i="444"/>
  <c r="X130" i="444"/>
  <c r="W130" i="444"/>
  <c r="V130" i="444"/>
  <c r="U130" i="444"/>
  <c r="T130" i="444"/>
  <c r="S130" i="444"/>
  <c r="R130" i="444"/>
  <c r="Q130" i="444"/>
  <c r="P130" i="444"/>
  <c r="O130" i="444"/>
  <c r="N130" i="444"/>
  <c r="M130" i="444"/>
  <c r="L130" i="444"/>
  <c r="BX129" i="444"/>
  <c r="BY129" i="444" s="1"/>
  <c r="BH129" i="444"/>
  <c r="BI129" i="444" s="1"/>
  <c r="BG129" i="444"/>
  <c r="BF129" i="444"/>
  <c r="BE129" i="444"/>
  <c r="BD129" i="444"/>
  <c r="BC129" i="444"/>
  <c r="BB129" i="444"/>
  <c r="BA129" i="444"/>
  <c r="AZ129" i="444"/>
  <c r="AY129" i="444"/>
  <c r="AN129" i="444"/>
  <c r="AL129" i="444"/>
  <c r="AM129" i="444" s="1"/>
  <c r="AK129" i="444"/>
  <c r="AI129" i="444"/>
  <c r="AJ129" i="444" s="1"/>
  <c r="AH129" i="444"/>
  <c r="AG129" i="444"/>
  <c r="AF129" i="444"/>
  <c r="AE129" i="444"/>
  <c r="AD129" i="444"/>
  <c r="AC129" i="444"/>
  <c r="AB129" i="444"/>
  <c r="AA129" i="444"/>
  <c r="Z129" i="444"/>
  <c r="Y129" i="444"/>
  <c r="X129" i="444"/>
  <c r="W129" i="444"/>
  <c r="V129" i="444"/>
  <c r="U129" i="444"/>
  <c r="T129" i="444"/>
  <c r="S129" i="444"/>
  <c r="R129" i="444"/>
  <c r="Q129" i="444"/>
  <c r="P129" i="444"/>
  <c r="O129" i="444"/>
  <c r="N129" i="444"/>
  <c r="M129" i="444"/>
  <c r="L129" i="444"/>
  <c r="BX128" i="444"/>
  <c r="BY128" i="444" s="1"/>
  <c r="BH128" i="444"/>
  <c r="BK128" i="444" s="1"/>
  <c r="BG128" i="444"/>
  <c r="BF128" i="444"/>
  <c r="BE128" i="444"/>
  <c r="BD128" i="444"/>
  <c r="BC128" i="444"/>
  <c r="BB128" i="444"/>
  <c r="BA128" i="444"/>
  <c r="AZ128" i="444"/>
  <c r="AY128" i="444"/>
  <c r="AN128" i="444"/>
  <c r="AT128" i="444" s="1"/>
  <c r="AL128" i="444"/>
  <c r="AM128" i="444" s="1"/>
  <c r="AK128" i="444"/>
  <c r="AI128" i="444"/>
  <c r="AJ128" i="444" s="1"/>
  <c r="AH128" i="444"/>
  <c r="AG128" i="444"/>
  <c r="AF128" i="444"/>
  <c r="AE128" i="444"/>
  <c r="AD128" i="444"/>
  <c r="AC128" i="444"/>
  <c r="AB128" i="444"/>
  <c r="AA128" i="444"/>
  <c r="Z128" i="444"/>
  <c r="Y128" i="444"/>
  <c r="X128" i="444"/>
  <c r="W128" i="444"/>
  <c r="V128" i="444"/>
  <c r="U128" i="444"/>
  <c r="T128" i="444"/>
  <c r="S128" i="444"/>
  <c r="R128" i="444"/>
  <c r="Q128" i="444"/>
  <c r="P128" i="444"/>
  <c r="O128" i="444"/>
  <c r="N128" i="444"/>
  <c r="M128" i="444"/>
  <c r="L128" i="444"/>
  <c r="BX127" i="444"/>
  <c r="BY127" i="444" s="1"/>
  <c r="BP127" i="444"/>
  <c r="BH127" i="444"/>
  <c r="BI127" i="444" s="1"/>
  <c r="BG127" i="444"/>
  <c r="BF127" i="444"/>
  <c r="BE127" i="444"/>
  <c r="BD127" i="444"/>
  <c r="BC127" i="444"/>
  <c r="BB127" i="444"/>
  <c r="BA127" i="444"/>
  <c r="AZ127" i="444"/>
  <c r="AY127" i="444"/>
  <c r="AP127" i="444"/>
  <c r="AQ127" i="444" s="1"/>
  <c r="AN127" i="444"/>
  <c r="BT127" i="444" s="1"/>
  <c r="AL127" i="444"/>
  <c r="AM127" i="444" s="1"/>
  <c r="AK127" i="444"/>
  <c r="AI127" i="444"/>
  <c r="AJ127" i="444" s="1"/>
  <c r="AH127" i="444"/>
  <c r="AG127" i="444"/>
  <c r="AF127" i="444"/>
  <c r="AE127" i="444"/>
  <c r="AD127" i="444"/>
  <c r="AC127" i="444"/>
  <c r="AB127" i="444"/>
  <c r="AA127" i="444"/>
  <c r="Z127" i="444"/>
  <c r="Y127" i="444"/>
  <c r="X127" i="444"/>
  <c r="W127" i="444"/>
  <c r="V127" i="444"/>
  <c r="U127" i="444"/>
  <c r="T127" i="444"/>
  <c r="S127" i="444"/>
  <c r="R127" i="444"/>
  <c r="Q127" i="444"/>
  <c r="P127" i="444"/>
  <c r="O127" i="444"/>
  <c r="N127" i="444"/>
  <c r="M127" i="444"/>
  <c r="L127" i="444"/>
  <c r="BX126" i="444"/>
  <c r="BY126" i="444"/>
  <c r="BH126" i="444"/>
  <c r="BG126" i="444"/>
  <c r="BF126" i="444"/>
  <c r="BE126" i="444"/>
  <c r="BD126" i="444"/>
  <c r="BC126" i="444"/>
  <c r="BB126" i="444"/>
  <c r="BA126" i="444"/>
  <c r="AZ126" i="444"/>
  <c r="AY126" i="444"/>
  <c r="AN126" i="444"/>
  <c r="BR126" i="444" s="1"/>
  <c r="AL126" i="444"/>
  <c r="AM126" i="444" s="1"/>
  <c r="AK126" i="444"/>
  <c r="AI126" i="444"/>
  <c r="AJ126" i="444" s="1"/>
  <c r="AH126" i="444"/>
  <c r="AG126" i="444"/>
  <c r="AF126" i="444"/>
  <c r="AE126" i="444"/>
  <c r="AD126" i="444"/>
  <c r="AC126" i="444"/>
  <c r="AB126" i="444"/>
  <c r="AA126" i="444"/>
  <c r="Z126" i="444"/>
  <c r="Y126" i="444"/>
  <c r="X126" i="444"/>
  <c r="W126" i="444"/>
  <c r="V126" i="444"/>
  <c r="U126" i="444"/>
  <c r="T126" i="444"/>
  <c r="S126" i="444"/>
  <c r="R126" i="444"/>
  <c r="Q126" i="444"/>
  <c r="P126" i="444"/>
  <c r="O126" i="444"/>
  <c r="N126" i="444"/>
  <c r="M126" i="444"/>
  <c r="L126" i="444"/>
  <c r="BX125" i="444"/>
  <c r="BY125" i="444" s="1"/>
  <c r="BH125" i="444"/>
  <c r="BJ125" i="444" s="1"/>
  <c r="BG125" i="444"/>
  <c r="BF125" i="444"/>
  <c r="BE125" i="444"/>
  <c r="BD125" i="444"/>
  <c r="BC125" i="444"/>
  <c r="BB125" i="444"/>
  <c r="BA125" i="444"/>
  <c r="AZ125" i="444"/>
  <c r="AY125" i="444"/>
  <c r="AN125" i="444"/>
  <c r="AT125" i="444" s="1"/>
  <c r="AL125" i="444"/>
  <c r="AM125" i="444" s="1"/>
  <c r="AK125" i="444"/>
  <c r="AI125" i="444"/>
  <c r="AJ125" i="444" s="1"/>
  <c r="AH125" i="444"/>
  <c r="AG125" i="444"/>
  <c r="AF125" i="444"/>
  <c r="AE125" i="444"/>
  <c r="AD125" i="444"/>
  <c r="AC125" i="444"/>
  <c r="AB125" i="444"/>
  <c r="AA125" i="444"/>
  <c r="Z125" i="444"/>
  <c r="Y125" i="444"/>
  <c r="X125" i="444"/>
  <c r="W125" i="444"/>
  <c r="V125" i="444"/>
  <c r="U125" i="444"/>
  <c r="T125" i="444"/>
  <c r="S125" i="444"/>
  <c r="R125" i="444"/>
  <c r="Q125" i="444"/>
  <c r="P125" i="444"/>
  <c r="O125" i="444"/>
  <c r="N125" i="444"/>
  <c r="M125" i="444"/>
  <c r="L125" i="444"/>
  <c r="BX124" i="444"/>
  <c r="BY124" i="444" s="1"/>
  <c r="BH124" i="444"/>
  <c r="BG124" i="444"/>
  <c r="BF124" i="444"/>
  <c r="BE124" i="444"/>
  <c r="BD124" i="444"/>
  <c r="BC124" i="444"/>
  <c r="BB124" i="444"/>
  <c r="BA124" i="444"/>
  <c r="AZ124" i="444"/>
  <c r="AY124" i="444"/>
  <c r="AN124" i="444"/>
  <c r="AP124" i="444" s="1"/>
  <c r="AQ124" i="444" s="1"/>
  <c r="AL124" i="444"/>
  <c r="AM124" i="444" s="1"/>
  <c r="AK124" i="444"/>
  <c r="AI124" i="444"/>
  <c r="AJ124" i="444" s="1"/>
  <c r="AH124" i="444"/>
  <c r="AG124" i="444"/>
  <c r="AF124" i="444"/>
  <c r="AE124" i="444"/>
  <c r="AD124" i="444"/>
  <c r="AC124" i="444"/>
  <c r="AB124" i="444"/>
  <c r="AA124" i="444"/>
  <c r="Z124" i="444"/>
  <c r="Y124" i="444"/>
  <c r="X124" i="444"/>
  <c r="W124" i="444"/>
  <c r="V124" i="444"/>
  <c r="U124" i="444"/>
  <c r="T124" i="444"/>
  <c r="S124" i="444"/>
  <c r="R124" i="444"/>
  <c r="Q124" i="444"/>
  <c r="P124" i="444"/>
  <c r="O124" i="444"/>
  <c r="N124" i="444"/>
  <c r="M124" i="444"/>
  <c r="L124" i="444"/>
  <c r="BX123" i="444"/>
  <c r="BY123" i="444" s="1"/>
  <c r="BH123" i="444"/>
  <c r="BG123" i="444"/>
  <c r="BF123" i="444"/>
  <c r="BE123" i="444"/>
  <c r="BD123" i="444"/>
  <c r="BC123" i="444"/>
  <c r="BB123" i="444"/>
  <c r="BA123" i="444"/>
  <c r="AZ123" i="444"/>
  <c r="AY123" i="444"/>
  <c r="AN123" i="444"/>
  <c r="BL123" i="444" s="1"/>
  <c r="AL123" i="444"/>
  <c r="AM123" i="444" s="1"/>
  <c r="AK123" i="444"/>
  <c r="AI123" i="444"/>
  <c r="AJ123" i="444" s="1"/>
  <c r="AH123" i="444"/>
  <c r="AG123" i="444"/>
  <c r="AF123" i="444"/>
  <c r="AE123" i="444"/>
  <c r="AD123" i="444"/>
  <c r="AC123" i="444"/>
  <c r="AB123" i="444"/>
  <c r="AA123" i="444"/>
  <c r="Z123" i="444"/>
  <c r="Y123" i="444"/>
  <c r="X123" i="444"/>
  <c r="W123" i="444"/>
  <c r="V123" i="444"/>
  <c r="U123" i="444"/>
  <c r="T123" i="444"/>
  <c r="S123" i="444"/>
  <c r="R123" i="444"/>
  <c r="Q123" i="444"/>
  <c r="P123" i="444"/>
  <c r="O123" i="444"/>
  <c r="N123" i="444"/>
  <c r="M123" i="444"/>
  <c r="L123" i="444"/>
  <c r="BX122" i="444"/>
  <c r="BY122" i="444" s="1"/>
  <c r="BH122" i="444"/>
  <c r="BI122" i="444" s="1"/>
  <c r="BG122" i="444"/>
  <c r="BF122" i="444"/>
  <c r="BE122" i="444"/>
  <c r="BD122" i="444"/>
  <c r="BC122" i="444"/>
  <c r="BB122" i="444"/>
  <c r="BA122" i="444"/>
  <c r="AZ122" i="444"/>
  <c r="AY122" i="444"/>
  <c r="AN122" i="444"/>
  <c r="AL122" i="444"/>
  <c r="AM122" i="444" s="1"/>
  <c r="AK122" i="444"/>
  <c r="AI122" i="444"/>
  <c r="AJ122" i="444" s="1"/>
  <c r="AH122" i="444"/>
  <c r="AG122" i="444"/>
  <c r="AF122" i="444"/>
  <c r="AE122" i="444"/>
  <c r="AD122" i="444"/>
  <c r="AC122" i="444"/>
  <c r="AB122" i="444"/>
  <c r="AA122" i="444"/>
  <c r="Z122" i="444"/>
  <c r="Y122" i="444"/>
  <c r="X122" i="444"/>
  <c r="W122" i="444"/>
  <c r="V122" i="444"/>
  <c r="U122" i="444"/>
  <c r="T122" i="444"/>
  <c r="S122" i="444"/>
  <c r="R122" i="444"/>
  <c r="Q122" i="444"/>
  <c r="P122" i="444"/>
  <c r="O122" i="444"/>
  <c r="N122" i="444"/>
  <c r="M122" i="444"/>
  <c r="L122" i="444"/>
  <c r="BX121" i="444"/>
  <c r="BY121" i="444" s="1"/>
  <c r="BN121" i="444"/>
  <c r="BI121" i="444"/>
  <c r="BH121" i="444"/>
  <c r="BG121" i="444"/>
  <c r="BF121" i="444"/>
  <c r="BE121" i="444"/>
  <c r="BD121" i="444"/>
  <c r="BC121" i="444"/>
  <c r="BB121" i="444"/>
  <c r="BA121" i="444"/>
  <c r="AZ121" i="444"/>
  <c r="AY121" i="444"/>
  <c r="AN121" i="444"/>
  <c r="AL121" i="444"/>
  <c r="AM121" i="444" s="1"/>
  <c r="AK121" i="444"/>
  <c r="AI121" i="444"/>
  <c r="AJ121" i="444" s="1"/>
  <c r="AH121" i="444"/>
  <c r="AG121" i="444"/>
  <c r="AF121" i="444"/>
  <c r="AE121" i="444"/>
  <c r="AD121" i="444"/>
  <c r="AC121" i="444"/>
  <c r="AB121" i="444"/>
  <c r="AA121" i="444"/>
  <c r="Z121" i="444"/>
  <c r="Y121" i="444"/>
  <c r="X121" i="444"/>
  <c r="W121" i="444"/>
  <c r="V121" i="444"/>
  <c r="U121" i="444"/>
  <c r="T121" i="444"/>
  <c r="S121" i="444"/>
  <c r="R121" i="444"/>
  <c r="Q121" i="444"/>
  <c r="P121" i="444"/>
  <c r="O121" i="444"/>
  <c r="N121" i="444"/>
  <c r="M121" i="444"/>
  <c r="L121" i="444"/>
  <c r="BX120" i="444"/>
  <c r="BY120" i="444" s="1"/>
  <c r="BP120" i="444"/>
  <c r="BO120" i="444"/>
  <c r="BH120" i="444"/>
  <c r="BJ120" i="444" s="1"/>
  <c r="BG120" i="444"/>
  <c r="BF120" i="444"/>
  <c r="BE120" i="444"/>
  <c r="BD120" i="444"/>
  <c r="BC120" i="444"/>
  <c r="BB120" i="444"/>
  <c r="BA120" i="444"/>
  <c r="AZ120" i="444"/>
  <c r="AY120" i="444"/>
  <c r="AN120" i="444"/>
  <c r="AP120" i="444" s="1"/>
  <c r="AQ120" i="444" s="1"/>
  <c r="AL120" i="444"/>
  <c r="AM120" i="444" s="1"/>
  <c r="AK120" i="444"/>
  <c r="AI120" i="444"/>
  <c r="AJ120" i="444" s="1"/>
  <c r="AH120" i="444"/>
  <c r="AG120" i="444"/>
  <c r="AF120" i="444"/>
  <c r="AE120" i="444"/>
  <c r="AD120" i="444"/>
  <c r="AC120" i="444"/>
  <c r="AB120" i="444"/>
  <c r="AA120" i="444"/>
  <c r="Z120" i="444"/>
  <c r="Y120" i="444"/>
  <c r="X120" i="444"/>
  <c r="W120" i="444"/>
  <c r="V120" i="444"/>
  <c r="U120" i="444"/>
  <c r="T120" i="444"/>
  <c r="S120" i="444"/>
  <c r="R120" i="444"/>
  <c r="Q120" i="444"/>
  <c r="P120" i="444"/>
  <c r="O120" i="444"/>
  <c r="N120" i="444"/>
  <c r="M120" i="444"/>
  <c r="L120" i="444"/>
  <c r="BX119" i="444"/>
  <c r="BY119" i="444" s="1"/>
  <c r="BH119" i="444"/>
  <c r="BI119" i="444" s="1"/>
  <c r="BG119" i="444"/>
  <c r="BF119" i="444"/>
  <c r="BE119" i="444"/>
  <c r="BD119" i="444"/>
  <c r="BC119" i="444"/>
  <c r="BB119" i="444"/>
  <c r="BA119" i="444"/>
  <c r="AZ119" i="444"/>
  <c r="AY119" i="444"/>
  <c r="AN119" i="444"/>
  <c r="BQ119" i="444" s="1"/>
  <c r="AL119" i="444"/>
  <c r="AM119" i="444" s="1"/>
  <c r="AK119" i="444"/>
  <c r="AI119" i="444"/>
  <c r="AJ119" i="444" s="1"/>
  <c r="AH119" i="444"/>
  <c r="AG119" i="444"/>
  <c r="AF119" i="444"/>
  <c r="AE119" i="444"/>
  <c r="AD119" i="444"/>
  <c r="AC119" i="444"/>
  <c r="AB119" i="444"/>
  <c r="AA119" i="444"/>
  <c r="Z119" i="444"/>
  <c r="Y119" i="444"/>
  <c r="X119" i="444"/>
  <c r="W119" i="444"/>
  <c r="V119" i="444"/>
  <c r="U119" i="444"/>
  <c r="T119" i="444"/>
  <c r="S119" i="444"/>
  <c r="R119" i="444"/>
  <c r="Q119" i="444"/>
  <c r="P119" i="444"/>
  <c r="O119" i="444"/>
  <c r="N119" i="444"/>
  <c r="M119" i="444"/>
  <c r="L119" i="444"/>
  <c r="BX118" i="444"/>
  <c r="BY118" i="444" s="1"/>
  <c r="BH118" i="444"/>
  <c r="BG118" i="444"/>
  <c r="BF118" i="444"/>
  <c r="BE118" i="444"/>
  <c r="BD118" i="444"/>
  <c r="BC118" i="444"/>
  <c r="BB118" i="444"/>
  <c r="BA118" i="444"/>
  <c r="AZ118" i="444"/>
  <c r="AY118" i="444"/>
  <c r="AN118" i="444"/>
  <c r="AL118" i="444"/>
  <c r="AM118" i="444" s="1"/>
  <c r="AK118" i="444"/>
  <c r="AI118" i="444"/>
  <c r="AJ118" i="444" s="1"/>
  <c r="AH118" i="444"/>
  <c r="AG118" i="444"/>
  <c r="AF118" i="444"/>
  <c r="AE118" i="444"/>
  <c r="AD118" i="444"/>
  <c r="AC118" i="444"/>
  <c r="AB118" i="444"/>
  <c r="AA118" i="444"/>
  <c r="Z118" i="444"/>
  <c r="Y118" i="444"/>
  <c r="X118" i="444"/>
  <c r="W118" i="444"/>
  <c r="V118" i="444"/>
  <c r="U118" i="444"/>
  <c r="T118" i="444"/>
  <c r="S118" i="444"/>
  <c r="R118" i="444"/>
  <c r="Q118" i="444"/>
  <c r="P118" i="444"/>
  <c r="O118" i="444"/>
  <c r="N118" i="444"/>
  <c r="M118" i="444"/>
  <c r="L118" i="444"/>
  <c r="BX117" i="444"/>
  <c r="BY117" i="444" s="1"/>
  <c r="BH117" i="444"/>
  <c r="BI117" i="444" s="1"/>
  <c r="BG117" i="444"/>
  <c r="BF117" i="444"/>
  <c r="BE117" i="444"/>
  <c r="BD117" i="444"/>
  <c r="BC117" i="444"/>
  <c r="BB117" i="444"/>
  <c r="BA117" i="444"/>
  <c r="AZ117" i="444"/>
  <c r="AY117" i="444"/>
  <c r="AN117" i="444"/>
  <c r="AL117" i="444"/>
  <c r="AM117" i="444" s="1"/>
  <c r="AK117" i="444"/>
  <c r="AI117" i="444"/>
  <c r="AJ117" i="444" s="1"/>
  <c r="AH117" i="444"/>
  <c r="AG117" i="444"/>
  <c r="AF117" i="444"/>
  <c r="AE117" i="444"/>
  <c r="AD117" i="444"/>
  <c r="AC117" i="444"/>
  <c r="AB117" i="444"/>
  <c r="AA117" i="444"/>
  <c r="Z117" i="444"/>
  <c r="Y117" i="444"/>
  <c r="X117" i="444"/>
  <c r="W117" i="444"/>
  <c r="V117" i="444"/>
  <c r="U117" i="444"/>
  <c r="T117" i="444"/>
  <c r="S117" i="444"/>
  <c r="R117" i="444"/>
  <c r="Q117" i="444"/>
  <c r="P117" i="444"/>
  <c r="O117" i="444"/>
  <c r="N117" i="444"/>
  <c r="M117" i="444"/>
  <c r="L117" i="444"/>
  <c r="BX116" i="444"/>
  <c r="BY116" i="444" s="1"/>
  <c r="BH116" i="444"/>
  <c r="BG116" i="444"/>
  <c r="BF116" i="444"/>
  <c r="BE116" i="444"/>
  <c r="BD116" i="444"/>
  <c r="BC116" i="444"/>
  <c r="BB116" i="444"/>
  <c r="BA116" i="444"/>
  <c r="AZ116" i="444"/>
  <c r="AY116" i="444"/>
  <c r="AN116" i="444"/>
  <c r="BP116" i="444" s="1"/>
  <c r="AL116" i="444"/>
  <c r="AM116" i="444" s="1"/>
  <c r="AK116" i="444"/>
  <c r="AI116" i="444"/>
  <c r="AJ116" i="444"/>
  <c r="AH116" i="444"/>
  <c r="AG116" i="444"/>
  <c r="AF116" i="444"/>
  <c r="AE116" i="444"/>
  <c r="AD116" i="444"/>
  <c r="AC116" i="444"/>
  <c r="AB116" i="444"/>
  <c r="AA116" i="444"/>
  <c r="Z116" i="444"/>
  <c r="Y116" i="444"/>
  <c r="X116" i="444"/>
  <c r="W116" i="444"/>
  <c r="V116" i="444"/>
  <c r="U116" i="444"/>
  <c r="T116" i="444"/>
  <c r="S116" i="444"/>
  <c r="R116" i="444"/>
  <c r="Q116" i="444"/>
  <c r="P116" i="444"/>
  <c r="O116" i="444"/>
  <c r="N116" i="444"/>
  <c r="M116" i="444"/>
  <c r="L116" i="444"/>
  <c r="BX115" i="444"/>
  <c r="BY115" i="444" s="1"/>
  <c r="BH115" i="444"/>
  <c r="BI115" i="444" s="1"/>
  <c r="BG115" i="444"/>
  <c r="BF115" i="444"/>
  <c r="BE115" i="444"/>
  <c r="BD115" i="444"/>
  <c r="BC115" i="444"/>
  <c r="BB115" i="444"/>
  <c r="BA115" i="444"/>
  <c r="AZ115" i="444"/>
  <c r="AY115" i="444"/>
  <c r="AN115" i="444"/>
  <c r="AL115" i="444"/>
  <c r="AM115" i="444" s="1"/>
  <c r="AK115" i="444"/>
  <c r="AI115" i="444"/>
  <c r="AJ115" i="444" s="1"/>
  <c r="AH115" i="444"/>
  <c r="AG115" i="444"/>
  <c r="AF115" i="444"/>
  <c r="AE115" i="444"/>
  <c r="AD115" i="444"/>
  <c r="AC115" i="444"/>
  <c r="AB115" i="444"/>
  <c r="AA115" i="444"/>
  <c r="Z115" i="444"/>
  <c r="Y115" i="444"/>
  <c r="X115" i="444"/>
  <c r="W115" i="444"/>
  <c r="V115" i="444"/>
  <c r="U115" i="444"/>
  <c r="T115" i="444"/>
  <c r="S115" i="444"/>
  <c r="R115" i="444"/>
  <c r="Q115" i="444"/>
  <c r="P115" i="444"/>
  <c r="O115" i="444"/>
  <c r="N115" i="444"/>
  <c r="M115" i="444"/>
  <c r="L115" i="444"/>
  <c r="BX114" i="444"/>
  <c r="BY114" i="444" s="1"/>
  <c r="BH114" i="444"/>
  <c r="BJ114" i="444" s="1"/>
  <c r="BK114" i="444"/>
  <c r="BG114" i="444"/>
  <c r="BF114" i="444"/>
  <c r="BE114" i="444"/>
  <c r="BD114" i="444"/>
  <c r="BC114" i="444"/>
  <c r="BB114" i="444"/>
  <c r="BA114" i="444"/>
  <c r="AZ114" i="444"/>
  <c r="AY114" i="444"/>
  <c r="AN114" i="444"/>
  <c r="AL114" i="444"/>
  <c r="AM114" i="444" s="1"/>
  <c r="AK114" i="444"/>
  <c r="AJ114" i="444"/>
  <c r="AI114" i="444"/>
  <c r="AH114" i="444"/>
  <c r="AG114" i="444"/>
  <c r="AF114" i="444"/>
  <c r="AE114" i="444"/>
  <c r="AD114" i="444"/>
  <c r="AC114" i="444"/>
  <c r="AB114" i="444"/>
  <c r="AA114" i="444"/>
  <c r="Z114" i="444"/>
  <c r="Y114" i="444"/>
  <c r="X114" i="444"/>
  <c r="W114" i="444"/>
  <c r="V114" i="444"/>
  <c r="U114" i="444"/>
  <c r="T114" i="444"/>
  <c r="S114" i="444"/>
  <c r="R114" i="444"/>
  <c r="Q114" i="444"/>
  <c r="P114" i="444"/>
  <c r="O114" i="444"/>
  <c r="N114" i="444"/>
  <c r="M114" i="444"/>
  <c r="L114" i="444"/>
  <c r="BX113" i="444"/>
  <c r="BY113" i="444" s="1"/>
  <c r="BJ113" i="444"/>
  <c r="BH113" i="444"/>
  <c r="BG113" i="444"/>
  <c r="BF113" i="444"/>
  <c r="BE113" i="444"/>
  <c r="BD113" i="444"/>
  <c r="BC113" i="444"/>
  <c r="BB113" i="444"/>
  <c r="BA113" i="444"/>
  <c r="AZ113" i="444"/>
  <c r="AY113" i="444"/>
  <c r="AN113" i="444"/>
  <c r="AL113" i="444"/>
  <c r="AM113" i="444" s="1"/>
  <c r="AK113" i="444"/>
  <c r="AI113" i="444"/>
  <c r="AJ113" i="444" s="1"/>
  <c r="AH113" i="444"/>
  <c r="AG113" i="444"/>
  <c r="AF113" i="444"/>
  <c r="AE113" i="444"/>
  <c r="AD113" i="444"/>
  <c r="AC113" i="444"/>
  <c r="AB113" i="444"/>
  <c r="AA113" i="444"/>
  <c r="Z113" i="444"/>
  <c r="Y113" i="444"/>
  <c r="X113" i="444"/>
  <c r="W113" i="444"/>
  <c r="V113" i="444"/>
  <c r="U113" i="444"/>
  <c r="T113" i="444"/>
  <c r="S113" i="444"/>
  <c r="R113" i="444"/>
  <c r="Q113" i="444"/>
  <c r="P113" i="444"/>
  <c r="O113" i="444"/>
  <c r="N113" i="444"/>
  <c r="M113" i="444"/>
  <c r="L113" i="444"/>
  <c r="BX112" i="444"/>
  <c r="BY112" i="444" s="1"/>
  <c r="BR112" i="444"/>
  <c r="BH112" i="444"/>
  <c r="BG112" i="444"/>
  <c r="BF112" i="444"/>
  <c r="BE112" i="444"/>
  <c r="BD112" i="444"/>
  <c r="BC112" i="444"/>
  <c r="BB112" i="444"/>
  <c r="BA112" i="444"/>
  <c r="AZ112" i="444"/>
  <c r="AY112" i="444"/>
  <c r="AT112" i="444"/>
  <c r="AN112" i="444"/>
  <c r="BN112" i="444" s="1"/>
  <c r="AL112" i="444"/>
  <c r="AM112" i="444" s="1"/>
  <c r="AK112" i="444"/>
  <c r="AI112" i="444"/>
  <c r="AJ112" i="444" s="1"/>
  <c r="AH112" i="444"/>
  <c r="AG112" i="444"/>
  <c r="AF112" i="444"/>
  <c r="AE112" i="444"/>
  <c r="AD112" i="444"/>
  <c r="AC112" i="444"/>
  <c r="AB112" i="444"/>
  <c r="AA112" i="444"/>
  <c r="Z112" i="444"/>
  <c r="Y112" i="444"/>
  <c r="X112" i="444"/>
  <c r="W112" i="444"/>
  <c r="V112" i="444"/>
  <c r="U112" i="444"/>
  <c r="T112" i="444"/>
  <c r="S112" i="444"/>
  <c r="R112" i="444"/>
  <c r="Q112" i="444"/>
  <c r="P112" i="444"/>
  <c r="O112" i="444"/>
  <c r="N112" i="444"/>
  <c r="M112" i="444"/>
  <c r="L112" i="444"/>
  <c r="BX111" i="444"/>
  <c r="BY111" i="444" s="1"/>
  <c r="BK111" i="444"/>
  <c r="BH111" i="444"/>
  <c r="BG111" i="444"/>
  <c r="BF111" i="444"/>
  <c r="BE111" i="444"/>
  <c r="BD111" i="444"/>
  <c r="BC111" i="444"/>
  <c r="BB111" i="444"/>
  <c r="BA111" i="444"/>
  <c r="AZ111" i="444"/>
  <c r="AY111" i="444"/>
  <c r="AN111" i="444"/>
  <c r="BO111" i="444" s="1"/>
  <c r="AL111" i="444"/>
  <c r="AM111" i="444" s="1"/>
  <c r="AK111" i="444"/>
  <c r="AI111" i="444"/>
  <c r="AJ111" i="444" s="1"/>
  <c r="AH111" i="444"/>
  <c r="AG111" i="444"/>
  <c r="AF111" i="444"/>
  <c r="AE111" i="444"/>
  <c r="AD111" i="444"/>
  <c r="AC111" i="444"/>
  <c r="AB111" i="444"/>
  <c r="AA111" i="444"/>
  <c r="Z111" i="444"/>
  <c r="Y111" i="444"/>
  <c r="X111" i="444"/>
  <c r="W111" i="444"/>
  <c r="V111" i="444"/>
  <c r="U111" i="444"/>
  <c r="T111" i="444"/>
  <c r="S111" i="444"/>
  <c r="R111" i="444"/>
  <c r="Q111" i="444"/>
  <c r="P111" i="444"/>
  <c r="O111" i="444"/>
  <c r="N111" i="444"/>
  <c r="M111" i="444"/>
  <c r="L111" i="444"/>
  <c r="BX110" i="444"/>
  <c r="BY110" i="444" s="1"/>
  <c r="BN110" i="444"/>
  <c r="BH110" i="444"/>
  <c r="BG110" i="444"/>
  <c r="BF110" i="444"/>
  <c r="BE110" i="444"/>
  <c r="BD110" i="444"/>
  <c r="BC110" i="444"/>
  <c r="BB110" i="444"/>
  <c r="BA110" i="444"/>
  <c r="AZ110" i="444"/>
  <c r="AY110" i="444"/>
  <c r="AN110" i="444"/>
  <c r="BR110" i="444" s="1"/>
  <c r="AL110" i="444"/>
  <c r="AM110" i="444" s="1"/>
  <c r="AK110" i="444"/>
  <c r="AI110" i="444"/>
  <c r="AJ110" i="444" s="1"/>
  <c r="AH110" i="444"/>
  <c r="AG110" i="444"/>
  <c r="AF110" i="444"/>
  <c r="AE110" i="444"/>
  <c r="AD110" i="444"/>
  <c r="AC110" i="444"/>
  <c r="AB110" i="444"/>
  <c r="AA110" i="444"/>
  <c r="Z110" i="444"/>
  <c r="Y110" i="444"/>
  <c r="X110" i="444"/>
  <c r="W110" i="444"/>
  <c r="V110" i="444"/>
  <c r="U110" i="444"/>
  <c r="T110" i="444"/>
  <c r="S110" i="444"/>
  <c r="R110" i="444"/>
  <c r="Q110" i="444"/>
  <c r="P110" i="444"/>
  <c r="O110" i="444"/>
  <c r="N110" i="444"/>
  <c r="M110" i="444"/>
  <c r="L110" i="444"/>
  <c r="BX109" i="444"/>
  <c r="BY109" i="444" s="1"/>
  <c r="BO109" i="444"/>
  <c r="BH109" i="444"/>
  <c r="BK109" i="444" s="1"/>
  <c r="BG109" i="444"/>
  <c r="BF109" i="444"/>
  <c r="BE109" i="444"/>
  <c r="BD109" i="444"/>
  <c r="BC109" i="444"/>
  <c r="BB109" i="444"/>
  <c r="BA109" i="444"/>
  <c r="AZ109" i="444"/>
  <c r="AY109" i="444"/>
  <c r="AP109" i="444"/>
  <c r="AQ109" i="444" s="1"/>
  <c r="AN109" i="444"/>
  <c r="BT109" i="444" s="1"/>
  <c r="AL109" i="444"/>
  <c r="AM109" i="444" s="1"/>
  <c r="AK109" i="444"/>
  <c r="AI109" i="444"/>
  <c r="AJ109" i="444" s="1"/>
  <c r="AH109" i="444"/>
  <c r="AG109" i="444"/>
  <c r="AF109" i="444"/>
  <c r="AE109" i="444"/>
  <c r="AD109" i="444"/>
  <c r="AC109" i="444"/>
  <c r="AB109" i="444"/>
  <c r="AA109" i="444"/>
  <c r="Z109" i="444"/>
  <c r="Y109" i="444"/>
  <c r="X109" i="444"/>
  <c r="W109" i="444"/>
  <c r="V109" i="444"/>
  <c r="U109" i="444"/>
  <c r="T109" i="444"/>
  <c r="S109" i="444"/>
  <c r="R109" i="444"/>
  <c r="Q109" i="444"/>
  <c r="P109" i="444"/>
  <c r="O109" i="444"/>
  <c r="N109" i="444"/>
  <c r="M109" i="444"/>
  <c r="L109" i="444"/>
  <c r="BX108" i="444"/>
  <c r="BY108" i="444" s="1"/>
  <c r="BH108" i="444"/>
  <c r="BG108" i="444"/>
  <c r="BF108" i="444"/>
  <c r="BE108" i="444"/>
  <c r="BD108" i="444"/>
  <c r="BC108" i="444"/>
  <c r="BB108" i="444"/>
  <c r="BA108" i="444"/>
  <c r="AZ108" i="444"/>
  <c r="AY108" i="444"/>
  <c r="AR108" i="444"/>
  <c r="AN108" i="444"/>
  <c r="AL108" i="444"/>
  <c r="AM108" i="444" s="1"/>
  <c r="AK108" i="444"/>
  <c r="AI108" i="444"/>
  <c r="AJ108" i="444" s="1"/>
  <c r="AH108" i="444"/>
  <c r="AG108" i="444"/>
  <c r="AF108" i="444"/>
  <c r="AE108" i="444"/>
  <c r="AD108" i="444"/>
  <c r="AC108" i="444"/>
  <c r="AB108" i="444"/>
  <c r="AA108" i="444"/>
  <c r="Z108" i="444"/>
  <c r="Y108" i="444"/>
  <c r="X108" i="444"/>
  <c r="W108" i="444"/>
  <c r="V108" i="444"/>
  <c r="U108" i="444"/>
  <c r="T108" i="444"/>
  <c r="S108" i="444"/>
  <c r="R108" i="444"/>
  <c r="Q108" i="444"/>
  <c r="P108" i="444"/>
  <c r="O108" i="444"/>
  <c r="N108" i="444"/>
  <c r="M108" i="444"/>
  <c r="L108" i="444"/>
  <c r="BY107" i="444"/>
  <c r="BX107" i="444"/>
  <c r="BH107" i="444"/>
  <c r="BI107" i="444" s="1"/>
  <c r="BG107" i="444"/>
  <c r="BF107" i="444"/>
  <c r="BE107" i="444"/>
  <c r="BD107" i="444"/>
  <c r="BC107" i="444"/>
  <c r="BB107" i="444"/>
  <c r="BA107" i="444"/>
  <c r="AZ107" i="444"/>
  <c r="AY107" i="444"/>
  <c r="AR107" i="444"/>
  <c r="AN107" i="444"/>
  <c r="AV107" i="444" s="1"/>
  <c r="AW107" i="444" s="1"/>
  <c r="AL107" i="444"/>
  <c r="AM107" i="444" s="1"/>
  <c r="AK107" i="444"/>
  <c r="AI107" i="444"/>
  <c r="AJ107" i="444" s="1"/>
  <c r="AH107" i="444"/>
  <c r="AG107" i="444"/>
  <c r="AF107" i="444"/>
  <c r="AE107" i="444"/>
  <c r="AD107" i="444"/>
  <c r="AC107" i="444"/>
  <c r="AB107" i="444"/>
  <c r="AA107" i="444"/>
  <c r="Z107" i="444"/>
  <c r="Y107" i="444"/>
  <c r="X107" i="444"/>
  <c r="W107" i="444"/>
  <c r="V107" i="444"/>
  <c r="U107" i="444"/>
  <c r="T107" i="444"/>
  <c r="S107" i="444"/>
  <c r="R107" i="444"/>
  <c r="Q107" i="444"/>
  <c r="P107" i="444"/>
  <c r="O107" i="444"/>
  <c r="N107" i="444"/>
  <c r="M107" i="444"/>
  <c r="L107" i="444"/>
  <c r="BX106" i="444"/>
  <c r="BY106" i="444" s="1"/>
  <c r="BT106" i="444"/>
  <c r="BS106" i="444"/>
  <c r="BH106" i="444"/>
  <c r="BI106" i="444" s="1"/>
  <c r="BG106" i="444"/>
  <c r="BF106" i="444"/>
  <c r="BE106" i="444"/>
  <c r="BD106" i="444"/>
  <c r="BC106" i="444"/>
  <c r="BB106" i="444"/>
  <c r="BA106" i="444"/>
  <c r="AZ106" i="444"/>
  <c r="AY106" i="444"/>
  <c r="AN106" i="444"/>
  <c r="BR106" i="444" s="1"/>
  <c r="AL106" i="444"/>
  <c r="AM106" i="444" s="1"/>
  <c r="AK106" i="444"/>
  <c r="AI106" i="444"/>
  <c r="AJ106" i="444" s="1"/>
  <c r="AH106" i="444"/>
  <c r="AG106" i="444"/>
  <c r="AF106" i="444"/>
  <c r="AE106" i="444"/>
  <c r="AD106" i="444"/>
  <c r="AC106" i="444"/>
  <c r="AB106" i="444"/>
  <c r="AA106" i="444"/>
  <c r="Z106" i="444"/>
  <c r="Y106" i="444"/>
  <c r="X106" i="444"/>
  <c r="W106" i="444"/>
  <c r="V106" i="444"/>
  <c r="U106" i="444"/>
  <c r="T106" i="444"/>
  <c r="S106" i="444"/>
  <c r="R106" i="444"/>
  <c r="Q106" i="444"/>
  <c r="P106" i="444"/>
  <c r="O106" i="444"/>
  <c r="N106" i="444"/>
  <c r="M106" i="444"/>
  <c r="L106" i="444"/>
  <c r="BX105" i="444"/>
  <c r="BY105" i="444" s="1"/>
  <c r="BH105" i="444"/>
  <c r="BK105" i="444" s="1"/>
  <c r="BG105" i="444"/>
  <c r="BF105" i="444"/>
  <c r="BE105" i="444"/>
  <c r="BD105" i="444"/>
  <c r="BC105" i="444"/>
  <c r="BB105" i="444"/>
  <c r="BA105" i="444"/>
  <c r="AZ105" i="444"/>
  <c r="AY105" i="444"/>
  <c r="AP105" i="444"/>
  <c r="AQ105" i="444" s="1"/>
  <c r="AN105" i="444"/>
  <c r="AL105" i="444"/>
  <c r="AM105" i="444" s="1"/>
  <c r="AK105" i="444"/>
  <c r="AI105" i="444"/>
  <c r="AJ105" i="444" s="1"/>
  <c r="AH105" i="444"/>
  <c r="AG105" i="444"/>
  <c r="AF105" i="444"/>
  <c r="AE105" i="444"/>
  <c r="AD105" i="444"/>
  <c r="AC105" i="444"/>
  <c r="AB105" i="444"/>
  <c r="AA105" i="444"/>
  <c r="Z105" i="444"/>
  <c r="Y105" i="444"/>
  <c r="X105" i="444"/>
  <c r="W105" i="444"/>
  <c r="V105" i="444"/>
  <c r="U105" i="444"/>
  <c r="T105" i="444"/>
  <c r="S105" i="444"/>
  <c r="R105" i="444"/>
  <c r="Q105" i="444"/>
  <c r="P105" i="444"/>
  <c r="O105" i="444"/>
  <c r="N105" i="444"/>
  <c r="M105" i="444"/>
  <c r="L105" i="444"/>
  <c r="BX104" i="444"/>
  <c r="BY104" i="444" s="1"/>
  <c r="BH104" i="444"/>
  <c r="BG104" i="444"/>
  <c r="BF104" i="444"/>
  <c r="BE104" i="444"/>
  <c r="BD104" i="444"/>
  <c r="BC104" i="444"/>
  <c r="BB104" i="444"/>
  <c r="BA104" i="444"/>
  <c r="AZ104" i="444"/>
  <c r="AY104" i="444"/>
  <c r="AN104" i="444"/>
  <c r="AM104" i="444"/>
  <c r="AL104" i="444"/>
  <c r="AK104" i="444"/>
  <c r="AI104" i="444"/>
  <c r="AJ104" i="444" s="1"/>
  <c r="AH104" i="444"/>
  <c r="AG104" i="444"/>
  <c r="AF104" i="444"/>
  <c r="AE104" i="444"/>
  <c r="AD104" i="444"/>
  <c r="AC104" i="444"/>
  <c r="AB104" i="444"/>
  <c r="AA104" i="444"/>
  <c r="Z104" i="444"/>
  <c r="Y104" i="444"/>
  <c r="X104" i="444"/>
  <c r="W104" i="444"/>
  <c r="V104" i="444"/>
  <c r="U104" i="444"/>
  <c r="T104" i="444"/>
  <c r="S104" i="444"/>
  <c r="R104" i="444"/>
  <c r="Q104" i="444"/>
  <c r="P104" i="444"/>
  <c r="O104" i="444"/>
  <c r="N104" i="444"/>
  <c r="M104" i="444"/>
  <c r="L104" i="444"/>
  <c r="BX103" i="444"/>
  <c r="BY103" i="444" s="1"/>
  <c r="BI103" i="444"/>
  <c r="BH103" i="444"/>
  <c r="BG103" i="444"/>
  <c r="BF103" i="444"/>
  <c r="BE103" i="444"/>
  <c r="BD103" i="444"/>
  <c r="BC103" i="444"/>
  <c r="BB103" i="444"/>
  <c r="BA103" i="444"/>
  <c r="AZ103" i="444"/>
  <c r="AY103" i="444"/>
  <c r="AN103" i="444"/>
  <c r="AV103" i="444" s="1"/>
  <c r="AW103" i="444" s="1"/>
  <c r="AL103" i="444"/>
  <c r="AM103" i="444" s="1"/>
  <c r="AK103" i="444"/>
  <c r="AJ103" i="444"/>
  <c r="AI103" i="444"/>
  <c r="AH103" i="444"/>
  <c r="AG103" i="444"/>
  <c r="AF103" i="444"/>
  <c r="AE103" i="444"/>
  <c r="AD103" i="444"/>
  <c r="AC103" i="444"/>
  <c r="AB103" i="444"/>
  <c r="AA103" i="444"/>
  <c r="Z103" i="444"/>
  <c r="Y103" i="444"/>
  <c r="X103" i="444"/>
  <c r="W103" i="444"/>
  <c r="V103" i="444"/>
  <c r="U103" i="444"/>
  <c r="T103" i="444"/>
  <c r="S103" i="444"/>
  <c r="R103" i="444"/>
  <c r="Q103" i="444"/>
  <c r="P103" i="444"/>
  <c r="O103" i="444"/>
  <c r="N103" i="444"/>
  <c r="M103" i="444"/>
  <c r="L103" i="444"/>
  <c r="BX102" i="444"/>
  <c r="BY102" i="444" s="1"/>
  <c r="BH102" i="444"/>
  <c r="BI102" i="444" s="1"/>
  <c r="BG102" i="444"/>
  <c r="BF102" i="444"/>
  <c r="BE102" i="444"/>
  <c r="BD102" i="444"/>
  <c r="BC102" i="444"/>
  <c r="BB102" i="444"/>
  <c r="BA102" i="444"/>
  <c r="AZ102" i="444"/>
  <c r="AY102" i="444"/>
  <c r="AN102" i="444"/>
  <c r="BN102" i="444" s="1"/>
  <c r="AL102" i="444"/>
  <c r="AM102" i="444" s="1"/>
  <c r="AK102" i="444"/>
  <c r="AI102" i="444"/>
  <c r="AJ102" i="444" s="1"/>
  <c r="AH102" i="444"/>
  <c r="AG102" i="444"/>
  <c r="AF102" i="444"/>
  <c r="AE102" i="444"/>
  <c r="AD102" i="444"/>
  <c r="AC102" i="444"/>
  <c r="AB102" i="444"/>
  <c r="AA102" i="444"/>
  <c r="Z102" i="444"/>
  <c r="Y102" i="444"/>
  <c r="X102" i="444"/>
  <c r="W102" i="444"/>
  <c r="V102" i="444"/>
  <c r="U102" i="444"/>
  <c r="T102" i="444"/>
  <c r="S102" i="444"/>
  <c r="R102" i="444"/>
  <c r="Q102" i="444"/>
  <c r="P102" i="444"/>
  <c r="O102" i="444"/>
  <c r="N102" i="444"/>
  <c r="M102" i="444"/>
  <c r="L102" i="444"/>
  <c r="BX101" i="444"/>
  <c r="BY101" i="444" s="1"/>
  <c r="BH101" i="444"/>
  <c r="BG101" i="444"/>
  <c r="BF101" i="444"/>
  <c r="BE101" i="444"/>
  <c r="BD101" i="444"/>
  <c r="BC101" i="444"/>
  <c r="BB101" i="444"/>
  <c r="BA101" i="444"/>
  <c r="AZ101" i="444"/>
  <c r="AY101" i="444"/>
  <c r="AN101" i="444"/>
  <c r="AT101" i="444" s="1"/>
  <c r="AL101" i="444"/>
  <c r="AM101" i="444" s="1"/>
  <c r="AK101" i="444"/>
  <c r="AI101" i="444"/>
  <c r="AJ101" i="444" s="1"/>
  <c r="AH101" i="444"/>
  <c r="AG101" i="444"/>
  <c r="AF101" i="444"/>
  <c r="AE101" i="444"/>
  <c r="AD101" i="444"/>
  <c r="AC101" i="444"/>
  <c r="AB101" i="444"/>
  <c r="AA101" i="444"/>
  <c r="Z101" i="444"/>
  <c r="Y101" i="444"/>
  <c r="X101" i="444"/>
  <c r="W101" i="444"/>
  <c r="V101" i="444"/>
  <c r="U101" i="444"/>
  <c r="T101" i="444"/>
  <c r="S101" i="444"/>
  <c r="R101" i="444"/>
  <c r="Q101" i="444"/>
  <c r="P101" i="444"/>
  <c r="O101" i="444"/>
  <c r="N101" i="444"/>
  <c r="M101" i="444"/>
  <c r="L101" i="444"/>
  <c r="BX100" i="444"/>
  <c r="BY100" i="444" s="1"/>
  <c r="BH100" i="444"/>
  <c r="BG100" i="444"/>
  <c r="BF100" i="444"/>
  <c r="BE100" i="444"/>
  <c r="BD100" i="444"/>
  <c r="BC100" i="444"/>
  <c r="BB100" i="444"/>
  <c r="BA100" i="444"/>
  <c r="AZ100" i="444"/>
  <c r="AY100" i="444"/>
  <c r="AN100" i="444"/>
  <c r="BQ100" i="444"/>
  <c r="AL100" i="444"/>
  <c r="AM100" i="444" s="1"/>
  <c r="AK100" i="444"/>
  <c r="AI100" i="444"/>
  <c r="AJ100" i="444" s="1"/>
  <c r="AH100" i="444"/>
  <c r="AG100" i="444"/>
  <c r="AF100" i="444"/>
  <c r="AE100" i="444"/>
  <c r="AD100" i="444"/>
  <c r="AC100" i="444"/>
  <c r="AB100" i="444"/>
  <c r="AA100" i="444"/>
  <c r="Z100" i="444"/>
  <c r="Y100" i="444"/>
  <c r="X100" i="444"/>
  <c r="W100" i="444"/>
  <c r="V100" i="444"/>
  <c r="U100" i="444"/>
  <c r="T100" i="444"/>
  <c r="S100" i="444"/>
  <c r="R100" i="444"/>
  <c r="Q100" i="444"/>
  <c r="P100" i="444"/>
  <c r="O100" i="444"/>
  <c r="N100" i="444"/>
  <c r="M100" i="444"/>
  <c r="L100" i="444"/>
  <c r="BX99" i="444"/>
  <c r="BY99" i="444" s="1"/>
  <c r="BH99" i="444"/>
  <c r="BK99" i="444" s="1"/>
  <c r="BG99" i="444"/>
  <c r="BF99" i="444"/>
  <c r="BE99" i="444"/>
  <c r="BD99" i="444"/>
  <c r="BC99" i="444"/>
  <c r="BB99" i="444"/>
  <c r="BA99" i="444"/>
  <c r="AZ99" i="444"/>
  <c r="AY99" i="444"/>
  <c r="AN99" i="444"/>
  <c r="BM99" i="444" s="1"/>
  <c r="AL99" i="444"/>
  <c r="AM99" i="444" s="1"/>
  <c r="AK99" i="444"/>
  <c r="AI99" i="444"/>
  <c r="AJ99" i="444" s="1"/>
  <c r="AH99" i="444"/>
  <c r="AG99" i="444"/>
  <c r="AF99" i="444"/>
  <c r="AE99" i="444"/>
  <c r="AD99" i="444"/>
  <c r="AC99" i="444"/>
  <c r="AB99" i="444"/>
  <c r="AA99" i="444"/>
  <c r="Z99" i="444"/>
  <c r="Y99" i="444"/>
  <c r="X99" i="444"/>
  <c r="W99" i="444"/>
  <c r="V99" i="444"/>
  <c r="U99" i="444"/>
  <c r="T99" i="444"/>
  <c r="S99" i="444"/>
  <c r="R99" i="444"/>
  <c r="Q99" i="444"/>
  <c r="P99" i="444"/>
  <c r="O99" i="444"/>
  <c r="N99" i="444"/>
  <c r="M99" i="444"/>
  <c r="L99" i="444"/>
  <c r="BX98" i="444"/>
  <c r="BY98" i="444" s="1"/>
  <c r="BH98" i="444"/>
  <c r="BG98" i="444"/>
  <c r="BF98" i="444"/>
  <c r="BE98" i="444"/>
  <c r="BD98" i="444"/>
  <c r="BC98" i="444"/>
  <c r="BB98" i="444"/>
  <c r="BA98" i="444"/>
  <c r="AZ98" i="444"/>
  <c r="AY98" i="444"/>
  <c r="AN98" i="444"/>
  <c r="BR98" i="444" s="1"/>
  <c r="AL98" i="444"/>
  <c r="AM98" i="444" s="1"/>
  <c r="AK98" i="444"/>
  <c r="AI98" i="444"/>
  <c r="AJ98" i="444" s="1"/>
  <c r="AH98" i="444"/>
  <c r="AG98" i="444"/>
  <c r="AF98" i="444"/>
  <c r="AE98" i="444"/>
  <c r="AD98" i="444"/>
  <c r="AC98" i="444"/>
  <c r="AB98" i="444"/>
  <c r="AA98" i="444"/>
  <c r="Z98" i="444"/>
  <c r="Y98" i="444"/>
  <c r="X98" i="444"/>
  <c r="W98" i="444"/>
  <c r="V98" i="444"/>
  <c r="U98" i="444"/>
  <c r="T98" i="444"/>
  <c r="S98" i="444"/>
  <c r="R98" i="444"/>
  <c r="Q98" i="444"/>
  <c r="P98" i="444"/>
  <c r="O98" i="444"/>
  <c r="N98" i="444"/>
  <c r="M98" i="444"/>
  <c r="L98" i="444"/>
  <c r="BX97" i="444"/>
  <c r="BY97" i="444" s="1"/>
  <c r="BH97" i="444"/>
  <c r="BG97" i="444"/>
  <c r="BF97" i="444"/>
  <c r="BE97" i="444"/>
  <c r="BD97" i="444"/>
  <c r="BC97" i="444"/>
  <c r="BB97" i="444"/>
  <c r="BA97" i="444"/>
  <c r="AZ97" i="444"/>
  <c r="AY97" i="444"/>
  <c r="AN97" i="444"/>
  <c r="AL97" i="444"/>
  <c r="AM97" i="444" s="1"/>
  <c r="AK97" i="444"/>
  <c r="AI97" i="444"/>
  <c r="AJ97" i="444" s="1"/>
  <c r="AH97" i="444"/>
  <c r="AG97" i="444"/>
  <c r="AF97" i="444"/>
  <c r="AE97" i="444"/>
  <c r="AD97" i="444"/>
  <c r="AC97" i="444"/>
  <c r="AB97" i="444"/>
  <c r="AA97" i="444"/>
  <c r="Z97" i="444"/>
  <c r="Y97" i="444"/>
  <c r="X97" i="444"/>
  <c r="W97" i="444"/>
  <c r="V97" i="444"/>
  <c r="U97" i="444"/>
  <c r="T97" i="444"/>
  <c r="S97" i="444"/>
  <c r="R97" i="444"/>
  <c r="Q97" i="444"/>
  <c r="P97" i="444"/>
  <c r="O97" i="444"/>
  <c r="N97" i="444"/>
  <c r="M97" i="444"/>
  <c r="L97" i="444"/>
  <c r="BX96" i="444"/>
  <c r="BY96" i="444" s="1"/>
  <c r="BH96" i="444"/>
  <c r="BK96" i="444" s="1"/>
  <c r="BG96" i="444"/>
  <c r="BF96" i="444"/>
  <c r="BE96" i="444"/>
  <c r="BD96" i="444"/>
  <c r="BC96" i="444"/>
  <c r="BB96" i="444"/>
  <c r="BA96" i="444"/>
  <c r="AZ96" i="444"/>
  <c r="AY96" i="444"/>
  <c r="AN96" i="444"/>
  <c r="BR96" i="444" s="1"/>
  <c r="AL96" i="444"/>
  <c r="AM96" i="444" s="1"/>
  <c r="AK96" i="444"/>
  <c r="AI96" i="444"/>
  <c r="AJ96" i="444" s="1"/>
  <c r="AH96" i="444"/>
  <c r="AG96" i="444"/>
  <c r="AF96" i="444"/>
  <c r="AE96" i="444"/>
  <c r="AD96" i="444"/>
  <c r="AC96" i="444"/>
  <c r="AB96" i="444"/>
  <c r="AA96" i="444"/>
  <c r="Z96" i="444"/>
  <c r="Y96" i="444"/>
  <c r="X96" i="444"/>
  <c r="W96" i="444"/>
  <c r="V96" i="444"/>
  <c r="U96" i="444"/>
  <c r="T96" i="444"/>
  <c r="S96" i="444"/>
  <c r="R96" i="444"/>
  <c r="Q96" i="444"/>
  <c r="P96" i="444"/>
  <c r="O96" i="444"/>
  <c r="N96" i="444"/>
  <c r="M96" i="444"/>
  <c r="L96" i="444"/>
  <c r="BX95" i="444"/>
  <c r="BY95" i="444" s="1"/>
  <c r="BH95" i="444"/>
  <c r="BG95" i="444"/>
  <c r="BF95" i="444"/>
  <c r="BE95" i="444"/>
  <c r="BD95" i="444"/>
  <c r="BC95" i="444"/>
  <c r="BB95" i="444"/>
  <c r="BA95" i="444"/>
  <c r="AZ95" i="444"/>
  <c r="AY95" i="444"/>
  <c r="AN95" i="444"/>
  <c r="AL95" i="444"/>
  <c r="AM95" i="444" s="1"/>
  <c r="AK95" i="444"/>
  <c r="AI95" i="444"/>
  <c r="AJ95" i="444" s="1"/>
  <c r="AH95" i="444"/>
  <c r="AG95" i="444"/>
  <c r="AF95" i="444"/>
  <c r="AE95" i="444"/>
  <c r="AD95" i="444"/>
  <c r="AC95" i="444"/>
  <c r="AB95" i="444"/>
  <c r="AA95" i="444"/>
  <c r="Z95" i="444"/>
  <c r="Y95" i="444"/>
  <c r="X95" i="444"/>
  <c r="W95" i="444"/>
  <c r="V95" i="444"/>
  <c r="U95" i="444"/>
  <c r="T95" i="444"/>
  <c r="S95" i="444"/>
  <c r="R95" i="444"/>
  <c r="Q95" i="444"/>
  <c r="P95" i="444"/>
  <c r="O95" i="444"/>
  <c r="N95" i="444"/>
  <c r="M95" i="444"/>
  <c r="L95" i="444"/>
  <c r="BX94" i="444"/>
  <c r="BY94" i="444" s="1"/>
  <c r="BH94" i="444"/>
  <c r="BG94" i="444"/>
  <c r="BF94" i="444"/>
  <c r="BE94" i="444"/>
  <c r="BD94" i="444"/>
  <c r="BC94" i="444"/>
  <c r="BB94" i="444"/>
  <c r="BA94" i="444"/>
  <c r="AZ94" i="444"/>
  <c r="AY94" i="444"/>
  <c r="AN94" i="444"/>
  <c r="BR94" i="444" s="1"/>
  <c r="AL94" i="444"/>
  <c r="AM94" i="444" s="1"/>
  <c r="AK94" i="444"/>
  <c r="AI94" i="444"/>
  <c r="AJ94" i="444" s="1"/>
  <c r="AH94" i="444"/>
  <c r="AG94" i="444"/>
  <c r="AF94" i="444"/>
  <c r="AE94" i="444"/>
  <c r="AD94" i="444"/>
  <c r="AC94" i="444"/>
  <c r="AB94" i="444"/>
  <c r="AA94" i="444"/>
  <c r="Z94" i="444"/>
  <c r="Y94" i="444"/>
  <c r="X94" i="444"/>
  <c r="W94" i="444"/>
  <c r="V94" i="444"/>
  <c r="U94" i="444"/>
  <c r="T94" i="444"/>
  <c r="S94" i="444"/>
  <c r="R94" i="444"/>
  <c r="Q94" i="444"/>
  <c r="P94" i="444"/>
  <c r="O94" i="444"/>
  <c r="N94" i="444"/>
  <c r="M94" i="444"/>
  <c r="L94" i="444"/>
  <c r="BX93" i="444"/>
  <c r="BY93" i="444" s="1"/>
  <c r="BH93" i="444"/>
  <c r="BJ93" i="444" s="1"/>
  <c r="BG93" i="444"/>
  <c r="BF93" i="444"/>
  <c r="BE93" i="444"/>
  <c r="BD93" i="444"/>
  <c r="BC93" i="444"/>
  <c r="BB93" i="444"/>
  <c r="BA93" i="444"/>
  <c r="AZ93" i="444"/>
  <c r="AY93" i="444"/>
  <c r="AN93" i="444"/>
  <c r="BR93" i="444" s="1"/>
  <c r="AL93" i="444"/>
  <c r="AM93" i="444" s="1"/>
  <c r="AK93" i="444"/>
  <c r="AI93" i="444"/>
  <c r="AJ93" i="444" s="1"/>
  <c r="AH93" i="444"/>
  <c r="AG93" i="444"/>
  <c r="AF93" i="444"/>
  <c r="AE93" i="444"/>
  <c r="AD93" i="444"/>
  <c r="AC93" i="444"/>
  <c r="AB93" i="444"/>
  <c r="AA93" i="444"/>
  <c r="Z93" i="444"/>
  <c r="Y93" i="444"/>
  <c r="X93" i="444"/>
  <c r="W93" i="444"/>
  <c r="V93" i="444"/>
  <c r="U93" i="444"/>
  <c r="T93" i="444"/>
  <c r="S93" i="444"/>
  <c r="R93" i="444"/>
  <c r="Q93" i="444"/>
  <c r="P93" i="444"/>
  <c r="O93" i="444"/>
  <c r="N93" i="444"/>
  <c r="M93" i="444"/>
  <c r="L93" i="444"/>
  <c r="BX92" i="444"/>
  <c r="BY92" i="444" s="1"/>
  <c r="BH92" i="444"/>
  <c r="BG92" i="444"/>
  <c r="BF92" i="444"/>
  <c r="BE92" i="444"/>
  <c r="BD92" i="444"/>
  <c r="BC92" i="444"/>
  <c r="BB92" i="444"/>
  <c r="BA92" i="444"/>
  <c r="AZ92" i="444"/>
  <c r="AY92" i="444"/>
  <c r="AN92" i="444"/>
  <c r="AL92" i="444"/>
  <c r="AM92" i="444" s="1"/>
  <c r="AK92" i="444"/>
  <c r="AI92" i="444"/>
  <c r="AJ92" i="444" s="1"/>
  <c r="AH92" i="444"/>
  <c r="AG92" i="444"/>
  <c r="AF92" i="444"/>
  <c r="AE92" i="444"/>
  <c r="AD92" i="444"/>
  <c r="AC92" i="444"/>
  <c r="AB92" i="444"/>
  <c r="AA92" i="444"/>
  <c r="Z92" i="444"/>
  <c r="Y92" i="444"/>
  <c r="X92" i="444"/>
  <c r="W92" i="444"/>
  <c r="V92" i="444"/>
  <c r="U92" i="444"/>
  <c r="T92" i="444"/>
  <c r="S92" i="444"/>
  <c r="R92" i="444"/>
  <c r="Q92" i="444"/>
  <c r="P92" i="444"/>
  <c r="O92" i="444"/>
  <c r="N92" i="444"/>
  <c r="M92" i="444"/>
  <c r="L92" i="444"/>
  <c r="BX91" i="444"/>
  <c r="BY91" i="444" s="1"/>
  <c r="BH91" i="444"/>
  <c r="BG91" i="444"/>
  <c r="BF91" i="444"/>
  <c r="BE91" i="444"/>
  <c r="BD91" i="444"/>
  <c r="BC91" i="444"/>
  <c r="BB91" i="444"/>
  <c r="BA91" i="444"/>
  <c r="AZ91" i="444"/>
  <c r="AY91" i="444"/>
  <c r="AN91" i="444"/>
  <c r="AL91" i="444"/>
  <c r="AM91" i="444" s="1"/>
  <c r="AK91" i="444"/>
  <c r="AI91" i="444"/>
  <c r="AJ91" i="444" s="1"/>
  <c r="AH91" i="444"/>
  <c r="AG91" i="444"/>
  <c r="AF91" i="444"/>
  <c r="AE91" i="444"/>
  <c r="AD91" i="444"/>
  <c r="AC91" i="444"/>
  <c r="AB91" i="444"/>
  <c r="AA91" i="444"/>
  <c r="Z91" i="444"/>
  <c r="Y91" i="444"/>
  <c r="X91" i="444"/>
  <c r="W91" i="444"/>
  <c r="V91" i="444"/>
  <c r="U91" i="444"/>
  <c r="T91" i="444"/>
  <c r="S91" i="444"/>
  <c r="R91" i="444"/>
  <c r="Q91" i="444"/>
  <c r="P91" i="444"/>
  <c r="O91" i="444"/>
  <c r="N91" i="444"/>
  <c r="M91" i="444"/>
  <c r="L91" i="444"/>
  <c r="BX90" i="444"/>
  <c r="BY90" i="444" s="1"/>
  <c r="BH90" i="444"/>
  <c r="BI90" i="444" s="1"/>
  <c r="BG90" i="444"/>
  <c r="BF90" i="444"/>
  <c r="BE90" i="444"/>
  <c r="BD90" i="444"/>
  <c r="BC90" i="444"/>
  <c r="BB90" i="444"/>
  <c r="BA90" i="444"/>
  <c r="AZ90" i="444"/>
  <c r="AY90" i="444"/>
  <c r="AN90" i="444"/>
  <c r="AL90" i="444"/>
  <c r="AM90" i="444" s="1"/>
  <c r="AK90" i="444"/>
  <c r="AI90" i="444"/>
  <c r="AJ90" i="444" s="1"/>
  <c r="AH90" i="444"/>
  <c r="AG90" i="444"/>
  <c r="AF90" i="444"/>
  <c r="AE90" i="444"/>
  <c r="AD90" i="444"/>
  <c r="AC90" i="444"/>
  <c r="AB90" i="444"/>
  <c r="AA90" i="444"/>
  <c r="Z90" i="444"/>
  <c r="Y90" i="444"/>
  <c r="X90" i="444"/>
  <c r="W90" i="444"/>
  <c r="V90" i="444"/>
  <c r="U90" i="444"/>
  <c r="T90" i="444"/>
  <c r="S90" i="444"/>
  <c r="R90" i="444"/>
  <c r="Q90" i="444"/>
  <c r="P90" i="444"/>
  <c r="O90" i="444"/>
  <c r="N90" i="444"/>
  <c r="M90" i="444"/>
  <c r="L90" i="444"/>
  <c r="BX89" i="444"/>
  <c r="BY89" i="444" s="1"/>
  <c r="BR89" i="444"/>
  <c r="BH89" i="444"/>
  <c r="BG89" i="444"/>
  <c r="BF89" i="444"/>
  <c r="BE89" i="444"/>
  <c r="BD89" i="444"/>
  <c r="BC89" i="444"/>
  <c r="BB89" i="444"/>
  <c r="BA89" i="444"/>
  <c r="AZ89" i="444"/>
  <c r="AY89" i="444"/>
  <c r="AN89" i="444"/>
  <c r="BN89" i="444" s="1"/>
  <c r="AL89" i="444"/>
  <c r="AM89" i="444" s="1"/>
  <c r="AK89" i="444"/>
  <c r="AI89" i="444"/>
  <c r="AJ89" i="444" s="1"/>
  <c r="AH89" i="444"/>
  <c r="AG89" i="444"/>
  <c r="AF89" i="444"/>
  <c r="AE89" i="444"/>
  <c r="AD89" i="444"/>
  <c r="AC89" i="444"/>
  <c r="AB89" i="444"/>
  <c r="AA89" i="444"/>
  <c r="Z89" i="444"/>
  <c r="Y89" i="444"/>
  <c r="X89" i="444"/>
  <c r="W89" i="444"/>
  <c r="V89" i="444"/>
  <c r="U89" i="444"/>
  <c r="T89" i="444"/>
  <c r="S89" i="444"/>
  <c r="R89" i="444"/>
  <c r="Q89" i="444"/>
  <c r="P89" i="444"/>
  <c r="O89" i="444"/>
  <c r="N89" i="444"/>
  <c r="M89" i="444"/>
  <c r="L89" i="444"/>
  <c r="BX88" i="444"/>
  <c r="BY88" i="444" s="1"/>
  <c r="BH88" i="444"/>
  <c r="BG88" i="444"/>
  <c r="BF88" i="444"/>
  <c r="BE88" i="444"/>
  <c r="BD88" i="444"/>
  <c r="BC88" i="444"/>
  <c r="BB88" i="444"/>
  <c r="BA88" i="444"/>
  <c r="AZ88" i="444"/>
  <c r="AY88" i="444"/>
  <c r="AT88" i="444"/>
  <c r="AN88" i="444"/>
  <c r="AL88" i="444"/>
  <c r="AM88" i="444" s="1"/>
  <c r="AK88" i="444"/>
  <c r="AI88" i="444"/>
  <c r="AJ88" i="444" s="1"/>
  <c r="AH88" i="444"/>
  <c r="AG88" i="444"/>
  <c r="AF88" i="444"/>
  <c r="AE88" i="444"/>
  <c r="AD88" i="444"/>
  <c r="AC88" i="444"/>
  <c r="AB88" i="444"/>
  <c r="AA88" i="444"/>
  <c r="Z88" i="444"/>
  <c r="Y88" i="444"/>
  <c r="X88" i="444"/>
  <c r="W88" i="444"/>
  <c r="V88" i="444"/>
  <c r="U88" i="444"/>
  <c r="T88" i="444"/>
  <c r="S88" i="444"/>
  <c r="R88" i="444"/>
  <c r="Q88" i="444"/>
  <c r="P88" i="444"/>
  <c r="O88" i="444"/>
  <c r="N88" i="444"/>
  <c r="M88" i="444"/>
  <c r="L88" i="444"/>
  <c r="BX87" i="444"/>
  <c r="BY87" i="444" s="1"/>
  <c r="BH87" i="444"/>
  <c r="BG87" i="444"/>
  <c r="BF87" i="444"/>
  <c r="BE87" i="444"/>
  <c r="BD87" i="444"/>
  <c r="BC87" i="444"/>
  <c r="BB87" i="444"/>
  <c r="BA87" i="444"/>
  <c r="AZ87" i="444"/>
  <c r="AY87" i="444"/>
  <c r="AN87" i="444"/>
  <c r="AL87" i="444"/>
  <c r="AM87" i="444" s="1"/>
  <c r="AK87" i="444"/>
  <c r="AJ87" i="444"/>
  <c r="AI87" i="444"/>
  <c r="AH87" i="444"/>
  <c r="AG87" i="444"/>
  <c r="AF87" i="444"/>
  <c r="AE87" i="444"/>
  <c r="AD87" i="444"/>
  <c r="AC87" i="444"/>
  <c r="AB87" i="444"/>
  <c r="AA87" i="444"/>
  <c r="Z87" i="444"/>
  <c r="Y87" i="444"/>
  <c r="X87" i="444"/>
  <c r="W87" i="444"/>
  <c r="V87" i="444"/>
  <c r="U87" i="444"/>
  <c r="T87" i="444"/>
  <c r="S87" i="444"/>
  <c r="R87" i="444"/>
  <c r="Q87" i="444"/>
  <c r="P87" i="444"/>
  <c r="O87" i="444"/>
  <c r="N87" i="444"/>
  <c r="M87" i="444"/>
  <c r="L87" i="444"/>
  <c r="BX86" i="444"/>
  <c r="BY86" i="444" s="1"/>
  <c r="BJ86" i="444"/>
  <c r="BH86" i="444"/>
  <c r="BG86" i="444"/>
  <c r="BF86" i="444"/>
  <c r="BE86" i="444"/>
  <c r="BD86" i="444"/>
  <c r="BC86" i="444"/>
  <c r="BB86" i="444"/>
  <c r="BA86" i="444"/>
  <c r="AZ86" i="444"/>
  <c r="AY86" i="444"/>
  <c r="AN86" i="444"/>
  <c r="AL86" i="444"/>
  <c r="AM86" i="444" s="1"/>
  <c r="AK86" i="444"/>
  <c r="AI86" i="444"/>
  <c r="AJ86" i="444" s="1"/>
  <c r="AH86" i="444"/>
  <c r="AG86" i="444"/>
  <c r="AF86" i="444"/>
  <c r="AE86" i="444"/>
  <c r="AD86" i="444"/>
  <c r="AC86" i="444"/>
  <c r="AB86" i="444"/>
  <c r="AA86" i="444"/>
  <c r="Z86" i="444"/>
  <c r="Y86" i="444"/>
  <c r="X86" i="444"/>
  <c r="W86" i="444"/>
  <c r="V86" i="444"/>
  <c r="U86" i="444"/>
  <c r="T86" i="444"/>
  <c r="S86" i="444"/>
  <c r="R86" i="444"/>
  <c r="Q86" i="444"/>
  <c r="P86" i="444"/>
  <c r="O86" i="444"/>
  <c r="N86" i="444"/>
  <c r="M86" i="444"/>
  <c r="L86" i="444"/>
  <c r="BX85" i="444"/>
  <c r="BY85" i="444" s="1"/>
  <c r="BH85" i="444"/>
  <c r="BG85" i="444"/>
  <c r="BF85" i="444"/>
  <c r="BE85" i="444"/>
  <c r="BD85" i="444"/>
  <c r="BC85" i="444"/>
  <c r="BB85" i="444"/>
  <c r="BA85" i="444"/>
  <c r="AZ85" i="444"/>
  <c r="AY85" i="444"/>
  <c r="AN85" i="444"/>
  <c r="BP85" i="444" s="1"/>
  <c r="BQ85" i="444"/>
  <c r="AL85" i="444"/>
  <c r="AM85" i="444" s="1"/>
  <c r="AK85" i="444"/>
  <c r="AI85" i="444"/>
  <c r="AJ85" i="444" s="1"/>
  <c r="AH85" i="444"/>
  <c r="AG85" i="444"/>
  <c r="AF85" i="444"/>
  <c r="AE85" i="444"/>
  <c r="AD85" i="444"/>
  <c r="AC85" i="444"/>
  <c r="AB85" i="444"/>
  <c r="AA85" i="444"/>
  <c r="Z85" i="444"/>
  <c r="Y85" i="444"/>
  <c r="X85" i="444"/>
  <c r="W85" i="444"/>
  <c r="V85" i="444"/>
  <c r="U85" i="444"/>
  <c r="T85" i="444"/>
  <c r="S85" i="444"/>
  <c r="R85" i="444"/>
  <c r="Q85" i="444"/>
  <c r="P85" i="444"/>
  <c r="O85" i="444"/>
  <c r="N85" i="444"/>
  <c r="M85" i="444"/>
  <c r="L85" i="444"/>
  <c r="BX84" i="444"/>
  <c r="BY84" i="444" s="1"/>
  <c r="BH84" i="444"/>
  <c r="BJ84" i="444" s="1"/>
  <c r="BG84" i="444"/>
  <c r="BF84" i="444"/>
  <c r="BE84" i="444"/>
  <c r="BD84" i="444"/>
  <c r="BC84" i="444"/>
  <c r="BB84" i="444"/>
  <c r="BA84" i="444"/>
  <c r="AZ84" i="444"/>
  <c r="AY84" i="444"/>
  <c r="AN84" i="444"/>
  <c r="BT84" i="444" s="1"/>
  <c r="AL84" i="444"/>
  <c r="AM84" i="444" s="1"/>
  <c r="AK84" i="444"/>
  <c r="AI84" i="444"/>
  <c r="AJ84" i="444" s="1"/>
  <c r="AH84" i="444"/>
  <c r="AG84" i="444"/>
  <c r="AF84" i="444"/>
  <c r="AE84" i="444"/>
  <c r="AD84" i="444"/>
  <c r="AC84" i="444"/>
  <c r="AB84" i="444"/>
  <c r="AA84" i="444"/>
  <c r="Z84" i="444"/>
  <c r="Y84" i="444"/>
  <c r="X84" i="444"/>
  <c r="W84" i="444"/>
  <c r="V84" i="444"/>
  <c r="U84" i="444"/>
  <c r="T84" i="444"/>
  <c r="S84" i="444"/>
  <c r="R84" i="444"/>
  <c r="Q84" i="444"/>
  <c r="P84" i="444"/>
  <c r="O84" i="444"/>
  <c r="N84" i="444"/>
  <c r="M84" i="444"/>
  <c r="L84" i="444"/>
  <c r="BX83" i="444"/>
  <c r="BY83" i="444" s="1"/>
  <c r="BH83" i="444"/>
  <c r="BG83" i="444"/>
  <c r="BF83" i="444"/>
  <c r="BE83" i="444"/>
  <c r="BD83" i="444"/>
  <c r="BC83" i="444"/>
  <c r="BB83" i="444"/>
  <c r="BA83" i="444"/>
  <c r="AZ83" i="444"/>
  <c r="AY83" i="444"/>
  <c r="AO83" i="444"/>
  <c r="AN83" i="444"/>
  <c r="AL83" i="444"/>
  <c r="AM83" i="444" s="1"/>
  <c r="AK83" i="444"/>
  <c r="AI83" i="444"/>
  <c r="AJ83" i="444" s="1"/>
  <c r="AH83" i="444"/>
  <c r="AG83" i="444"/>
  <c r="AF83" i="444"/>
  <c r="AE83" i="444"/>
  <c r="AD83" i="444"/>
  <c r="AC83" i="444"/>
  <c r="AB83" i="444"/>
  <c r="AA83" i="444"/>
  <c r="Z83" i="444"/>
  <c r="Y83" i="444"/>
  <c r="X83" i="444"/>
  <c r="W83" i="444"/>
  <c r="V83" i="444"/>
  <c r="U83" i="444"/>
  <c r="T83" i="444"/>
  <c r="S83" i="444"/>
  <c r="R83" i="444"/>
  <c r="Q83" i="444"/>
  <c r="P83" i="444"/>
  <c r="O83" i="444"/>
  <c r="N83" i="444"/>
  <c r="M83" i="444"/>
  <c r="L83" i="444"/>
  <c r="BX82" i="444"/>
  <c r="BY82" i="444" s="1"/>
  <c r="BJ82" i="444"/>
  <c r="BH82" i="444"/>
  <c r="BK82" i="444" s="1"/>
  <c r="BG82" i="444"/>
  <c r="BF82" i="444"/>
  <c r="BE82" i="444"/>
  <c r="BD82" i="444"/>
  <c r="BC82" i="444"/>
  <c r="BB82" i="444"/>
  <c r="BA82" i="444"/>
  <c r="AZ82" i="444"/>
  <c r="AY82" i="444"/>
  <c r="AN82" i="444"/>
  <c r="AL82" i="444"/>
  <c r="AM82" i="444" s="1"/>
  <c r="AK82" i="444"/>
  <c r="AI82" i="444"/>
  <c r="AJ82" i="444" s="1"/>
  <c r="AH82" i="444"/>
  <c r="AG82" i="444"/>
  <c r="AF82" i="444"/>
  <c r="AE82" i="444"/>
  <c r="AD82" i="444"/>
  <c r="AC82" i="444"/>
  <c r="AB82" i="444"/>
  <c r="AA82" i="444"/>
  <c r="Z82" i="444"/>
  <c r="Y82" i="444"/>
  <c r="X82" i="444"/>
  <c r="W82" i="444"/>
  <c r="V82" i="444"/>
  <c r="U82" i="444"/>
  <c r="T82" i="444"/>
  <c r="S82" i="444"/>
  <c r="R82" i="444"/>
  <c r="Q82" i="444"/>
  <c r="P82" i="444"/>
  <c r="O82" i="444"/>
  <c r="N82" i="444"/>
  <c r="M82" i="444"/>
  <c r="L82" i="444"/>
  <c r="BX81" i="444"/>
  <c r="BY81" i="444" s="1"/>
  <c r="BL81" i="444"/>
  <c r="BH81" i="444"/>
  <c r="BG81" i="444"/>
  <c r="BF81" i="444"/>
  <c r="BE81" i="444"/>
  <c r="BD81" i="444"/>
  <c r="BC81" i="444"/>
  <c r="BB81" i="444"/>
  <c r="BA81" i="444"/>
  <c r="AZ81" i="444"/>
  <c r="AY81" i="444"/>
  <c r="AN81" i="444"/>
  <c r="BP81" i="444" s="1"/>
  <c r="AL81" i="444"/>
  <c r="AM81" i="444" s="1"/>
  <c r="AK81" i="444"/>
  <c r="AI81" i="444"/>
  <c r="AJ81" i="444" s="1"/>
  <c r="AH81" i="444"/>
  <c r="AG81" i="444"/>
  <c r="AF81" i="444"/>
  <c r="AE81" i="444"/>
  <c r="AD81" i="444"/>
  <c r="AC81" i="444"/>
  <c r="AB81" i="444"/>
  <c r="AA81" i="444"/>
  <c r="Z81" i="444"/>
  <c r="Y81" i="444"/>
  <c r="X81" i="444"/>
  <c r="W81" i="444"/>
  <c r="V81" i="444"/>
  <c r="U81" i="444"/>
  <c r="T81" i="444"/>
  <c r="S81" i="444"/>
  <c r="R81" i="444"/>
  <c r="Q81" i="444"/>
  <c r="P81" i="444"/>
  <c r="O81" i="444"/>
  <c r="N81" i="444"/>
  <c r="M81" i="444"/>
  <c r="L81" i="444"/>
  <c r="BX80" i="444"/>
  <c r="BY80" i="444" s="1"/>
  <c r="BK80" i="444"/>
  <c r="BH80" i="444"/>
  <c r="BJ80" i="444" s="1"/>
  <c r="BG80" i="444"/>
  <c r="BF80" i="444"/>
  <c r="BE80" i="444"/>
  <c r="BD80" i="444"/>
  <c r="BC80" i="444"/>
  <c r="BB80" i="444"/>
  <c r="BA80" i="444"/>
  <c r="AZ80" i="444"/>
  <c r="AY80" i="444"/>
  <c r="AN80" i="444"/>
  <c r="BL80" i="444" s="1"/>
  <c r="AL80" i="444"/>
  <c r="AM80" i="444" s="1"/>
  <c r="AK80" i="444"/>
  <c r="AI80" i="444"/>
  <c r="AJ80" i="444" s="1"/>
  <c r="AH80" i="444"/>
  <c r="AG80" i="444"/>
  <c r="AF80" i="444"/>
  <c r="AE80" i="444"/>
  <c r="AD80" i="444"/>
  <c r="AC80" i="444"/>
  <c r="AB80" i="444"/>
  <c r="AA80" i="444"/>
  <c r="Z80" i="444"/>
  <c r="Y80" i="444"/>
  <c r="X80" i="444"/>
  <c r="W80" i="444"/>
  <c r="V80" i="444"/>
  <c r="U80" i="444"/>
  <c r="T80" i="444"/>
  <c r="S80" i="444"/>
  <c r="R80" i="444"/>
  <c r="Q80" i="444"/>
  <c r="P80" i="444"/>
  <c r="O80" i="444"/>
  <c r="N80" i="444"/>
  <c r="M80" i="444"/>
  <c r="L80" i="444"/>
  <c r="BX79" i="444"/>
  <c r="BY79" i="444" s="1"/>
  <c r="BR79" i="444"/>
  <c r="BH79" i="444"/>
  <c r="BI79" i="444" s="1"/>
  <c r="BG79" i="444"/>
  <c r="BF79" i="444"/>
  <c r="BE79" i="444"/>
  <c r="BD79" i="444"/>
  <c r="BC79" i="444"/>
  <c r="BB79" i="444"/>
  <c r="BA79" i="444"/>
  <c r="AZ79" i="444"/>
  <c r="AY79" i="444"/>
  <c r="AN79" i="444"/>
  <c r="BP79" i="444" s="1"/>
  <c r="AL79" i="444"/>
  <c r="AM79" i="444" s="1"/>
  <c r="AK79" i="444"/>
  <c r="AI79" i="444"/>
  <c r="AJ79" i="444" s="1"/>
  <c r="AH79" i="444"/>
  <c r="AG79" i="444"/>
  <c r="AF79" i="444"/>
  <c r="AE79" i="444"/>
  <c r="AD79" i="444"/>
  <c r="AC79" i="444"/>
  <c r="AB79" i="444"/>
  <c r="AA79" i="444"/>
  <c r="Z79" i="444"/>
  <c r="Y79" i="444"/>
  <c r="X79" i="444"/>
  <c r="W79" i="444"/>
  <c r="V79" i="444"/>
  <c r="U79" i="444"/>
  <c r="T79" i="444"/>
  <c r="S79" i="444"/>
  <c r="R79" i="444"/>
  <c r="Q79" i="444"/>
  <c r="P79" i="444"/>
  <c r="O79" i="444"/>
  <c r="N79" i="444"/>
  <c r="M79" i="444"/>
  <c r="L79" i="444"/>
  <c r="BX78" i="444"/>
  <c r="BY78" i="444" s="1"/>
  <c r="BK78" i="444"/>
  <c r="BH78" i="444"/>
  <c r="BJ78" i="444" s="1"/>
  <c r="BG78" i="444"/>
  <c r="BF78" i="444"/>
  <c r="BE78" i="444"/>
  <c r="BD78" i="444"/>
  <c r="BC78" i="444"/>
  <c r="BB78" i="444"/>
  <c r="BA78" i="444"/>
  <c r="AZ78" i="444"/>
  <c r="AY78" i="444"/>
  <c r="AN78" i="444"/>
  <c r="AL78" i="444"/>
  <c r="AM78" i="444" s="1"/>
  <c r="AK78" i="444"/>
  <c r="AI78" i="444"/>
  <c r="AJ78" i="444" s="1"/>
  <c r="AH78" i="444"/>
  <c r="AG78" i="444"/>
  <c r="AF78" i="444"/>
  <c r="AE78" i="444"/>
  <c r="AD78" i="444"/>
  <c r="AC78" i="444"/>
  <c r="AB78" i="444"/>
  <c r="AA78" i="444"/>
  <c r="Z78" i="444"/>
  <c r="Y78" i="444"/>
  <c r="X78" i="444"/>
  <c r="W78" i="444"/>
  <c r="V78" i="444"/>
  <c r="U78" i="444"/>
  <c r="T78" i="444"/>
  <c r="S78" i="444"/>
  <c r="R78" i="444"/>
  <c r="Q78" i="444"/>
  <c r="P78" i="444"/>
  <c r="O78" i="444"/>
  <c r="N78" i="444"/>
  <c r="M78" i="444"/>
  <c r="L78" i="444"/>
  <c r="BX77" i="444"/>
  <c r="BY77" i="444" s="1"/>
  <c r="BH77" i="444"/>
  <c r="BG77" i="444"/>
  <c r="BF77" i="444"/>
  <c r="BE77" i="444"/>
  <c r="BD77" i="444"/>
  <c r="BC77" i="444"/>
  <c r="BB77" i="444"/>
  <c r="BA77" i="444"/>
  <c r="AZ77" i="444"/>
  <c r="AY77" i="444"/>
  <c r="AN77" i="444"/>
  <c r="AL77" i="444"/>
  <c r="AM77" i="444" s="1"/>
  <c r="AK77" i="444"/>
  <c r="AI77" i="444"/>
  <c r="AJ77" i="444" s="1"/>
  <c r="AH77" i="444"/>
  <c r="AG77" i="444"/>
  <c r="AF77" i="444"/>
  <c r="AE77" i="444"/>
  <c r="AD77" i="444"/>
  <c r="AC77" i="444"/>
  <c r="AB77" i="444"/>
  <c r="AA77" i="444"/>
  <c r="Z77" i="444"/>
  <c r="Y77" i="444"/>
  <c r="X77" i="444"/>
  <c r="W77" i="444"/>
  <c r="V77" i="444"/>
  <c r="U77" i="444"/>
  <c r="T77" i="444"/>
  <c r="S77" i="444"/>
  <c r="R77" i="444"/>
  <c r="Q77" i="444"/>
  <c r="P77" i="444"/>
  <c r="O77" i="444"/>
  <c r="N77" i="444"/>
  <c r="M77" i="444"/>
  <c r="L77" i="444"/>
  <c r="BX76" i="444"/>
  <c r="BY76" i="444" s="1"/>
  <c r="BH76" i="444"/>
  <c r="BG76" i="444"/>
  <c r="BF76" i="444"/>
  <c r="BE76" i="444"/>
  <c r="BD76" i="444"/>
  <c r="BC76" i="444"/>
  <c r="BB76" i="444"/>
  <c r="BA76" i="444"/>
  <c r="AZ76" i="444"/>
  <c r="AY76" i="444"/>
  <c r="AN76" i="444"/>
  <c r="AL76" i="444"/>
  <c r="AM76" i="444" s="1"/>
  <c r="AK76" i="444"/>
  <c r="AI76" i="444"/>
  <c r="AJ76" i="444" s="1"/>
  <c r="AH76" i="444"/>
  <c r="AG76" i="444"/>
  <c r="AF76" i="444"/>
  <c r="AE76" i="444"/>
  <c r="AD76" i="444"/>
  <c r="AC76" i="444"/>
  <c r="AB76" i="444"/>
  <c r="AA76" i="444"/>
  <c r="Z76" i="444"/>
  <c r="Y76" i="444"/>
  <c r="X76" i="444"/>
  <c r="W76" i="444"/>
  <c r="V76" i="444"/>
  <c r="U76" i="444"/>
  <c r="T76" i="444"/>
  <c r="S76" i="444"/>
  <c r="R76" i="444"/>
  <c r="Q76" i="444"/>
  <c r="P76" i="444"/>
  <c r="O76" i="444"/>
  <c r="N76" i="444"/>
  <c r="M76" i="444"/>
  <c r="L76" i="444"/>
  <c r="BX75" i="444"/>
  <c r="BY75" i="444" s="1"/>
  <c r="BI75" i="444"/>
  <c r="BH75" i="444"/>
  <c r="BG75" i="444"/>
  <c r="BF75" i="444"/>
  <c r="BE75" i="444"/>
  <c r="BD75" i="444"/>
  <c r="BC75" i="444"/>
  <c r="BB75" i="444"/>
  <c r="BA75" i="444"/>
  <c r="AZ75" i="444"/>
  <c r="AY75" i="444"/>
  <c r="AN75" i="444"/>
  <c r="AL75" i="444"/>
  <c r="AM75" i="444" s="1"/>
  <c r="AK75" i="444"/>
  <c r="AI75" i="444"/>
  <c r="AJ75" i="444"/>
  <c r="AH75" i="444"/>
  <c r="AG75" i="444"/>
  <c r="AF75" i="444"/>
  <c r="AE75" i="444"/>
  <c r="AD75" i="444"/>
  <c r="AC75" i="444"/>
  <c r="AB75" i="444"/>
  <c r="AA75" i="444"/>
  <c r="Z75" i="444"/>
  <c r="Y75" i="444"/>
  <c r="X75" i="444"/>
  <c r="W75" i="444"/>
  <c r="V75" i="444"/>
  <c r="U75" i="444"/>
  <c r="T75" i="444"/>
  <c r="S75" i="444"/>
  <c r="R75" i="444"/>
  <c r="Q75" i="444"/>
  <c r="P75" i="444"/>
  <c r="O75" i="444"/>
  <c r="N75" i="444"/>
  <c r="M75" i="444"/>
  <c r="L75" i="444"/>
  <c r="BX74" i="444"/>
  <c r="BY74" i="444" s="1"/>
  <c r="BH74" i="444"/>
  <c r="BK74" i="444" s="1"/>
  <c r="BG74" i="444"/>
  <c r="BF74" i="444"/>
  <c r="BE74" i="444"/>
  <c r="BD74" i="444"/>
  <c r="BC74" i="444"/>
  <c r="BB74" i="444"/>
  <c r="BA74" i="444"/>
  <c r="AZ74" i="444"/>
  <c r="AY74" i="444"/>
  <c r="AR74" i="444"/>
  <c r="AP74" i="444"/>
  <c r="AQ74" i="444" s="1"/>
  <c r="AN74" i="444"/>
  <c r="BO74" i="444" s="1"/>
  <c r="AL74" i="444"/>
  <c r="AM74" i="444" s="1"/>
  <c r="AK74" i="444"/>
  <c r="AI74" i="444"/>
  <c r="AJ74" i="444" s="1"/>
  <c r="AH74" i="444"/>
  <c r="AG74" i="444"/>
  <c r="AF74" i="444"/>
  <c r="AE74" i="444"/>
  <c r="AD74" i="444"/>
  <c r="AC74" i="444"/>
  <c r="AB74" i="444"/>
  <c r="AA74" i="444"/>
  <c r="Z74" i="444"/>
  <c r="Y74" i="444"/>
  <c r="X74" i="444"/>
  <c r="W74" i="444"/>
  <c r="V74" i="444"/>
  <c r="U74" i="444"/>
  <c r="T74" i="444"/>
  <c r="S74" i="444"/>
  <c r="R74" i="444"/>
  <c r="Q74" i="444"/>
  <c r="P74" i="444"/>
  <c r="O74" i="444"/>
  <c r="N74" i="444"/>
  <c r="M74" i="444"/>
  <c r="L74" i="444"/>
  <c r="BX73" i="444"/>
  <c r="BY73" i="444" s="1"/>
  <c r="BP73" i="444"/>
  <c r="BH73" i="444"/>
  <c r="BI73" i="444" s="1"/>
  <c r="BG73" i="444"/>
  <c r="BF73" i="444"/>
  <c r="BE73" i="444"/>
  <c r="BD73" i="444"/>
  <c r="BC73" i="444"/>
  <c r="BB73" i="444"/>
  <c r="BA73" i="444"/>
  <c r="AZ73" i="444"/>
  <c r="AY73" i="444"/>
  <c r="AU73" i="444"/>
  <c r="AN73" i="444"/>
  <c r="AM73" i="444"/>
  <c r="AL73" i="444"/>
  <c r="AK73" i="444"/>
  <c r="AI73" i="444"/>
  <c r="AJ73" i="444" s="1"/>
  <c r="AH73" i="444"/>
  <c r="AG73" i="444"/>
  <c r="AF73" i="444"/>
  <c r="AE73" i="444"/>
  <c r="AD73" i="444"/>
  <c r="AC73" i="444"/>
  <c r="AB73" i="444"/>
  <c r="AA73" i="444"/>
  <c r="Z73" i="444"/>
  <c r="Y73" i="444"/>
  <c r="X73" i="444"/>
  <c r="W73" i="444"/>
  <c r="V73" i="444"/>
  <c r="U73" i="444"/>
  <c r="T73" i="444"/>
  <c r="S73" i="444"/>
  <c r="R73" i="444"/>
  <c r="Q73" i="444"/>
  <c r="P73" i="444"/>
  <c r="O73" i="444"/>
  <c r="N73" i="444"/>
  <c r="M73" i="444"/>
  <c r="L73" i="444"/>
  <c r="BX72" i="444"/>
  <c r="BY72" i="444" s="1"/>
  <c r="BH72" i="444"/>
  <c r="BI72" i="444" s="1"/>
  <c r="BG72" i="444"/>
  <c r="BF72" i="444"/>
  <c r="BE72" i="444"/>
  <c r="BD72" i="444"/>
  <c r="BC72" i="444"/>
  <c r="BB72" i="444"/>
  <c r="BA72" i="444"/>
  <c r="AZ72" i="444"/>
  <c r="AY72" i="444"/>
  <c r="AN72" i="444"/>
  <c r="BQ72" i="444" s="1"/>
  <c r="AL72" i="444"/>
  <c r="AM72" i="444" s="1"/>
  <c r="AK72" i="444"/>
  <c r="AI72" i="444"/>
  <c r="AJ72" i="444" s="1"/>
  <c r="AH72" i="444"/>
  <c r="AG72" i="444"/>
  <c r="AF72" i="444"/>
  <c r="AE72" i="444"/>
  <c r="AD72" i="444"/>
  <c r="AC72" i="444"/>
  <c r="AB72" i="444"/>
  <c r="AA72" i="444"/>
  <c r="Z72" i="444"/>
  <c r="Y72" i="444"/>
  <c r="X72" i="444"/>
  <c r="W72" i="444"/>
  <c r="V72" i="444"/>
  <c r="U72" i="444"/>
  <c r="T72" i="444"/>
  <c r="S72" i="444"/>
  <c r="R72" i="444"/>
  <c r="Q72" i="444"/>
  <c r="P72" i="444"/>
  <c r="O72" i="444"/>
  <c r="N72" i="444"/>
  <c r="M72" i="444"/>
  <c r="L72" i="444"/>
  <c r="BX71" i="444"/>
  <c r="BY71" i="444" s="1"/>
  <c r="BH71" i="444"/>
  <c r="BJ71" i="444" s="1"/>
  <c r="BG71" i="444"/>
  <c r="BF71" i="444"/>
  <c r="BE71" i="444"/>
  <c r="BD71" i="444"/>
  <c r="BC71" i="444"/>
  <c r="BB71" i="444"/>
  <c r="BA71" i="444"/>
  <c r="AZ71" i="444"/>
  <c r="AY71" i="444"/>
  <c r="AN71" i="444"/>
  <c r="AL71" i="444"/>
  <c r="AM71" i="444" s="1"/>
  <c r="AK71" i="444"/>
  <c r="AI71" i="444"/>
  <c r="AJ71" i="444" s="1"/>
  <c r="AH71" i="444"/>
  <c r="AG71" i="444"/>
  <c r="AF71" i="444"/>
  <c r="AE71" i="444"/>
  <c r="AD71" i="444"/>
  <c r="AC71" i="444"/>
  <c r="AB71" i="444"/>
  <c r="AA71" i="444"/>
  <c r="Z71" i="444"/>
  <c r="Y71" i="444"/>
  <c r="X71" i="444"/>
  <c r="W71" i="444"/>
  <c r="V71" i="444"/>
  <c r="U71" i="444"/>
  <c r="T71" i="444"/>
  <c r="S71" i="444"/>
  <c r="R71" i="444"/>
  <c r="Q71" i="444"/>
  <c r="P71" i="444"/>
  <c r="O71" i="444"/>
  <c r="N71" i="444"/>
  <c r="M71" i="444"/>
  <c r="L71" i="444"/>
  <c r="BX70" i="444"/>
  <c r="BY70" i="444" s="1"/>
  <c r="BH70" i="444"/>
  <c r="BG70" i="444"/>
  <c r="BF70" i="444"/>
  <c r="BE70" i="444"/>
  <c r="BD70" i="444"/>
  <c r="BC70" i="444"/>
  <c r="BB70" i="444"/>
  <c r="BA70" i="444"/>
  <c r="AZ70" i="444"/>
  <c r="AY70" i="444"/>
  <c r="AN70" i="444"/>
  <c r="AL70" i="444"/>
  <c r="AM70" i="444" s="1"/>
  <c r="AK70" i="444"/>
  <c r="AI70" i="444"/>
  <c r="AJ70" i="444" s="1"/>
  <c r="AH70" i="444"/>
  <c r="AG70" i="444"/>
  <c r="AF70" i="444"/>
  <c r="AE70" i="444"/>
  <c r="AD70" i="444"/>
  <c r="AC70" i="444"/>
  <c r="AB70" i="444"/>
  <c r="AA70" i="444"/>
  <c r="Z70" i="444"/>
  <c r="Y70" i="444"/>
  <c r="X70" i="444"/>
  <c r="W70" i="444"/>
  <c r="V70" i="444"/>
  <c r="U70" i="444"/>
  <c r="T70" i="444"/>
  <c r="S70" i="444"/>
  <c r="R70" i="444"/>
  <c r="Q70" i="444"/>
  <c r="P70" i="444"/>
  <c r="O70" i="444"/>
  <c r="N70" i="444"/>
  <c r="M70" i="444"/>
  <c r="L70" i="444"/>
  <c r="BX69" i="444"/>
  <c r="BY69" i="444" s="1"/>
  <c r="BH69" i="444"/>
  <c r="BG69" i="444"/>
  <c r="BF69" i="444"/>
  <c r="BE69" i="444"/>
  <c r="BD69" i="444"/>
  <c r="BC69" i="444"/>
  <c r="BB69" i="444"/>
  <c r="BA69" i="444"/>
  <c r="AZ69" i="444"/>
  <c r="AY69" i="444"/>
  <c r="AN69" i="444"/>
  <c r="AL69" i="444"/>
  <c r="AM69" i="444" s="1"/>
  <c r="AK69" i="444"/>
  <c r="AI69" i="444"/>
  <c r="AJ69" i="444" s="1"/>
  <c r="AH69" i="444"/>
  <c r="AG69" i="444"/>
  <c r="AF69" i="444"/>
  <c r="AE69" i="444"/>
  <c r="AD69" i="444"/>
  <c r="AC69" i="444"/>
  <c r="AB69" i="444"/>
  <c r="AA69" i="444"/>
  <c r="Z69" i="444"/>
  <c r="Y69" i="444"/>
  <c r="X69" i="444"/>
  <c r="W69" i="444"/>
  <c r="V69" i="444"/>
  <c r="U69" i="444"/>
  <c r="T69" i="444"/>
  <c r="S69" i="444"/>
  <c r="R69" i="444"/>
  <c r="Q69" i="444"/>
  <c r="P69" i="444"/>
  <c r="O69" i="444"/>
  <c r="N69" i="444"/>
  <c r="M69" i="444"/>
  <c r="L69" i="444"/>
  <c r="BX68" i="444"/>
  <c r="BY68" i="444" s="1"/>
  <c r="BH68" i="444"/>
  <c r="BI68" i="444" s="1"/>
  <c r="BG68" i="444"/>
  <c r="BF68" i="444"/>
  <c r="BE68" i="444"/>
  <c r="BD68" i="444"/>
  <c r="BC68" i="444"/>
  <c r="BB68" i="444"/>
  <c r="BA68" i="444"/>
  <c r="AZ68" i="444"/>
  <c r="AY68" i="444"/>
  <c r="AN68" i="444"/>
  <c r="BT68" i="444" s="1"/>
  <c r="AL68" i="444"/>
  <c r="AM68" i="444" s="1"/>
  <c r="AK68" i="444"/>
  <c r="AI68" i="444"/>
  <c r="AJ68" i="444" s="1"/>
  <c r="AH68" i="444"/>
  <c r="AG68" i="444"/>
  <c r="AF68" i="444"/>
  <c r="AE68" i="444"/>
  <c r="AD68" i="444"/>
  <c r="AC68" i="444"/>
  <c r="AB68" i="444"/>
  <c r="AA68" i="444"/>
  <c r="Z68" i="444"/>
  <c r="Y68" i="444"/>
  <c r="X68" i="444"/>
  <c r="W68" i="444"/>
  <c r="V68" i="444"/>
  <c r="U68" i="444"/>
  <c r="T68" i="444"/>
  <c r="S68" i="444"/>
  <c r="R68" i="444"/>
  <c r="Q68" i="444"/>
  <c r="P68" i="444"/>
  <c r="O68" i="444"/>
  <c r="N68" i="444"/>
  <c r="M68" i="444"/>
  <c r="L68" i="444"/>
  <c r="BX67" i="444"/>
  <c r="BY67" i="444" s="1"/>
  <c r="BH67" i="444"/>
  <c r="BG67" i="444"/>
  <c r="BF67" i="444"/>
  <c r="BE67" i="444"/>
  <c r="BD67" i="444"/>
  <c r="BC67" i="444"/>
  <c r="BB67" i="444"/>
  <c r="BA67" i="444"/>
  <c r="AZ67" i="444"/>
  <c r="AY67" i="444"/>
  <c r="AN67" i="444"/>
  <c r="BQ67" i="444" s="1"/>
  <c r="AL67" i="444"/>
  <c r="AM67" i="444" s="1"/>
  <c r="AK67" i="444"/>
  <c r="AI67" i="444"/>
  <c r="AJ67" i="444" s="1"/>
  <c r="AH67" i="444"/>
  <c r="AG67" i="444"/>
  <c r="AF67" i="444"/>
  <c r="AE67" i="444"/>
  <c r="AD67" i="444"/>
  <c r="AC67" i="444"/>
  <c r="AB67" i="444"/>
  <c r="AA67" i="444"/>
  <c r="Z67" i="444"/>
  <c r="Y67" i="444"/>
  <c r="X67" i="444"/>
  <c r="W67" i="444"/>
  <c r="V67" i="444"/>
  <c r="U67" i="444"/>
  <c r="T67" i="444"/>
  <c r="S67" i="444"/>
  <c r="R67" i="444"/>
  <c r="Q67" i="444"/>
  <c r="P67" i="444"/>
  <c r="O67" i="444"/>
  <c r="N67" i="444"/>
  <c r="M67" i="444"/>
  <c r="L67" i="444"/>
  <c r="BX66" i="444"/>
  <c r="BY66" i="444" s="1"/>
  <c r="BH66" i="444"/>
  <c r="BK66" i="444" s="1"/>
  <c r="BG66" i="444"/>
  <c r="BF66" i="444"/>
  <c r="BE66" i="444"/>
  <c r="BD66" i="444"/>
  <c r="BC66" i="444"/>
  <c r="BB66" i="444"/>
  <c r="BA66" i="444"/>
  <c r="AZ66" i="444"/>
  <c r="AY66" i="444"/>
  <c r="AN66" i="444"/>
  <c r="BR66" i="444" s="1"/>
  <c r="AL66" i="444"/>
  <c r="AM66" i="444" s="1"/>
  <c r="AK66" i="444"/>
  <c r="AI66" i="444"/>
  <c r="AJ66" i="444" s="1"/>
  <c r="AH66" i="444"/>
  <c r="AG66" i="444"/>
  <c r="AF66" i="444"/>
  <c r="AE66" i="444"/>
  <c r="AD66" i="444"/>
  <c r="AC66" i="444"/>
  <c r="AB66" i="444"/>
  <c r="AA66" i="444"/>
  <c r="Z66" i="444"/>
  <c r="Y66" i="444"/>
  <c r="X66" i="444"/>
  <c r="W66" i="444"/>
  <c r="V66" i="444"/>
  <c r="U66" i="444"/>
  <c r="T66" i="444"/>
  <c r="S66" i="444"/>
  <c r="R66" i="444"/>
  <c r="Q66" i="444"/>
  <c r="P66" i="444"/>
  <c r="O66" i="444"/>
  <c r="N66" i="444"/>
  <c r="M66" i="444"/>
  <c r="L66" i="444"/>
  <c r="BX65" i="444"/>
  <c r="BY65" i="444" s="1"/>
  <c r="BR65" i="444"/>
  <c r="BH65" i="444"/>
  <c r="BG65" i="444"/>
  <c r="BF65" i="444"/>
  <c r="BE65" i="444"/>
  <c r="BD65" i="444"/>
  <c r="BC65" i="444"/>
  <c r="BB65" i="444"/>
  <c r="BA65" i="444"/>
  <c r="AZ65" i="444"/>
  <c r="AY65" i="444"/>
  <c r="AP65" i="444"/>
  <c r="AQ65" i="444" s="1"/>
  <c r="AN65" i="444"/>
  <c r="AL65" i="444"/>
  <c r="AM65" i="444" s="1"/>
  <c r="AK65" i="444"/>
  <c r="AI65" i="444"/>
  <c r="AJ65" i="444" s="1"/>
  <c r="AH65" i="444"/>
  <c r="AG65" i="444"/>
  <c r="AF65" i="444"/>
  <c r="AE65" i="444"/>
  <c r="AD65" i="444"/>
  <c r="AC65" i="444"/>
  <c r="AB65" i="444"/>
  <c r="AA65" i="444"/>
  <c r="Z65" i="444"/>
  <c r="Y65" i="444"/>
  <c r="X65" i="444"/>
  <c r="W65" i="444"/>
  <c r="V65" i="444"/>
  <c r="U65" i="444"/>
  <c r="T65" i="444"/>
  <c r="S65" i="444"/>
  <c r="R65" i="444"/>
  <c r="Q65" i="444"/>
  <c r="P65" i="444"/>
  <c r="O65" i="444"/>
  <c r="N65" i="444"/>
  <c r="M65" i="444"/>
  <c r="L65" i="444"/>
  <c r="BX64" i="444"/>
  <c r="BY64" i="444" s="1"/>
  <c r="BH64" i="444"/>
  <c r="BG64" i="444"/>
  <c r="BF64" i="444"/>
  <c r="BE64" i="444"/>
  <c r="BD64" i="444"/>
  <c r="BC64" i="444"/>
  <c r="BB64" i="444"/>
  <c r="BA64" i="444"/>
  <c r="AZ64" i="444"/>
  <c r="AY64" i="444"/>
  <c r="AN64" i="444"/>
  <c r="AL64" i="444"/>
  <c r="AM64" i="444" s="1"/>
  <c r="AK64" i="444"/>
  <c r="AI64" i="444"/>
  <c r="AJ64" i="444" s="1"/>
  <c r="AH64" i="444"/>
  <c r="AG64" i="444"/>
  <c r="AF64" i="444"/>
  <c r="AE64" i="444"/>
  <c r="AD64" i="444"/>
  <c r="AC64" i="444"/>
  <c r="AB64" i="444"/>
  <c r="AA64" i="444"/>
  <c r="Z64" i="444"/>
  <c r="Y64" i="444"/>
  <c r="X64" i="444"/>
  <c r="W64" i="444"/>
  <c r="V64" i="444"/>
  <c r="U64" i="444"/>
  <c r="T64" i="444"/>
  <c r="S64" i="444"/>
  <c r="R64" i="444"/>
  <c r="Q64" i="444"/>
  <c r="P64" i="444"/>
  <c r="O64" i="444"/>
  <c r="N64" i="444"/>
  <c r="M64" i="444"/>
  <c r="L64" i="444"/>
  <c r="BX63" i="444"/>
  <c r="BY63" i="444" s="1"/>
  <c r="BH63" i="444"/>
  <c r="BI63" i="444" s="1"/>
  <c r="BG63" i="444"/>
  <c r="BF63" i="444"/>
  <c r="BE63" i="444"/>
  <c r="BD63" i="444"/>
  <c r="BC63" i="444"/>
  <c r="BB63" i="444"/>
  <c r="BA63" i="444"/>
  <c r="AZ63" i="444"/>
  <c r="AY63" i="444"/>
  <c r="AN63" i="444"/>
  <c r="AL63" i="444"/>
  <c r="AM63" i="444" s="1"/>
  <c r="AK63" i="444"/>
  <c r="AI63" i="444"/>
  <c r="AJ63" i="444" s="1"/>
  <c r="AH63" i="444"/>
  <c r="AG63" i="444"/>
  <c r="AF63" i="444"/>
  <c r="AE63" i="444"/>
  <c r="AD63" i="444"/>
  <c r="AC63" i="444"/>
  <c r="AB63" i="444"/>
  <c r="AA63" i="444"/>
  <c r="Z63" i="444"/>
  <c r="Y63" i="444"/>
  <c r="X63" i="444"/>
  <c r="W63" i="444"/>
  <c r="V63" i="444"/>
  <c r="U63" i="444"/>
  <c r="T63" i="444"/>
  <c r="S63" i="444"/>
  <c r="R63" i="444"/>
  <c r="Q63" i="444"/>
  <c r="P63" i="444"/>
  <c r="O63" i="444"/>
  <c r="N63" i="444"/>
  <c r="M63" i="444"/>
  <c r="L63" i="444"/>
  <c r="BX62" i="444"/>
  <c r="BY62" i="444" s="1"/>
  <c r="BH62" i="444"/>
  <c r="BG62" i="444"/>
  <c r="BF62" i="444"/>
  <c r="BE62" i="444"/>
  <c r="BD62" i="444"/>
  <c r="BC62" i="444"/>
  <c r="BB62" i="444"/>
  <c r="BA62" i="444"/>
  <c r="AZ62" i="444"/>
  <c r="AY62" i="444"/>
  <c r="AN62" i="444"/>
  <c r="AO62" i="444" s="1"/>
  <c r="AL62" i="444"/>
  <c r="AM62" i="444" s="1"/>
  <c r="AK62" i="444"/>
  <c r="AJ62" i="444"/>
  <c r="AI62" i="444"/>
  <c r="AH62" i="444"/>
  <c r="AG62" i="444"/>
  <c r="AF62" i="444"/>
  <c r="AE62" i="444"/>
  <c r="AD62" i="444"/>
  <c r="AC62" i="444"/>
  <c r="AB62" i="444"/>
  <c r="AA62" i="444"/>
  <c r="Z62" i="444"/>
  <c r="Y62" i="444"/>
  <c r="X62" i="444"/>
  <c r="W62" i="444"/>
  <c r="V62" i="444"/>
  <c r="U62" i="444"/>
  <c r="T62" i="444"/>
  <c r="S62" i="444"/>
  <c r="R62" i="444"/>
  <c r="Q62" i="444"/>
  <c r="P62" i="444"/>
  <c r="O62" i="444"/>
  <c r="N62" i="444"/>
  <c r="M62" i="444"/>
  <c r="L62" i="444"/>
  <c r="BX61" i="444"/>
  <c r="BY61" i="444" s="1"/>
  <c r="BH61" i="444"/>
  <c r="BJ61" i="444" s="1"/>
  <c r="BG61" i="444"/>
  <c r="BF61" i="444"/>
  <c r="BE61" i="444"/>
  <c r="BD61" i="444"/>
  <c r="BC61" i="444"/>
  <c r="BB61" i="444"/>
  <c r="BA61" i="444"/>
  <c r="AZ61" i="444"/>
  <c r="AY61" i="444"/>
  <c r="AT61" i="444"/>
  <c r="AN61" i="444"/>
  <c r="AL61" i="444"/>
  <c r="AM61" i="444" s="1"/>
  <c r="AK61" i="444"/>
  <c r="AI61" i="444"/>
  <c r="AJ61" i="444" s="1"/>
  <c r="AH61" i="444"/>
  <c r="AG61" i="444"/>
  <c r="AF61" i="444"/>
  <c r="AE61" i="444"/>
  <c r="AD61" i="444"/>
  <c r="AC61" i="444"/>
  <c r="AB61" i="444"/>
  <c r="AA61" i="444"/>
  <c r="Z61" i="444"/>
  <c r="Y61" i="444"/>
  <c r="X61" i="444"/>
  <c r="W61" i="444"/>
  <c r="V61" i="444"/>
  <c r="U61" i="444"/>
  <c r="T61" i="444"/>
  <c r="S61" i="444"/>
  <c r="R61" i="444"/>
  <c r="Q61" i="444"/>
  <c r="P61" i="444"/>
  <c r="O61" i="444"/>
  <c r="N61" i="444"/>
  <c r="M61" i="444"/>
  <c r="L61" i="444"/>
  <c r="BX60" i="444"/>
  <c r="BY60" i="444" s="1"/>
  <c r="BH60" i="444"/>
  <c r="BG60" i="444"/>
  <c r="BF60" i="444"/>
  <c r="BE60" i="444"/>
  <c r="BD60" i="444"/>
  <c r="BC60" i="444"/>
  <c r="BB60" i="444"/>
  <c r="BA60" i="444"/>
  <c r="AZ60" i="444"/>
  <c r="AY60" i="444"/>
  <c r="AN60" i="444"/>
  <c r="AL60" i="444"/>
  <c r="AM60" i="444" s="1"/>
  <c r="AK60" i="444"/>
  <c r="AI60" i="444"/>
  <c r="AJ60" i="444" s="1"/>
  <c r="AH60" i="444"/>
  <c r="AG60" i="444"/>
  <c r="AF60" i="444"/>
  <c r="AE60" i="444"/>
  <c r="AD60" i="444"/>
  <c r="AC60" i="444"/>
  <c r="AB60" i="444"/>
  <c r="AA60" i="444"/>
  <c r="Z60" i="444"/>
  <c r="Y60" i="444"/>
  <c r="X60" i="444"/>
  <c r="W60" i="444"/>
  <c r="V60" i="444"/>
  <c r="U60" i="444"/>
  <c r="T60" i="444"/>
  <c r="S60" i="444"/>
  <c r="R60" i="444"/>
  <c r="Q60" i="444"/>
  <c r="P60" i="444"/>
  <c r="O60" i="444"/>
  <c r="N60" i="444"/>
  <c r="M60" i="444"/>
  <c r="L60" i="444"/>
  <c r="BY59" i="444"/>
  <c r="BX59" i="444"/>
  <c r="BH59" i="444"/>
  <c r="BK59" i="444" s="1"/>
  <c r="BG59" i="444"/>
  <c r="BF59" i="444"/>
  <c r="BE59" i="444"/>
  <c r="BD59" i="444"/>
  <c r="BC59" i="444"/>
  <c r="BB59" i="444"/>
  <c r="BA59" i="444"/>
  <c r="AZ59" i="444"/>
  <c r="AY59" i="444"/>
  <c r="AV59" i="444"/>
  <c r="AW59" i="444" s="1"/>
  <c r="AR59" i="444"/>
  <c r="AN59" i="444"/>
  <c r="BT59" i="444" s="1"/>
  <c r="AL59" i="444"/>
  <c r="AM59" i="444" s="1"/>
  <c r="AK59" i="444"/>
  <c r="AI59" i="444"/>
  <c r="AJ59" i="444" s="1"/>
  <c r="AH59" i="444"/>
  <c r="AG59" i="444"/>
  <c r="AF59" i="444"/>
  <c r="AE59" i="444"/>
  <c r="AD59" i="444"/>
  <c r="AC59" i="444"/>
  <c r="AB59" i="444"/>
  <c r="AA59" i="444"/>
  <c r="Z59" i="444"/>
  <c r="Y59" i="444"/>
  <c r="X59" i="444"/>
  <c r="W59" i="444"/>
  <c r="V59" i="444"/>
  <c r="U59" i="444"/>
  <c r="T59" i="444"/>
  <c r="S59" i="444"/>
  <c r="R59" i="444"/>
  <c r="Q59" i="444"/>
  <c r="P59" i="444"/>
  <c r="O59" i="444"/>
  <c r="N59" i="444"/>
  <c r="M59" i="444"/>
  <c r="L59" i="444"/>
  <c r="BX58" i="444"/>
  <c r="BY58" i="444" s="1"/>
  <c r="BH58" i="444"/>
  <c r="BK58" i="444" s="1"/>
  <c r="BG58" i="444"/>
  <c r="BF58" i="444"/>
  <c r="BE58" i="444"/>
  <c r="BD58" i="444"/>
  <c r="BC58" i="444"/>
  <c r="BB58" i="444"/>
  <c r="BA58" i="444"/>
  <c r="AZ58" i="444"/>
  <c r="AY58" i="444"/>
  <c r="AN58" i="444"/>
  <c r="AL58" i="444"/>
  <c r="AM58" i="444" s="1"/>
  <c r="AK58" i="444"/>
  <c r="AI58" i="444"/>
  <c r="AJ58" i="444" s="1"/>
  <c r="AH58" i="444"/>
  <c r="AG58" i="444"/>
  <c r="AF58" i="444"/>
  <c r="AE58" i="444"/>
  <c r="AD58" i="444"/>
  <c r="AC58" i="444"/>
  <c r="AB58" i="444"/>
  <c r="AA58" i="444"/>
  <c r="Z58" i="444"/>
  <c r="Y58" i="444"/>
  <c r="X58" i="444"/>
  <c r="W58" i="444"/>
  <c r="V58" i="444"/>
  <c r="U58" i="444"/>
  <c r="T58" i="444"/>
  <c r="S58" i="444"/>
  <c r="R58" i="444"/>
  <c r="Q58" i="444"/>
  <c r="P58" i="444"/>
  <c r="O58" i="444"/>
  <c r="N58" i="444"/>
  <c r="M58" i="444"/>
  <c r="L58" i="444"/>
  <c r="BX57" i="444"/>
  <c r="BY57" i="444" s="1"/>
  <c r="BH57" i="444"/>
  <c r="BJ57" i="444" s="1"/>
  <c r="BG57" i="444"/>
  <c r="BF57" i="444"/>
  <c r="BE57" i="444"/>
  <c r="BD57" i="444"/>
  <c r="BC57" i="444"/>
  <c r="BB57" i="444"/>
  <c r="BA57" i="444"/>
  <c r="AZ57" i="444"/>
  <c r="AY57" i="444"/>
  <c r="AU57" i="444"/>
  <c r="AN57" i="444"/>
  <c r="BS57" i="444" s="1"/>
  <c r="AL57" i="444"/>
  <c r="AM57" i="444" s="1"/>
  <c r="AK57" i="444"/>
  <c r="AI57" i="444"/>
  <c r="AJ57" i="444" s="1"/>
  <c r="AH57" i="444"/>
  <c r="AG57" i="444"/>
  <c r="AF57" i="444"/>
  <c r="AE57" i="444"/>
  <c r="AD57" i="444"/>
  <c r="AC57" i="444"/>
  <c r="AB57" i="444"/>
  <c r="AA57" i="444"/>
  <c r="Z57" i="444"/>
  <c r="Y57" i="444"/>
  <c r="X57" i="444"/>
  <c r="W57" i="444"/>
  <c r="V57" i="444"/>
  <c r="U57" i="444"/>
  <c r="T57" i="444"/>
  <c r="S57" i="444"/>
  <c r="R57" i="444"/>
  <c r="Q57" i="444"/>
  <c r="P57" i="444"/>
  <c r="O57" i="444"/>
  <c r="N57" i="444"/>
  <c r="M57" i="444"/>
  <c r="L57" i="444"/>
  <c r="BX56" i="444"/>
  <c r="BY56" i="444" s="1"/>
  <c r="BH56" i="444"/>
  <c r="BI56" i="444" s="1"/>
  <c r="BG56" i="444"/>
  <c r="BF56" i="444"/>
  <c r="BE56" i="444"/>
  <c r="BD56" i="444"/>
  <c r="BC56" i="444"/>
  <c r="BB56" i="444"/>
  <c r="BA56" i="444"/>
  <c r="AZ56" i="444"/>
  <c r="AY56" i="444"/>
  <c r="AN56" i="444"/>
  <c r="AL56" i="444"/>
  <c r="AM56" i="444" s="1"/>
  <c r="AK56" i="444"/>
  <c r="AI56" i="444"/>
  <c r="AJ56" i="444" s="1"/>
  <c r="AH56" i="444"/>
  <c r="AG56" i="444"/>
  <c r="AF56" i="444"/>
  <c r="AE56" i="444"/>
  <c r="AD56" i="444"/>
  <c r="AC56" i="444"/>
  <c r="AB56" i="444"/>
  <c r="AA56" i="444"/>
  <c r="Z56" i="444"/>
  <c r="Y56" i="444"/>
  <c r="X56" i="444"/>
  <c r="W56" i="444"/>
  <c r="V56" i="444"/>
  <c r="U56" i="444"/>
  <c r="T56" i="444"/>
  <c r="S56" i="444"/>
  <c r="R56" i="444"/>
  <c r="Q56" i="444"/>
  <c r="P56" i="444"/>
  <c r="O56" i="444"/>
  <c r="N56" i="444"/>
  <c r="M56" i="444"/>
  <c r="L56" i="444"/>
  <c r="BX55" i="444"/>
  <c r="BY55" i="444" s="1"/>
  <c r="BH55" i="444"/>
  <c r="BI55" i="444" s="1"/>
  <c r="BG55" i="444"/>
  <c r="BF55" i="444"/>
  <c r="BE55" i="444"/>
  <c r="BD55" i="444"/>
  <c r="BC55" i="444"/>
  <c r="BB55" i="444"/>
  <c r="BA55" i="444"/>
  <c r="AZ55" i="444"/>
  <c r="AY55" i="444"/>
  <c r="AN55" i="444"/>
  <c r="AL55" i="444"/>
  <c r="AM55" i="444" s="1"/>
  <c r="AK55" i="444"/>
  <c r="AI55" i="444"/>
  <c r="AJ55" i="444" s="1"/>
  <c r="AH55" i="444"/>
  <c r="AG55" i="444"/>
  <c r="AF55" i="444"/>
  <c r="AE55" i="444"/>
  <c r="AD55" i="444"/>
  <c r="AC55" i="444"/>
  <c r="AB55" i="444"/>
  <c r="AA55" i="444"/>
  <c r="Z55" i="444"/>
  <c r="Y55" i="444"/>
  <c r="X55" i="444"/>
  <c r="W55" i="444"/>
  <c r="V55" i="444"/>
  <c r="U55" i="444"/>
  <c r="T55" i="444"/>
  <c r="S55" i="444"/>
  <c r="R55" i="444"/>
  <c r="Q55" i="444"/>
  <c r="P55" i="444"/>
  <c r="O55" i="444"/>
  <c r="N55" i="444"/>
  <c r="M55" i="444"/>
  <c r="L55" i="444"/>
  <c r="BX54" i="444"/>
  <c r="BY54" i="444" s="1"/>
  <c r="BH54" i="444"/>
  <c r="BK54" i="444" s="1"/>
  <c r="BG54" i="444"/>
  <c r="BF54" i="444"/>
  <c r="BE54" i="444"/>
  <c r="BD54" i="444"/>
  <c r="BC54" i="444"/>
  <c r="BB54" i="444"/>
  <c r="BA54" i="444"/>
  <c r="AZ54" i="444"/>
  <c r="AY54" i="444"/>
  <c r="AN54" i="444"/>
  <c r="AL54" i="444"/>
  <c r="AM54" i="444" s="1"/>
  <c r="AK54" i="444"/>
  <c r="AI54" i="444"/>
  <c r="AJ54" i="444" s="1"/>
  <c r="AH54" i="444"/>
  <c r="AG54" i="444"/>
  <c r="AF54" i="444"/>
  <c r="AE54" i="444"/>
  <c r="AD54" i="444"/>
  <c r="AC54" i="444"/>
  <c r="AB54" i="444"/>
  <c r="AA54" i="444"/>
  <c r="Z54" i="444"/>
  <c r="Y54" i="444"/>
  <c r="X54" i="444"/>
  <c r="W54" i="444"/>
  <c r="V54" i="444"/>
  <c r="U54" i="444"/>
  <c r="T54" i="444"/>
  <c r="S54" i="444"/>
  <c r="R54" i="444"/>
  <c r="Q54" i="444"/>
  <c r="P54" i="444"/>
  <c r="O54" i="444"/>
  <c r="N54" i="444"/>
  <c r="M54" i="444"/>
  <c r="L54" i="444"/>
  <c r="BX53" i="444"/>
  <c r="BY53" i="444" s="1"/>
  <c r="BS53" i="444"/>
  <c r="BH53" i="444"/>
  <c r="BI53" i="444" s="1"/>
  <c r="BG53" i="444"/>
  <c r="BF53" i="444"/>
  <c r="BE53" i="444"/>
  <c r="BD53" i="444"/>
  <c r="BC53" i="444"/>
  <c r="BB53" i="444"/>
  <c r="BA53" i="444"/>
  <c r="AZ53" i="444"/>
  <c r="AY53" i="444"/>
  <c r="AN53" i="444"/>
  <c r="BL53" i="444" s="1"/>
  <c r="AL53" i="444"/>
  <c r="AM53" i="444" s="1"/>
  <c r="AK53" i="444"/>
  <c r="AI53" i="444"/>
  <c r="AJ53" i="444" s="1"/>
  <c r="AH53" i="444"/>
  <c r="AG53" i="444"/>
  <c r="AF53" i="444"/>
  <c r="AE53" i="444"/>
  <c r="AD53" i="444"/>
  <c r="AC53" i="444"/>
  <c r="AB53" i="444"/>
  <c r="AA53" i="444"/>
  <c r="Z53" i="444"/>
  <c r="Y53" i="444"/>
  <c r="X53" i="444"/>
  <c r="W53" i="444"/>
  <c r="V53" i="444"/>
  <c r="U53" i="444"/>
  <c r="T53" i="444"/>
  <c r="S53" i="444"/>
  <c r="R53" i="444"/>
  <c r="Q53" i="444"/>
  <c r="P53" i="444"/>
  <c r="O53" i="444"/>
  <c r="N53" i="444"/>
  <c r="M53" i="444"/>
  <c r="L53" i="444"/>
  <c r="BX52" i="444"/>
  <c r="BY52" i="444" s="1"/>
  <c r="BH52" i="444"/>
  <c r="BG52" i="444"/>
  <c r="BF52" i="444"/>
  <c r="BE52" i="444"/>
  <c r="BD52" i="444"/>
  <c r="BC52" i="444"/>
  <c r="BB52" i="444"/>
  <c r="BA52" i="444"/>
  <c r="AZ52" i="444"/>
  <c r="AY52" i="444"/>
  <c r="AN52" i="444"/>
  <c r="AL52" i="444"/>
  <c r="AM52" i="444" s="1"/>
  <c r="AK52" i="444"/>
  <c r="AI52" i="444"/>
  <c r="AJ52" i="444" s="1"/>
  <c r="AH52" i="444"/>
  <c r="AG52" i="444"/>
  <c r="AF52" i="444"/>
  <c r="AE52" i="444"/>
  <c r="AD52" i="444"/>
  <c r="AC52" i="444"/>
  <c r="AB52" i="444"/>
  <c r="AA52" i="444"/>
  <c r="Z52" i="444"/>
  <c r="Y52" i="444"/>
  <c r="X52" i="444"/>
  <c r="W52" i="444"/>
  <c r="V52" i="444"/>
  <c r="U52" i="444"/>
  <c r="T52" i="444"/>
  <c r="S52" i="444"/>
  <c r="R52" i="444"/>
  <c r="Q52" i="444"/>
  <c r="P52" i="444"/>
  <c r="O52" i="444"/>
  <c r="N52" i="444"/>
  <c r="M52" i="444"/>
  <c r="L52" i="444"/>
  <c r="BX51" i="444"/>
  <c r="BY51" i="444" s="1"/>
  <c r="BH51" i="444"/>
  <c r="BI51" i="444" s="1"/>
  <c r="BG51" i="444"/>
  <c r="BF51" i="444"/>
  <c r="BE51" i="444"/>
  <c r="BD51" i="444"/>
  <c r="BC51" i="444"/>
  <c r="BB51" i="444"/>
  <c r="BA51" i="444"/>
  <c r="AZ51" i="444"/>
  <c r="AY51" i="444"/>
  <c r="AN51" i="444"/>
  <c r="AL51" i="444"/>
  <c r="AM51" i="444" s="1"/>
  <c r="AK51" i="444"/>
  <c r="AI51" i="444"/>
  <c r="AJ51" i="444" s="1"/>
  <c r="AH51" i="444"/>
  <c r="AG51" i="444"/>
  <c r="AF51" i="444"/>
  <c r="AE51" i="444"/>
  <c r="AD51" i="444"/>
  <c r="AC51" i="444"/>
  <c r="AB51" i="444"/>
  <c r="AA51" i="444"/>
  <c r="Z51" i="444"/>
  <c r="Y51" i="444"/>
  <c r="X51" i="444"/>
  <c r="W51" i="444"/>
  <c r="V51" i="444"/>
  <c r="U51" i="444"/>
  <c r="T51" i="444"/>
  <c r="S51" i="444"/>
  <c r="R51" i="444"/>
  <c r="Q51" i="444"/>
  <c r="P51" i="444"/>
  <c r="O51" i="444"/>
  <c r="N51" i="444"/>
  <c r="M51" i="444"/>
  <c r="L51" i="444"/>
  <c r="BX50" i="444"/>
  <c r="BY50" i="444" s="1"/>
  <c r="BH50" i="444"/>
  <c r="BI50" i="444" s="1"/>
  <c r="BG50" i="444"/>
  <c r="BF50" i="444"/>
  <c r="BE50" i="444"/>
  <c r="BD50" i="444"/>
  <c r="BC50" i="444"/>
  <c r="BB50" i="444"/>
  <c r="BA50" i="444"/>
  <c r="AZ50" i="444"/>
  <c r="AY50" i="444"/>
  <c r="AN50" i="444"/>
  <c r="AL50" i="444"/>
  <c r="AM50" i="444" s="1"/>
  <c r="AK50" i="444"/>
  <c r="AI50" i="444"/>
  <c r="AJ50" i="444" s="1"/>
  <c r="AH50" i="444"/>
  <c r="AG50" i="444"/>
  <c r="AF50" i="444"/>
  <c r="AE50" i="444"/>
  <c r="AD50" i="444"/>
  <c r="AC50" i="444"/>
  <c r="AB50" i="444"/>
  <c r="AA50" i="444"/>
  <c r="Z50" i="444"/>
  <c r="Y50" i="444"/>
  <c r="X50" i="444"/>
  <c r="W50" i="444"/>
  <c r="V50" i="444"/>
  <c r="U50" i="444"/>
  <c r="T50" i="444"/>
  <c r="S50" i="444"/>
  <c r="R50" i="444"/>
  <c r="Q50" i="444"/>
  <c r="P50" i="444"/>
  <c r="O50" i="444"/>
  <c r="N50" i="444"/>
  <c r="M50" i="444"/>
  <c r="L50" i="444"/>
  <c r="BX49" i="444"/>
  <c r="BY49" i="444" s="1"/>
  <c r="BH49" i="444"/>
  <c r="BG49" i="444"/>
  <c r="BF49" i="444"/>
  <c r="BE49" i="444"/>
  <c r="BD49" i="444"/>
  <c r="BC49" i="444"/>
  <c r="BB49" i="444"/>
  <c r="BA49" i="444"/>
  <c r="AZ49" i="444"/>
  <c r="AY49" i="444"/>
  <c r="AN49" i="444"/>
  <c r="AL49" i="444"/>
  <c r="AM49" i="444" s="1"/>
  <c r="AK49" i="444"/>
  <c r="AI49" i="444"/>
  <c r="AJ49" i="444" s="1"/>
  <c r="AH49" i="444"/>
  <c r="AG49" i="444"/>
  <c r="AF49" i="444"/>
  <c r="AE49" i="444"/>
  <c r="AD49" i="444"/>
  <c r="AC49" i="444"/>
  <c r="AB49" i="444"/>
  <c r="AA49" i="444"/>
  <c r="Z49" i="444"/>
  <c r="Y49" i="444"/>
  <c r="X49" i="444"/>
  <c r="W49" i="444"/>
  <c r="V49" i="444"/>
  <c r="U49" i="444"/>
  <c r="T49" i="444"/>
  <c r="S49" i="444"/>
  <c r="R49" i="444"/>
  <c r="Q49" i="444"/>
  <c r="P49" i="444"/>
  <c r="O49" i="444"/>
  <c r="N49" i="444"/>
  <c r="M49" i="444"/>
  <c r="L49" i="444"/>
  <c r="BX48" i="444"/>
  <c r="BY48" i="444" s="1"/>
  <c r="BT48" i="444"/>
  <c r="BH48" i="444"/>
  <c r="BG48" i="444"/>
  <c r="BF48" i="444"/>
  <c r="BE48" i="444"/>
  <c r="BD48" i="444"/>
  <c r="BC48" i="444"/>
  <c r="BB48" i="444"/>
  <c r="BA48" i="444"/>
  <c r="AZ48" i="444"/>
  <c r="AY48" i="444"/>
  <c r="AN48" i="444"/>
  <c r="AT48" i="444" s="1"/>
  <c r="AL48" i="444"/>
  <c r="AM48" i="444" s="1"/>
  <c r="AK48" i="444"/>
  <c r="AI48" i="444"/>
  <c r="AJ48" i="444" s="1"/>
  <c r="AH48" i="444"/>
  <c r="AG48" i="444"/>
  <c r="AF48" i="444"/>
  <c r="AE48" i="444"/>
  <c r="AD48" i="444"/>
  <c r="AC48" i="444"/>
  <c r="AB48" i="444"/>
  <c r="AA48" i="444"/>
  <c r="Z48" i="444"/>
  <c r="Y48" i="444"/>
  <c r="X48" i="444"/>
  <c r="W48" i="444"/>
  <c r="V48" i="444"/>
  <c r="U48" i="444"/>
  <c r="T48" i="444"/>
  <c r="S48" i="444"/>
  <c r="R48" i="444"/>
  <c r="Q48" i="444"/>
  <c r="P48" i="444"/>
  <c r="O48" i="444"/>
  <c r="N48" i="444"/>
  <c r="M48" i="444"/>
  <c r="L48" i="444"/>
  <c r="BX47" i="444"/>
  <c r="BY47" i="444" s="1"/>
  <c r="BT47" i="444"/>
  <c r="BH47" i="444"/>
  <c r="BG47" i="444"/>
  <c r="BF47" i="444"/>
  <c r="BE47" i="444"/>
  <c r="BD47" i="444"/>
  <c r="BC47" i="444"/>
  <c r="BB47" i="444"/>
  <c r="BA47" i="444"/>
  <c r="AZ47" i="444"/>
  <c r="AY47" i="444"/>
  <c r="AN47" i="444"/>
  <c r="BM47" i="444" s="1"/>
  <c r="AL47" i="444"/>
  <c r="AM47" i="444" s="1"/>
  <c r="AK47" i="444"/>
  <c r="AI47" i="444"/>
  <c r="AJ47" i="444" s="1"/>
  <c r="AH47" i="444"/>
  <c r="AG47" i="444"/>
  <c r="AF47" i="444"/>
  <c r="AE47" i="444"/>
  <c r="AD47" i="444"/>
  <c r="AC47" i="444"/>
  <c r="AB47" i="444"/>
  <c r="AA47" i="444"/>
  <c r="Z47" i="444"/>
  <c r="Y47" i="444"/>
  <c r="X47" i="444"/>
  <c r="W47" i="444"/>
  <c r="V47" i="444"/>
  <c r="U47" i="444"/>
  <c r="T47" i="444"/>
  <c r="S47" i="444"/>
  <c r="R47" i="444"/>
  <c r="Q47" i="444"/>
  <c r="P47" i="444"/>
  <c r="O47" i="444"/>
  <c r="N47" i="444"/>
  <c r="M47" i="444"/>
  <c r="L47" i="444"/>
  <c r="BX46" i="444"/>
  <c r="BY46" i="444" s="1"/>
  <c r="BM46" i="444"/>
  <c r="BH46" i="444"/>
  <c r="BI46" i="444" s="1"/>
  <c r="BG46" i="444"/>
  <c r="BF46" i="444"/>
  <c r="BE46" i="444"/>
  <c r="BD46" i="444"/>
  <c r="BC46" i="444"/>
  <c r="BB46" i="444"/>
  <c r="BA46" i="444"/>
  <c r="AZ46" i="444"/>
  <c r="AY46" i="444"/>
  <c r="AO46" i="444"/>
  <c r="AN46" i="444"/>
  <c r="AT46" i="444" s="1"/>
  <c r="AL46" i="444"/>
  <c r="AM46" i="444" s="1"/>
  <c r="AK46" i="444"/>
  <c r="AI46" i="444"/>
  <c r="AJ46" i="444" s="1"/>
  <c r="AH46" i="444"/>
  <c r="AG46" i="444"/>
  <c r="AF46" i="444"/>
  <c r="AE46" i="444"/>
  <c r="AD46" i="444"/>
  <c r="AC46" i="444"/>
  <c r="AB46" i="444"/>
  <c r="AA46" i="444"/>
  <c r="Z46" i="444"/>
  <c r="Y46" i="444"/>
  <c r="X46" i="444"/>
  <c r="W46" i="444"/>
  <c r="V46" i="444"/>
  <c r="U46" i="444"/>
  <c r="T46" i="444"/>
  <c r="S46" i="444"/>
  <c r="R46" i="444"/>
  <c r="Q46" i="444"/>
  <c r="P46" i="444"/>
  <c r="O46" i="444"/>
  <c r="N46" i="444"/>
  <c r="M46" i="444"/>
  <c r="L46" i="444"/>
  <c r="BX45" i="444"/>
  <c r="BY45" i="444" s="1"/>
  <c r="BH45" i="444"/>
  <c r="BJ45" i="444" s="1"/>
  <c r="BG45" i="444"/>
  <c r="BF45" i="444"/>
  <c r="BE45" i="444"/>
  <c r="BD45" i="444"/>
  <c r="BC45" i="444"/>
  <c r="BB45" i="444"/>
  <c r="BA45" i="444"/>
  <c r="AZ45" i="444"/>
  <c r="AY45" i="444"/>
  <c r="AU45" i="444"/>
  <c r="AT45" i="444"/>
  <c r="AN45" i="444"/>
  <c r="BR45" i="444" s="1"/>
  <c r="AL45" i="444"/>
  <c r="AM45" i="444" s="1"/>
  <c r="AK45" i="444"/>
  <c r="AI45" i="444"/>
  <c r="AJ45" i="444"/>
  <c r="AH45" i="444"/>
  <c r="AG45" i="444"/>
  <c r="AF45" i="444"/>
  <c r="AE45" i="444"/>
  <c r="AD45" i="444"/>
  <c r="AC45" i="444"/>
  <c r="AB45" i="444"/>
  <c r="AA45" i="444"/>
  <c r="Z45" i="444"/>
  <c r="Y45" i="444"/>
  <c r="X45" i="444"/>
  <c r="W45" i="444"/>
  <c r="V45" i="444"/>
  <c r="U45" i="444"/>
  <c r="T45" i="444"/>
  <c r="S45" i="444"/>
  <c r="R45" i="444"/>
  <c r="Q45" i="444"/>
  <c r="P45" i="444"/>
  <c r="O45" i="444"/>
  <c r="N45" i="444"/>
  <c r="M45" i="444"/>
  <c r="L45" i="444"/>
  <c r="BX44" i="444"/>
  <c r="BY44" i="444" s="1"/>
  <c r="BH44" i="444"/>
  <c r="BG44" i="444"/>
  <c r="BF44" i="444"/>
  <c r="BE44" i="444"/>
  <c r="BD44" i="444"/>
  <c r="BC44" i="444"/>
  <c r="BB44" i="444"/>
  <c r="BA44" i="444"/>
  <c r="AZ44" i="444"/>
  <c r="AY44" i="444"/>
  <c r="AN44" i="444"/>
  <c r="AR44" i="444" s="1"/>
  <c r="AL44" i="444"/>
  <c r="AM44" i="444" s="1"/>
  <c r="AK44" i="444"/>
  <c r="AI44" i="444"/>
  <c r="AJ44" i="444" s="1"/>
  <c r="AH44" i="444"/>
  <c r="AG44" i="444"/>
  <c r="AF44" i="444"/>
  <c r="AE44" i="444"/>
  <c r="AD44" i="444"/>
  <c r="AC44" i="444"/>
  <c r="AB44" i="444"/>
  <c r="AA44" i="444"/>
  <c r="Z44" i="444"/>
  <c r="Y44" i="444"/>
  <c r="X44" i="444"/>
  <c r="W44" i="444"/>
  <c r="V44" i="444"/>
  <c r="U44" i="444"/>
  <c r="T44" i="444"/>
  <c r="S44" i="444"/>
  <c r="R44" i="444"/>
  <c r="Q44" i="444"/>
  <c r="P44" i="444"/>
  <c r="O44" i="444"/>
  <c r="N44" i="444"/>
  <c r="M44" i="444"/>
  <c r="L44" i="444"/>
  <c r="BY43" i="444"/>
  <c r="BX43" i="444"/>
  <c r="BH43" i="444"/>
  <c r="BG43" i="444"/>
  <c r="BF43" i="444"/>
  <c r="BE43" i="444"/>
  <c r="BD43" i="444"/>
  <c r="BC43" i="444"/>
  <c r="BB43" i="444"/>
  <c r="BA43" i="444"/>
  <c r="AZ43" i="444"/>
  <c r="AY43" i="444"/>
  <c r="AN43" i="444"/>
  <c r="AL43" i="444"/>
  <c r="AM43" i="444" s="1"/>
  <c r="AK43" i="444"/>
  <c r="AI43" i="444"/>
  <c r="AJ43" i="444" s="1"/>
  <c r="AH43" i="444"/>
  <c r="AG43" i="444"/>
  <c r="AF43" i="444"/>
  <c r="AE43" i="444"/>
  <c r="AD43" i="444"/>
  <c r="AC43" i="444"/>
  <c r="AB43" i="444"/>
  <c r="AA43" i="444"/>
  <c r="Z43" i="444"/>
  <c r="Y43" i="444"/>
  <c r="X43" i="444"/>
  <c r="W43" i="444"/>
  <c r="V43" i="444"/>
  <c r="U43" i="444"/>
  <c r="T43" i="444"/>
  <c r="S43" i="444"/>
  <c r="R43" i="444"/>
  <c r="Q43" i="444"/>
  <c r="P43" i="444"/>
  <c r="O43" i="444"/>
  <c r="N43" i="444"/>
  <c r="M43" i="444"/>
  <c r="L43" i="444"/>
  <c r="BX42" i="444"/>
  <c r="BY42" i="444" s="1"/>
  <c r="BO42" i="444"/>
  <c r="BN42" i="444"/>
  <c r="BH42" i="444"/>
  <c r="BG42" i="444"/>
  <c r="BF42" i="444"/>
  <c r="BE42" i="444"/>
  <c r="BD42" i="444"/>
  <c r="BC42" i="444"/>
  <c r="BB42" i="444"/>
  <c r="BA42" i="444"/>
  <c r="AZ42" i="444"/>
  <c r="AY42" i="444"/>
  <c r="AT42" i="444"/>
  <c r="AN42" i="444"/>
  <c r="BR42" i="444" s="1"/>
  <c r="AL42" i="444"/>
  <c r="AM42" i="444" s="1"/>
  <c r="AK42" i="444"/>
  <c r="AI42" i="444"/>
  <c r="AJ42" i="444" s="1"/>
  <c r="AH42" i="444"/>
  <c r="AG42" i="444"/>
  <c r="AF42" i="444"/>
  <c r="AE42" i="444"/>
  <c r="AD42" i="444"/>
  <c r="AC42" i="444"/>
  <c r="AB42" i="444"/>
  <c r="AA42" i="444"/>
  <c r="Z42" i="444"/>
  <c r="Y42" i="444"/>
  <c r="X42" i="444"/>
  <c r="W42" i="444"/>
  <c r="V42" i="444"/>
  <c r="U42" i="444"/>
  <c r="T42" i="444"/>
  <c r="S42" i="444"/>
  <c r="R42" i="444"/>
  <c r="Q42" i="444"/>
  <c r="P42" i="444"/>
  <c r="O42" i="444"/>
  <c r="N42" i="444"/>
  <c r="M42" i="444"/>
  <c r="L42" i="444"/>
  <c r="BX41" i="444"/>
  <c r="BY41" i="444" s="1"/>
  <c r="BK41" i="444"/>
  <c r="BH41" i="444"/>
  <c r="BJ41" i="444" s="1"/>
  <c r="BI41" i="444"/>
  <c r="BG41" i="444"/>
  <c r="BF41" i="444"/>
  <c r="BE41" i="444"/>
  <c r="BD41" i="444"/>
  <c r="BC41" i="444"/>
  <c r="BB41" i="444"/>
  <c r="BA41" i="444"/>
  <c r="AZ41" i="444"/>
  <c r="AY41" i="444"/>
  <c r="AN41" i="444"/>
  <c r="BR41" i="444" s="1"/>
  <c r="AL41" i="444"/>
  <c r="AM41" i="444" s="1"/>
  <c r="AK41" i="444"/>
  <c r="AI41" i="444"/>
  <c r="AJ41" i="444" s="1"/>
  <c r="AH41" i="444"/>
  <c r="AG41" i="444"/>
  <c r="AF41" i="444"/>
  <c r="AE41" i="444"/>
  <c r="AD41" i="444"/>
  <c r="AC41" i="444"/>
  <c r="AB41" i="444"/>
  <c r="AA41" i="444"/>
  <c r="Z41" i="444"/>
  <c r="Y41" i="444"/>
  <c r="X41" i="444"/>
  <c r="W41" i="444"/>
  <c r="V41" i="444"/>
  <c r="U41" i="444"/>
  <c r="T41" i="444"/>
  <c r="S41" i="444"/>
  <c r="R41" i="444"/>
  <c r="Q41" i="444"/>
  <c r="P41" i="444"/>
  <c r="O41" i="444"/>
  <c r="N41" i="444"/>
  <c r="M41" i="444"/>
  <c r="L41" i="444"/>
  <c r="BX40" i="444"/>
  <c r="BY40" i="444" s="1"/>
  <c r="BH40" i="444"/>
  <c r="BI40" i="444" s="1"/>
  <c r="BG40" i="444"/>
  <c r="BF40" i="444"/>
  <c r="BE40" i="444"/>
  <c r="BD40" i="444"/>
  <c r="BC40" i="444"/>
  <c r="BB40" i="444"/>
  <c r="BA40" i="444"/>
  <c r="AZ40" i="444"/>
  <c r="AY40" i="444"/>
  <c r="AN40" i="444"/>
  <c r="AP40" i="444" s="1"/>
  <c r="AQ40" i="444" s="1"/>
  <c r="AL40" i="444"/>
  <c r="AM40" i="444" s="1"/>
  <c r="AK40" i="444"/>
  <c r="AI40" i="444"/>
  <c r="AJ40" i="444" s="1"/>
  <c r="AH40" i="444"/>
  <c r="AG40" i="444"/>
  <c r="AF40" i="444"/>
  <c r="AE40" i="444"/>
  <c r="AD40" i="444"/>
  <c r="AC40" i="444"/>
  <c r="AB40" i="444"/>
  <c r="AA40" i="444"/>
  <c r="Z40" i="444"/>
  <c r="Y40" i="444"/>
  <c r="X40" i="444"/>
  <c r="W40" i="444"/>
  <c r="V40" i="444"/>
  <c r="U40" i="444"/>
  <c r="T40" i="444"/>
  <c r="S40" i="444"/>
  <c r="R40" i="444"/>
  <c r="Q40" i="444"/>
  <c r="P40" i="444"/>
  <c r="O40" i="444"/>
  <c r="N40" i="444"/>
  <c r="M40" i="444"/>
  <c r="L40" i="444"/>
  <c r="BX39" i="444"/>
  <c r="BY39" i="444" s="1"/>
  <c r="BJ39" i="444"/>
  <c r="BI39" i="444"/>
  <c r="BH39" i="444"/>
  <c r="BK39" i="444" s="1"/>
  <c r="BG39" i="444"/>
  <c r="BF39" i="444"/>
  <c r="BE39" i="444"/>
  <c r="BD39" i="444"/>
  <c r="BC39" i="444"/>
  <c r="BB39" i="444"/>
  <c r="BA39" i="444"/>
  <c r="AZ39" i="444"/>
  <c r="AY39" i="444"/>
  <c r="AN39" i="444"/>
  <c r="BQ39" i="444" s="1"/>
  <c r="AL39" i="444"/>
  <c r="AM39" i="444" s="1"/>
  <c r="AK39" i="444"/>
  <c r="AI39" i="444"/>
  <c r="AJ39" i="444" s="1"/>
  <c r="AH39" i="444"/>
  <c r="AG39" i="444"/>
  <c r="AF39" i="444"/>
  <c r="AE39" i="444"/>
  <c r="AD39" i="444"/>
  <c r="AC39" i="444"/>
  <c r="AB39" i="444"/>
  <c r="AA39" i="444"/>
  <c r="Z39" i="444"/>
  <c r="Y39" i="444"/>
  <c r="X39" i="444"/>
  <c r="W39" i="444"/>
  <c r="V39" i="444"/>
  <c r="U39" i="444"/>
  <c r="T39" i="444"/>
  <c r="S39" i="444"/>
  <c r="R39" i="444"/>
  <c r="Q39" i="444"/>
  <c r="P39" i="444"/>
  <c r="O39" i="444"/>
  <c r="N39" i="444"/>
  <c r="M39" i="444"/>
  <c r="L39" i="444"/>
  <c r="BX38" i="444"/>
  <c r="BY38" i="444" s="1"/>
  <c r="BH38" i="444"/>
  <c r="BG38" i="444"/>
  <c r="BF38" i="444"/>
  <c r="BE38" i="444"/>
  <c r="BD38" i="444"/>
  <c r="BC38" i="444"/>
  <c r="BB38" i="444"/>
  <c r="BA38" i="444"/>
  <c r="AZ38" i="444"/>
  <c r="AY38" i="444"/>
  <c r="AN38" i="444"/>
  <c r="AL38" i="444"/>
  <c r="AM38" i="444" s="1"/>
  <c r="AK38" i="444"/>
  <c r="AI38" i="444"/>
  <c r="AJ38" i="444" s="1"/>
  <c r="AH38" i="444"/>
  <c r="AG38" i="444"/>
  <c r="AF38" i="444"/>
  <c r="AE38" i="444"/>
  <c r="AD38" i="444"/>
  <c r="AC38" i="444"/>
  <c r="AB38" i="444"/>
  <c r="AA38" i="444"/>
  <c r="Z38" i="444"/>
  <c r="Y38" i="444"/>
  <c r="X38" i="444"/>
  <c r="W38" i="444"/>
  <c r="V38" i="444"/>
  <c r="U38" i="444"/>
  <c r="T38" i="444"/>
  <c r="S38" i="444"/>
  <c r="R38" i="444"/>
  <c r="Q38" i="444"/>
  <c r="P38" i="444"/>
  <c r="O38" i="444"/>
  <c r="N38" i="444"/>
  <c r="M38" i="444"/>
  <c r="L38" i="444"/>
  <c r="BX37" i="444"/>
  <c r="BY37" i="444" s="1"/>
  <c r="BH37" i="444"/>
  <c r="BG37" i="444"/>
  <c r="BF37" i="444"/>
  <c r="BE37" i="444"/>
  <c r="BD37" i="444"/>
  <c r="BC37" i="444"/>
  <c r="BB37" i="444"/>
  <c r="BA37" i="444"/>
  <c r="AZ37" i="444"/>
  <c r="AY37" i="444"/>
  <c r="AN37" i="444"/>
  <c r="AT37" i="444" s="1"/>
  <c r="AL37" i="444"/>
  <c r="AM37" i="444" s="1"/>
  <c r="AK37" i="444"/>
  <c r="AI37" i="444"/>
  <c r="AJ37" i="444" s="1"/>
  <c r="AH37" i="444"/>
  <c r="AG37" i="444"/>
  <c r="AF37" i="444"/>
  <c r="AE37" i="444"/>
  <c r="AD37" i="444"/>
  <c r="AC37" i="444"/>
  <c r="AB37" i="444"/>
  <c r="AA37" i="444"/>
  <c r="Z37" i="444"/>
  <c r="Y37" i="444"/>
  <c r="X37" i="444"/>
  <c r="W37" i="444"/>
  <c r="V37" i="444"/>
  <c r="U37" i="444"/>
  <c r="T37" i="444"/>
  <c r="S37" i="444"/>
  <c r="R37" i="444"/>
  <c r="Q37" i="444"/>
  <c r="P37" i="444"/>
  <c r="O37" i="444"/>
  <c r="N37" i="444"/>
  <c r="M37" i="444"/>
  <c r="L37" i="444"/>
  <c r="BX36" i="444"/>
  <c r="BY36" i="444" s="1"/>
  <c r="BH36" i="444"/>
  <c r="BJ36" i="444" s="1"/>
  <c r="BG36" i="444"/>
  <c r="BF36" i="444"/>
  <c r="BE36" i="444"/>
  <c r="BD36" i="444"/>
  <c r="BC36" i="444"/>
  <c r="BB36" i="444"/>
  <c r="BA36" i="444"/>
  <c r="AZ36" i="444"/>
  <c r="AY36" i="444"/>
  <c r="AN36" i="444"/>
  <c r="BP36" i="444" s="1"/>
  <c r="AL36" i="444"/>
  <c r="AM36" i="444" s="1"/>
  <c r="AK36" i="444"/>
  <c r="AI36" i="444"/>
  <c r="AJ36" i="444" s="1"/>
  <c r="AH36" i="444"/>
  <c r="AG36" i="444"/>
  <c r="AF36" i="444"/>
  <c r="AE36" i="444"/>
  <c r="AD36" i="444"/>
  <c r="AC36" i="444"/>
  <c r="AB36" i="444"/>
  <c r="AA36" i="444"/>
  <c r="Z36" i="444"/>
  <c r="Y36" i="444"/>
  <c r="X36" i="444"/>
  <c r="W36" i="444"/>
  <c r="V36" i="444"/>
  <c r="U36" i="444"/>
  <c r="T36" i="444"/>
  <c r="S36" i="444"/>
  <c r="R36" i="444"/>
  <c r="Q36" i="444"/>
  <c r="P36" i="444"/>
  <c r="O36" i="444"/>
  <c r="N36" i="444"/>
  <c r="M36" i="444"/>
  <c r="L36" i="444"/>
  <c r="BX35" i="444"/>
  <c r="BY35" i="444"/>
  <c r="BH35" i="444"/>
  <c r="BG35" i="444"/>
  <c r="BF35" i="444"/>
  <c r="BE35" i="444"/>
  <c r="BD35" i="444"/>
  <c r="BC35" i="444"/>
  <c r="BB35" i="444"/>
  <c r="BA35" i="444"/>
  <c r="AZ35" i="444"/>
  <c r="AY35" i="444"/>
  <c r="AN35" i="444"/>
  <c r="AL35" i="444"/>
  <c r="AM35" i="444" s="1"/>
  <c r="AK35" i="444"/>
  <c r="AI35" i="444"/>
  <c r="AJ35" i="444" s="1"/>
  <c r="AH35" i="444"/>
  <c r="AG35" i="444"/>
  <c r="AF35" i="444"/>
  <c r="AE35" i="444"/>
  <c r="AD35" i="444"/>
  <c r="AC35" i="444"/>
  <c r="AB35" i="444"/>
  <c r="AA35" i="444"/>
  <c r="Z35" i="444"/>
  <c r="Y35" i="444"/>
  <c r="X35" i="444"/>
  <c r="W35" i="444"/>
  <c r="V35" i="444"/>
  <c r="U35" i="444"/>
  <c r="T35" i="444"/>
  <c r="S35" i="444"/>
  <c r="R35" i="444"/>
  <c r="Q35" i="444"/>
  <c r="P35" i="444"/>
  <c r="O35" i="444"/>
  <c r="N35" i="444"/>
  <c r="M35" i="444"/>
  <c r="L35" i="444"/>
  <c r="BX34" i="444"/>
  <c r="BY34" i="444" s="1"/>
  <c r="BH34" i="444"/>
  <c r="BI34" i="444" s="1"/>
  <c r="BG34" i="444"/>
  <c r="BF34" i="444"/>
  <c r="BE34" i="444"/>
  <c r="BD34" i="444"/>
  <c r="BC34" i="444"/>
  <c r="BB34" i="444"/>
  <c r="BA34" i="444"/>
  <c r="AZ34" i="444"/>
  <c r="AY34" i="444"/>
  <c r="AN34" i="444"/>
  <c r="AL34" i="444"/>
  <c r="AM34" i="444" s="1"/>
  <c r="AK34" i="444"/>
  <c r="AI34" i="444"/>
  <c r="AJ34" i="444" s="1"/>
  <c r="AH34" i="444"/>
  <c r="AG34" i="444"/>
  <c r="AF34" i="444"/>
  <c r="AE34" i="444"/>
  <c r="AD34" i="444"/>
  <c r="AC34" i="444"/>
  <c r="AB34" i="444"/>
  <c r="AA34" i="444"/>
  <c r="Z34" i="444"/>
  <c r="Y34" i="444"/>
  <c r="X34" i="444"/>
  <c r="W34" i="444"/>
  <c r="V34" i="444"/>
  <c r="U34" i="444"/>
  <c r="T34" i="444"/>
  <c r="S34" i="444"/>
  <c r="R34" i="444"/>
  <c r="Q34" i="444"/>
  <c r="P34" i="444"/>
  <c r="O34" i="444"/>
  <c r="N34" i="444"/>
  <c r="M34" i="444"/>
  <c r="L34" i="444"/>
  <c r="BX33" i="444"/>
  <c r="BY33" i="444" s="1"/>
  <c r="BH33" i="444"/>
  <c r="BG33" i="444"/>
  <c r="BF33" i="444"/>
  <c r="BE33" i="444"/>
  <c r="BD33" i="444"/>
  <c r="BC33" i="444"/>
  <c r="BB33" i="444"/>
  <c r="BA33" i="444"/>
  <c r="AZ33" i="444"/>
  <c r="AY33" i="444"/>
  <c r="AN33" i="444"/>
  <c r="AL33" i="444"/>
  <c r="AM33" i="444" s="1"/>
  <c r="AK33" i="444"/>
  <c r="AI33" i="444"/>
  <c r="AJ33" i="444" s="1"/>
  <c r="AH33" i="444"/>
  <c r="AG33" i="444"/>
  <c r="AF33" i="444"/>
  <c r="AE33" i="444"/>
  <c r="AD33" i="444"/>
  <c r="AC33" i="444"/>
  <c r="AB33" i="444"/>
  <c r="AA33" i="444"/>
  <c r="Z33" i="444"/>
  <c r="Y33" i="444"/>
  <c r="X33" i="444"/>
  <c r="W33" i="444"/>
  <c r="V33" i="444"/>
  <c r="U33" i="444"/>
  <c r="T33" i="444"/>
  <c r="S33" i="444"/>
  <c r="R33" i="444"/>
  <c r="Q33" i="444"/>
  <c r="P33" i="444"/>
  <c r="O33" i="444"/>
  <c r="N33" i="444"/>
  <c r="M33" i="444"/>
  <c r="L33" i="444"/>
  <c r="BX32" i="444"/>
  <c r="BY32" i="444" s="1"/>
  <c r="BH32" i="444"/>
  <c r="BI32" i="444" s="1"/>
  <c r="BG32" i="444"/>
  <c r="BF32" i="444"/>
  <c r="BE32" i="444"/>
  <c r="BD32" i="444"/>
  <c r="BC32" i="444"/>
  <c r="BB32" i="444"/>
  <c r="BA32" i="444"/>
  <c r="AZ32" i="444"/>
  <c r="AY32" i="444"/>
  <c r="AN32" i="444"/>
  <c r="AL32" i="444"/>
  <c r="AM32" i="444" s="1"/>
  <c r="AK32" i="444"/>
  <c r="AI32" i="444"/>
  <c r="AJ32" i="444" s="1"/>
  <c r="AH32" i="444"/>
  <c r="AG32" i="444"/>
  <c r="AF32" i="444"/>
  <c r="AE32" i="444"/>
  <c r="AD32" i="444"/>
  <c r="AC32" i="444"/>
  <c r="AB32" i="444"/>
  <c r="AA32" i="444"/>
  <c r="Z32" i="444"/>
  <c r="Y32" i="444"/>
  <c r="X32" i="444"/>
  <c r="W32" i="444"/>
  <c r="V32" i="444"/>
  <c r="U32" i="444"/>
  <c r="T32" i="444"/>
  <c r="S32" i="444"/>
  <c r="R32" i="444"/>
  <c r="Q32" i="444"/>
  <c r="P32" i="444"/>
  <c r="O32" i="444"/>
  <c r="N32" i="444"/>
  <c r="M32" i="444"/>
  <c r="L32" i="444"/>
  <c r="BY31" i="444"/>
  <c r="BX31" i="444"/>
  <c r="BR31" i="444"/>
  <c r="BH31" i="444"/>
  <c r="BG31" i="444"/>
  <c r="BF31" i="444"/>
  <c r="BE31" i="444"/>
  <c r="BD31" i="444"/>
  <c r="BC31" i="444"/>
  <c r="BB31" i="444"/>
  <c r="BA31" i="444"/>
  <c r="AZ31" i="444"/>
  <c r="AY31" i="444"/>
  <c r="AN31" i="444"/>
  <c r="BM31" i="444" s="1"/>
  <c r="AL31" i="444"/>
  <c r="AM31" i="444" s="1"/>
  <c r="AK31" i="444"/>
  <c r="AI31" i="444"/>
  <c r="AJ31" i="444" s="1"/>
  <c r="AH31" i="444"/>
  <c r="AG31" i="444"/>
  <c r="AF31" i="444"/>
  <c r="AE31" i="444"/>
  <c r="AD31" i="444"/>
  <c r="AC31" i="444"/>
  <c r="AB31" i="444"/>
  <c r="AA31" i="444"/>
  <c r="Z31" i="444"/>
  <c r="Y31" i="444"/>
  <c r="X31" i="444"/>
  <c r="W31" i="444"/>
  <c r="V31" i="444"/>
  <c r="U31" i="444"/>
  <c r="T31" i="444"/>
  <c r="S31" i="444"/>
  <c r="R31" i="444"/>
  <c r="Q31" i="444"/>
  <c r="P31" i="444"/>
  <c r="O31" i="444"/>
  <c r="N31" i="444"/>
  <c r="M31" i="444"/>
  <c r="L31" i="444"/>
  <c r="BX30" i="444"/>
  <c r="BY30" i="444" s="1"/>
  <c r="BH30" i="444"/>
  <c r="BG30" i="444"/>
  <c r="BF30" i="444"/>
  <c r="BE30" i="444"/>
  <c r="BD30" i="444"/>
  <c r="BC30" i="444"/>
  <c r="BB30" i="444"/>
  <c r="BA30" i="444"/>
  <c r="AZ30" i="444"/>
  <c r="AY30" i="444"/>
  <c r="AN30" i="444"/>
  <c r="AL30" i="444"/>
  <c r="AM30" i="444" s="1"/>
  <c r="AK30" i="444"/>
  <c r="AI30" i="444"/>
  <c r="AH30" i="444"/>
  <c r="AG30" i="444"/>
  <c r="AF30" i="444"/>
  <c r="AE30" i="444"/>
  <c r="AD30" i="444"/>
  <c r="AC30" i="444"/>
  <c r="AB30" i="444"/>
  <c r="AA30" i="444"/>
  <c r="Z30" i="444"/>
  <c r="Y30" i="444"/>
  <c r="X30" i="444"/>
  <c r="W30" i="444"/>
  <c r="V30" i="444"/>
  <c r="U30" i="444"/>
  <c r="T30" i="444"/>
  <c r="S30" i="444"/>
  <c r="R30" i="444"/>
  <c r="Q30" i="444"/>
  <c r="P30" i="444"/>
  <c r="O30" i="444"/>
  <c r="N30" i="444"/>
  <c r="M30" i="444"/>
  <c r="L30" i="444"/>
  <c r="BX29" i="444"/>
  <c r="BY29" i="444" s="1"/>
  <c r="BH29" i="444"/>
  <c r="BI29" i="444" s="1"/>
  <c r="BG29" i="444"/>
  <c r="BF29" i="444"/>
  <c r="BE29" i="444"/>
  <c r="BD29" i="444"/>
  <c r="BC29" i="444"/>
  <c r="BB29" i="444"/>
  <c r="BA29" i="444"/>
  <c r="AZ29" i="444"/>
  <c r="AY29" i="444"/>
  <c r="AN29" i="444"/>
  <c r="BN29" i="444" s="1"/>
  <c r="AL29" i="444"/>
  <c r="AM29" i="444" s="1"/>
  <c r="AK29" i="444"/>
  <c r="AI29" i="444"/>
  <c r="AJ29" i="444" s="1"/>
  <c r="AH29" i="444"/>
  <c r="AG29" i="444"/>
  <c r="AF29" i="444"/>
  <c r="AE29" i="444"/>
  <c r="AD29" i="444"/>
  <c r="AC29" i="444"/>
  <c r="AB29" i="444"/>
  <c r="AA29" i="444"/>
  <c r="Z29" i="444"/>
  <c r="Y29" i="444"/>
  <c r="X29" i="444"/>
  <c r="W29" i="444"/>
  <c r="V29" i="444"/>
  <c r="U29" i="444"/>
  <c r="T29" i="444"/>
  <c r="S29" i="444"/>
  <c r="R29" i="444"/>
  <c r="Q29" i="444"/>
  <c r="P29" i="444"/>
  <c r="O29" i="444"/>
  <c r="N29" i="444"/>
  <c r="M29" i="444"/>
  <c r="L29" i="444"/>
  <c r="BX28" i="444"/>
  <c r="BY28" i="444" s="1"/>
  <c r="BH28" i="444"/>
  <c r="BK28" i="444" s="1"/>
  <c r="BG28" i="444"/>
  <c r="BF28" i="444"/>
  <c r="BE28" i="444"/>
  <c r="BD28" i="444"/>
  <c r="BC28" i="444"/>
  <c r="BB28" i="444"/>
  <c r="BA28" i="444"/>
  <c r="AZ28" i="444"/>
  <c r="AY28" i="444"/>
  <c r="AN28" i="444"/>
  <c r="AL28" i="444"/>
  <c r="AM28" i="444" s="1"/>
  <c r="AK28" i="444"/>
  <c r="AI28" i="444"/>
  <c r="AJ28" i="444" s="1"/>
  <c r="AH28" i="444"/>
  <c r="AG28" i="444"/>
  <c r="AF28" i="444"/>
  <c r="AE28" i="444"/>
  <c r="AD28" i="444"/>
  <c r="AC28" i="444"/>
  <c r="AB28" i="444"/>
  <c r="AA28" i="444"/>
  <c r="Z28" i="444"/>
  <c r="Y28" i="444"/>
  <c r="X28" i="444"/>
  <c r="W28" i="444"/>
  <c r="V28" i="444"/>
  <c r="U28" i="444"/>
  <c r="T28" i="444"/>
  <c r="S28" i="444"/>
  <c r="R28" i="444"/>
  <c r="Q28" i="444"/>
  <c r="P28" i="444"/>
  <c r="O28" i="444"/>
  <c r="N28" i="444"/>
  <c r="M28" i="444"/>
  <c r="L28" i="444"/>
  <c r="BX27" i="444"/>
  <c r="BH27" i="444"/>
  <c r="BG27" i="444"/>
  <c r="BF27" i="444"/>
  <c r="BE27" i="444"/>
  <c r="BD27" i="444"/>
  <c r="BC27" i="444"/>
  <c r="BB27" i="444"/>
  <c r="BA27" i="444"/>
  <c r="AZ27" i="444"/>
  <c r="AY27" i="444"/>
  <c r="AN27" i="444"/>
  <c r="AL27" i="444"/>
  <c r="AM27" i="444" s="1"/>
  <c r="AK27" i="444"/>
  <c r="AI27" i="444"/>
  <c r="AJ27" i="444" s="1"/>
  <c r="AH27" i="444"/>
  <c r="AG27" i="444"/>
  <c r="AF27" i="444"/>
  <c r="AE27" i="444"/>
  <c r="AD27" i="444"/>
  <c r="AC27" i="444"/>
  <c r="AB27" i="444"/>
  <c r="AA27" i="444"/>
  <c r="Z27" i="444"/>
  <c r="Y27" i="444"/>
  <c r="X27" i="444"/>
  <c r="W27" i="444"/>
  <c r="V27" i="444"/>
  <c r="U27" i="444"/>
  <c r="T27" i="444"/>
  <c r="S27" i="444"/>
  <c r="R27" i="444"/>
  <c r="Q27" i="444"/>
  <c r="P27" i="444"/>
  <c r="O27" i="444"/>
  <c r="N27" i="444"/>
  <c r="M27" i="444"/>
  <c r="L27" i="444"/>
  <c r="BX26" i="444"/>
  <c r="BY26" i="444" s="1"/>
  <c r="BH26" i="444"/>
  <c r="BG26" i="444"/>
  <c r="BF26" i="444"/>
  <c r="BE26" i="444"/>
  <c r="BD26" i="444"/>
  <c r="BC26" i="444"/>
  <c r="BB26" i="444"/>
  <c r="BA26" i="444"/>
  <c r="AZ26" i="444"/>
  <c r="AY26" i="444"/>
  <c r="AT26" i="444"/>
  <c r="AN26" i="444"/>
  <c r="AL26" i="444"/>
  <c r="AM26" i="444" s="1"/>
  <c r="AK26" i="444"/>
  <c r="AJ26" i="444"/>
  <c r="AI26" i="444"/>
  <c r="AH26" i="444"/>
  <c r="AG26" i="444"/>
  <c r="AF26" i="444"/>
  <c r="AE26" i="444"/>
  <c r="AD26" i="444"/>
  <c r="AC26" i="444"/>
  <c r="AB26" i="444"/>
  <c r="AA26" i="444"/>
  <c r="Z26" i="444"/>
  <c r="Y26" i="444"/>
  <c r="X26" i="444"/>
  <c r="W26" i="444"/>
  <c r="V26" i="444"/>
  <c r="U26" i="444"/>
  <c r="T26" i="444"/>
  <c r="S26" i="444"/>
  <c r="R26" i="444"/>
  <c r="Q26" i="444"/>
  <c r="P26" i="444"/>
  <c r="O26" i="444"/>
  <c r="N26" i="444"/>
  <c r="M26" i="444"/>
  <c r="L26" i="444"/>
  <c r="BX25" i="444"/>
  <c r="BY25" i="444" s="1"/>
  <c r="BT25" i="444"/>
  <c r="BH25" i="444"/>
  <c r="BI25" i="444" s="1"/>
  <c r="BG25" i="444"/>
  <c r="BF25" i="444"/>
  <c r="BE25" i="444"/>
  <c r="BD25" i="444"/>
  <c r="BC25" i="444"/>
  <c r="BB25" i="444"/>
  <c r="BA25" i="444"/>
  <c r="AZ25" i="444"/>
  <c r="AY25" i="444"/>
  <c r="AN25" i="444"/>
  <c r="BR25" i="444" s="1"/>
  <c r="AL25" i="444"/>
  <c r="AK25" i="444"/>
  <c r="AI25" i="444"/>
  <c r="AJ25" i="444" s="1"/>
  <c r="AH25" i="444"/>
  <c r="AG25" i="444"/>
  <c r="AF25" i="444"/>
  <c r="AE25" i="444"/>
  <c r="AD25" i="444"/>
  <c r="AC25" i="444"/>
  <c r="AB25" i="444"/>
  <c r="AA25" i="444"/>
  <c r="Z25" i="444"/>
  <c r="Y25" i="444"/>
  <c r="X25" i="444"/>
  <c r="W25" i="444"/>
  <c r="V25" i="444"/>
  <c r="U25" i="444"/>
  <c r="T25" i="444"/>
  <c r="S25" i="444"/>
  <c r="R25" i="444"/>
  <c r="Q25" i="444"/>
  <c r="P25" i="444"/>
  <c r="O25" i="444"/>
  <c r="N25" i="444"/>
  <c r="M25" i="444"/>
  <c r="L25" i="444"/>
  <c r="BX24" i="444"/>
  <c r="BY24" i="444" s="1"/>
  <c r="BH24" i="444"/>
  <c r="BI24" i="444" s="1"/>
  <c r="BG24" i="444"/>
  <c r="BF24" i="444"/>
  <c r="BE24" i="444"/>
  <c r="BD24" i="444"/>
  <c r="BC24" i="444"/>
  <c r="BB24" i="444"/>
  <c r="BA24" i="444"/>
  <c r="AZ24" i="444"/>
  <c r="AY24" i="444"/>
  <c r="AN24" i="444"/>
  <c r="AR24" i="444" s="1"/>
  <c r="AM24" i="444"/>
  <c r="AL24" i="444"/>
  <c r="AK24" i="444"/>
  <c r="AI24" i="444"/>
  <c r="AJ24" i="444" s="1"/>
  <c r="AH24" i="444"/>
  <c r="AG24" i="444"/>
  <c r="AF24" i="444"/>
  <c r="AE24" i="444"/>
  <c r="AD24" i="444"/>
  <c r="AC24" i="444"/>
  <c r="AB24" i="444"/>
  <c r="AA24" i="444"/>
  <c r="Z24" i="444"/>
  <c r="Y24" i="444"/>
  <c r="X24" i="444"/>
  <c r="W24" i="444"/>
  <c r="V24" i="444"/>
  <c r="U24" i="444"/>
  <c r="T24" i="444"/>
  <c r="S24" i="444"/>
  <c r="R24" i="444"/>
  <c r="Q24" i="444"/>
  <c r="P24" i="444"/>
  <c r="O24" i="444"/>
  <c r="N24" i="444"/>
  <c r="M24" i="444"/>
  <c r="L24" i="444"/>
  <c r="BX23" i="444"/>
  <c r="BY23" i="444" s="1"/>
  <c r="BH23" i="444"/>
  <c r="BG23" i="444"/>
  <c r="BF23" i="444"/>
  <c r="BE23" i="444"/>
  <c r="BD23" i="444"/>
  <c r="BC23" i="444"/>
  <c r="BB23" i="444"/>
  <c r="BA23" i="444"/>
  <c r="AZ23" i="444"/>
  <c r="AY23" i="444"/>
  <c r="AN23" i="444"/>
  <c r="AL23" i="444"/>
  <c r="AM23" i="444" s="1"/>
  <c r="AK23" i="444"/>
  <c r="AI23" i="444"/>
  <c r="AJ23" i="444" s="1"/>
  <c r="AH23" i="444"/>
  <c r="AG23" i="444"/>
  <c r="AF23" i="444"/>
  <c r="AE23" i="444"/>
  <c r="AD23" i="444"/>
  <c r="AC23" i="444"/>
  <c r="AB23" i="444"/>
  <c r="AA23" i="444"/>
  <c r="Z23" i="444"/>
  <c r="Y23" i="444"/>
  <c r="X23" i="444"/>
  <c r="W23" i="444"/>
  <c r="V23" i="444"/>
  <c r="U23" i="444"/>
  <c r="T23" i="444"/>
  <c r="S23" i="444"/>
  <c r="R23" i="444"/>
  <c r="Q23" i="444"/>
  <c r="P23" i="444"/>
  <c r="O23" i="444"/>
  <c r="N23" i="444"/>
  <c r="M23" i="444"/>
  <c r="L23" i="444"/>
  <c r="BX22" i="444"/>
  <c r="BY22" i="444" s="1"/>
  <c r="BI22" i="444"/>
  <c r="BH22" i="444"/>
  <c r="BJ22" i="444" s="1"/>
  <c r="BG22" i="444"/>
  <c r="BF22" i="444"/>
  <c r="BE22" i="444"/>
  <c r="BD22" i="444"/>
  <c r="BC22" i="444"/>
  <c r="BB22" i="444"/>
  <c r="BA22" i="444"/>
  <c r="AZ22" i="444"/>
  <c r="AY22" i="444"/>
  <c r="AN22" i="444"/>
  <c r="AL22" i="444"/>
  <c r="AM22" i="444" s="1"/>
  <c r="AK22" i="444"/>
  <c r="AI22" i="444"/>
  <c r="AJ22" i="444" s="1"/>
  <c r="AH22" i="444"/>
  <c r="AG22" i="444"/>
  <c r="AF22" i="444"/>
  <c r="AE22" i="444"/>
  <c r="AD22" i="444"/>
  <c r="AC22" i="444"/>
  <c r="AB22" i="444"/>
  <c r="AA22" i="444"/>
  <c r="Z22" i="444"/>
  <c r="Y22" i="444"/>
  <c r="X22" i="444"/>
  <c r="W22" i="444"/>
  <c r="V22" i="444"/>
  <c r="U22" i="444"/>
  <c r="T22" i="444"/>
  <c r="S22" i="444"/>
  <c r="R22" i="444"/>
  <c r="Q22" i="444"/>
  <c r="P22" i="444"/>
  <c r="O22" i="444"/>
  <c r="N22" i="444"/>
  <c r="M22" i="444"/>
  <c r="L22" i="444"/>
  <c r="BH21" i="444"/>
  <c r="N21" i="444"/>
  <c r="M21" i="444"/>
  <c r="L21" i="444"/>
  <c r="J21" i="444"/>
  <c r="I21" i="444"/>
  <c r="H21" i="444"/>
  <c r="G21" i="444"/>
  <c r="F21" i="444"/>
  <c r="V18" i="444"/>
  <c r="AB16" i="444"/>
  <c r="AB15" i="444"/>
  <c r="AB14" i="444"/>
  <c r="BR13" i="444"/>
  <c r="BO13" i="444"/>
  <c r="BL13" i="444"/>
  <c r="BE13" i="444"/>
  <c r="BB13" i="444"/>
  <c r="AY13" i="444"/>
  <c r="U13" i="444"/>
  <c r="R13" i="444"/>
  <c r="O13" i="444"/>
  <c r="N13" i="444"/>
  <c r="M13" i="444"/>
  <c r="L13" i="444"/>
  <c r="U12" i="444"/>
  <c r="R12" i="444"/>
  <c r="O12" i="444"/>
  <c r="O14" i="444"/>
  <c r="N12" i="444"/>
  <c r="M12" i="444"/>
  <c r="L12" i="444"/>
  <c r="BK9" i="444"/>
  <c r="BI9" i="444"/>
  <c r="K9" i="444"/>
  <c r="I9" i="444"/>
  <c r="F9" i="444"/>
  <c r="C9" i="444"/>
  <c r="J5" i="444"/>
  <c r="C5" i="444"/>
  <c r="AB147" i="443"/>
  <c r="AA147" i="443"/>
  <c r="Z147" i="443"/>
  <c r="Y147" i="443"/>
  <c r="X147" i="443"/>
  <c r="W147" i="443"/>
  <c r="V147" i="443"/>
  <c r="U147" i="443"/>
  <c r="T147" i="443"/>
  <c r="S147" i="443"/>
  <c r="R147" i="443"/>
  <c r="Q147" i="443"/>
  <c r="P147" i="443"/>
  <c r="O147" i="443"/>
  <c r="N147" i="443"/>
  <c r="M147" i="443"/>
  <c r="L147" i="443"/>
  <c r="BX146" i="443"/>
  <c r="BY146" i="443" s="1"/>
  <c r="BH146" i="443"/>
  <c r="BJ146" i="443" s="1"/>
  <c r="BG146" i="443"/>
  <c r="BF146" i="443"/>
  <c r="BE146" i="443"/>
  <c r="BD146" i="443"/>
  <c r="BC146" i="443"/>
  <c r="BB146" i="443"/>
  <c r="BA146" i="443"/>
  <c r="AZ146" i="443"/>
  <c r="AY146" i="443"/>
  <c r="AN146" i="443"/>
  <c r="AL146" i="443"/>
  <c r="AM146" i="443" s="1"/>
  <c r="AK146" i="443"/>
  <c r="AI146" i="443"/>
  <c r="AJ146" i="443" s="1"/>
  <c r="AH146" i="443"/>
  <c r="AG146" i="443"/>
  <c r="AF146" i="443"/>
  <c r="AE146" i="443"/>
  <c r="AD146" i="443"/>
  <c r="AC146" i="443"/>
  <c r="AB146" i="443"/>
  <c r="AA146" i="443"/>
  <c r="Z146" i="443"/>
  <c r="Y146" i="443"/>
  <c r="X146" i="443"/>
  <c r="W146" i="443"/>
  <c r="V146" i="443"/>
  <c r="U146" i="443"/>
  <c r="T146" i="443"/>
  <c r="S146" i="443"/>
  <c r="R146" i="443"/>
  <c r="Q146" i="443"/>
  <c r="P146" i="443"/>
  <c r="O146" i="443"/>
  <c r="N146" i="443"/>
  <c r="M146" i="443"/>
  <c r="L146" i="443"/>
  <c r="BX145" i="443"/>
  <c r="BY145" i="443" s="1"/>
  <c r="BT145" i="443"/>
  <c r="BH145" i="443"/>
  <c r="BK145" i="443" s="1"/>
  <c r="BJ145" i="443"/>
  <c r="BG145" i="443"/>
  <c r="BF145" i="443"/>
  <c r="BE145" i="443"/>
  <c r="BD145" i="443"/>
  <c r="BC145" i="443"/>
  <c r="BB145" i="443"/>
  <c r="BA145" i="443"/>
  <c r="AZ145" i="443"/>
  <c r="AY145" i="443"/>
  <c r="AU145" i="443"/>
  <c r="AN145" i="443"/>
  <c r="BQ145" i="443" s="1"/>
  <c r="AL145" i="443"/>
  <c r="AM145" i="443" s="1"/>
  <c r="AK145" i="443"/>
  <c r="AI145" i="443"/>
  <c r="AJ145" i="443" s="1"/>
  <c r="AH145" i="443"/>
  <c r="AG145" i="443"/>
  <c r="AF145" i="443"/>
  <c r="AE145" i="443"/>
  <c r="AD145" i="443"/>
  <c r="AC145" i="443"/>
  <c r="AB145" i="443"/>
  <c r="AA145" i="443"/>
  <c r="Z145" i="443"/>
  <c r="Y145" i="443"/>
  <c r="X145" i="443"/>
  <c r="W145" i="443"/>
  <c r="V145" i="443"/>
  <c r="U145" i="443"/>
  <c r="T145" i="443"/>
  <c r="S145" i="443"/>
  <c r="R145" i="443"/>
  <c r="Q145" i="443"/>
  <c r="P145" i="443"/>
  <c r="O145" i="443"/>
  <c r="N145" i="443"/>
  <c r="M145" i="443"/>
  <c r="L145" i="443"/>
  <c r="BX144" i="443"/>
  <c r="BY144" i="443" s="1"/>
  <c r="BH144" i="443"/>
  <c r="BG144" i="443"/>
  <c r="BF144" i="443"/>
  <c r="BE144" i="443"/>
  <c r="BD144" i="443"/>
  <c r="BC144" i="443"/>
  <c r="BB144" i="443"/>
  <c r="BA144" i="443"/>
  <c r="AZ144" i="443"/>
  <c r="AY144" i="443"/>
  <c r="AN144" i="443"/>
  <c r="AL144" i="443"/>
  <c r="AM144" i="443" s="1"/>
  <c r="AK144" i="443"/>
  <c r="AI144" i="443"/>
  <c r="AJ144" i="443" s="1"/>
  <c r="AH144" i="443"/>
  <c r="AG144" i="443"/>
  <c r="AF144" i="443"/>
  <c r="AE144" i="443"/>
  <c r="AD144" i="443"/>
  <c r="AC144" i="443"/>
  <c r="AB144" i="443"/>
  <c r="AA144" i="443"/>
  <c r="Z144" i="443"/>
  <c r="Y144" i="443"/>
  <c r="X144" i="443"/>
  <c r="W144" i="443"/>
  <c r="V144" i="443"/>
  <c r="U144" i="443"/>
  <c r="T144" i="443"/>
  <c r="S144" i="443"/>
  <c r="R144" i="443"/>
  <c r="Q144" i="443"/>
  <c r="P144" i="443"/>
  <c r="O144" i="443"/>
  <c r="N144" i="443"/>
  <c r="M144" i="443"/>
  <c r="L144" i="443"/>
  <c r="BX143" i="443"/>
  <c r="BY143" i="443" s="1"/>
  <c r="BH143" i="443"/>
  <c r="BK143" i="443" s="1"/>
  <c r="BG143" i="443"/>
  <c r="BF143" i="443"/>
  <c r="BE143" i="443"/>
  <c r="BD143" i="443"/>
  <c r="BC143" i="443"/>
  <c r="BB143" i="443"/>
  <c r="BA143" i="443"/>
  <c r="AZ143" i="443"/>
  <c r="AY143" i="443"/>
  <c r="AN143" i="443"/>
  <c r="AL143" i="443"/>
  <c r="AM143" i="443" s="1"/>
  <c r="AK143" i="443"/>
  <c r="AI143" i="443"/>
  <c r="AJ143" i="443" s="1"/>
  <c r="AH143" i="443"/>
  <c r="AG143" i="443"/>
  <c r="AF143" i="443"/>
  <c r="AE143" i="443"/>
  <c r="AD143" i="443"/>
  <c r="AC143" i="443"/>
  <c r="AB143" i="443"/>
  <c r="AA143" i="443"/>
  <c r="Z143" i="443"/>
  <c r="Y143" i="443"/>
  <c r="X143" i="443"/>
  <c r="W143" i="443"/>
  <c r="V143" i="443"/>
  <c r="U143" i="443"/>
  <c r="T143" i="443"/>
  <c r="S143" i="443"/>
  <c r="R143" i="443"/>
  <c r="Q143" i="443"/>
  <c r="P143" i="443"/>
  <c r="O143" i="443"/>
  <c r="N143" i="443"/>
  <c r="M143" i="443"/>
  <c r="L143" i="443"/>
  <c r="BX142" i="443"/>
  <c r="BY142" i="443" s="1"/>
  <c r="BH142" i="443"/>
  <c r="BG142" i="443"/>
  <c r="BF142" i="443"/>
  <c r="BE142" i="443"/>
  <c r="BD142" i="443"/>
  <c r="BC142" i="443"/>
  <c r="BB142" i="443"/>
  <c r="BA142" i="443"/>
  <c r="AZ142" i="443"/>
  <c r="AY142" i="443"/>
  <c r="AN142" i="443"/>
  <c r="AL142" i="443"/>
  <c r="AM142" i="443" s="1"/>
  <c r="AK142" i="443"/>
  <c r="AI142" i="443"/>
  <c r="AJ142" i="443" s="1"/>
  <c r="AH142" i="443"/>
  <c r="AG142" i="443"/>
  <c r="AF142" i="443"/>
  <c r="AE142" i="443"/>
  <c r="AD142" i="443"/>
  <c r="AC142" i="443"/>
  <c r="AB142" i="443"/>
  <c r="AA142" i="443"/>
  <c r="Z142" i="443"/>
  <c r="Y142" i="443"/>
  <c r="X142" i="443"/>
  <c r="W142" i="443"/>
  <c r="V142" i="443"/>
  <c r="U142" i="443"/>
  <c r="T142" i="443"/>
  <c r="S142" i="443"/>
  <c r="R142" i="443"/>
  <c r="Q142" i="443"/>
  <c r="P142" i="443"/>
  <c r="O142" i="443"/>
  <c r="N142" i="443"/>
  <c r="M142" i="443"/>
  <c r="L142" i="443"/>
  <c r="BX141" i="443"/>
  <c r="BY141" i="443"/>
  <c r="BH141" i="443"/>
  <c r="BG141" i="443"/>
  <c r="BF141" i="443"/>
  <c r="BE141" i="443"/>
  <c r="BD141" i="443"/>
  <c r="BC141" i="443"/>
  <c r="BB141" i="443"/>
  <c r="BA141" i="443"/>
  <c r="AZ141" i="443"/>
  <c r="AY141" i="443"/>
  <c r="AN141" i="443"/>
  <c r="AL141" i="443"/>
  <c r="AM141" i="443" s="1"/>
  <c r="AK141" i="443"/>
  <c r="AI141" i="443"/>
  <c r="AJ141" i="443" s="1"/>
  <c r="AH141" i="443"/>
  <c r="AG141" i="443"/>
  <c r="AF141" i="443"/>
  <c r="AE141" i="443"/>
  <c r="AD141" i="443"/>
  <c r="AC141" i="443"/>
  <c r="AB141" i="443"/>
  <c r="AA141" i="443"/>
  <c r="Z141" i="443"/>
  <c r="Y141" i="443"/>
  <c r="X141" i="443"/>
  <c r="W141" i="443"/>
  <c r="V141" i="443"/>
  <c r="U141" i="443"/>
  <c r="T141" i="443"/>
  <c r="S141" i="443"/>
  <c r="R141" i="443"/>
  <c r="Q141" i="443"/>
  <c r="P141" i="443"/>
  <c r="O141" i="443"/>
  <c r="N141" i="443"/>
  <c r="M141" i="443"/>
  <c r="L141" i="443"/>
  <c r="BX140" i="443"/>
  <c r="BY140" i="443" s="1"/>
  <c r="BT140" i="443"/>
  <c r="BH140" i="443"/>
  <c r="BI140" i="443" s="1"/>
  <c r="BG140" i="443"/>
  <c r="BF140" i="443"/>
  <c r="BE140" i="443"/>
  <c r="BD140" i="443"/>
  <c r="BC140" i="443"/>
  <c r="BB140" i="443"/>
  <c r="BA140" i="443"/>
  <c r="AZ140" i="443"/>
  <c r="AY140" i="443"/>
  <c r="AV140" i="443"/>
  <c r="AW140" i="443" s="1"/>
  <c r="AN140" i="443"/>
  <c r="BR140" i="443" s="1"/>
  <c r="AL140" i="443"/>
  <c r="AM140" i="443" s="1"/>
  <c r="AK140" i="443"/>
  <c r="AI140" i="443"/>
  <c r="AJ140" i="443" s="1"/>
  <c r="AH140" i="443"/>
  <c r="AG140" i="443"/>
  <c r="AF140" i="443"/>
  <c r="AE140" i="443"/>
  <c r="AD140" i="443"/>
  <c r="AC140" i="443"/>
  <c r="AB140" i="443"/>
  <c r="AA140" i="443"/>
  <c r="Z140" i="443"/>
  <c r="Y140" i="443"/>
  <c r="X140" i="443"/>
  <c r="W140" i="443"/>
  <c r="V140" i="443"/>
  <c r="U140" i="443"/>
  <c r="T140" i="443"/>
  <c r="S140" i="443"/>
  <c r="R140" i="443"/>
  <c r="Q140" i="443"/>
  <c r="P140" i="443"/>
  <c r="O140" i="443"/>
  <c r="N140" i="443"/>
  <c r="M140" i="443"/>
  <c r="L140" i="443"/>
  <c r="BX139" i="443"/>
  <c r="BY139" i="443" s="1"/>
  <c r="BS139" i="443"/>
  <c r="BH139" i="443"/>
  <c r="BI139" i="443" s="1"/>
  <c r="BG139" i="443"/>
  <c r="BF139" i="443"/>
  <c r="BE139" i="443"/>
  <c r="BD139" i="443"/>
  <c r="BC139" i="443"/>
  <c r="BB139" i="443"/>
  <c r="BA139" i="443"/>
  <c r="AZ139" i="443"/>
  <c r="AY139" i="443"/>
  <c r="AN139" i="443"/>
  <c r="AL139" i="443"/>
  <c r="AM139" i="443" s="1"/>
  <c r="AK139" i="443"/>
  <c r="AI139" i="443"/>
  <c r="AJ139" i="443" s="1"/>
  <c r="AH139" i="443"/>
  <c r="AG139" i="443"/>
  <c r="AF139" i="443"/>
  <c r="AE139" i="443"/>
  <c r="AD139" i="443"/>
  <c r="AC139" i="443"/>
  <c r="AB139" i="443"/>
  <c r="AA139" i="443"/>
  <c r="Z139" i="443"/>
  <c r="Y139" i="443"/>
  <c r="X139" i="443"/>
  <c r="W139" i="443"/>
  <c r="V139" i="443"/>
  <c r="U139" i="443"/>
  <c r="T139" i="443"/>
  <c r="S139" i="443"/>
  <c r="R139" i="443"/>
  <c r="Q139" i="443"/>
  <c r="P139" i="443"/>
  <c r="O139" i="443"/>
  <c r="N139" i="443"/>
  <c r="M139" i="443"/>
  <c r="L139" i="443"/>
  <c r="BX138" i="443"/>
  <c r="BY138" i="443" s="1"/>
  <c r="BH138" i="443"/>
  <c r="BG138" i="443"/>
  <c r="BF138" i="443"/>
  <c r="BE138" i="443"/>
  <c r="BD138" i="443"/>
  <c r="BC138" i="443"/>
  <c r="BB138" i="443"/>
  <c r="BA138" i="443"/>
  <c r="AZ138" i="443"/>
  <c r="AY138" i="443"/>
  <c r="AN138" i="443"/>
  <c r="AL138" i="443"/>
  <c r="AM138" i="443" s="1"/>
  <c r="AK138" i="443"/>
  <c r="AI138" i="443"/>
  <c r="AJ138" i="443" s="1"/>
  <c r="AH138" i="443"/>
  <c r="AG138" i="443"/>
  <c r="AF138" i="443"/>
  <c r="AE138" i="443"/>
  <c r="AD138" i="443"/>
  <c r="AC138" i="443"/>
  <c r="AB138" i="443"/>
  <c r="AA138" i="443"/>
  <c r="Z138" i="443"/>
  <c r="Y138" i="443"/>
  <c r="X138" i="443"/>
  <c r="W138" i="443"/>
  <c r="V138" i="443"/>
  <c r="U138" i="443"/>
  <c r="T138" i="443"/>
  <c r="S138" i="443"/>
  <c r="R138" i="443"/>
  <c r="Q138" i="443"/>
  <c r="P138" i="443"/>
  <c r="O138" i="443"/>
  <c r="N138" i="443"/>
  <c r="M138" i="443"/>
  <c r="L138" i="443"/>
  <c r="BX137" i="443"/>
  <c r="BY137" i="443" s="1"/>
  <c r="BH137" i="443"/>
  <c r="BG137" i="443"/>
  <c r="BF137" i="443"/>
  <c r="BE137" i="443"/>
  <c r="BD137" i="443"/>
  <c r="BC137" i="443"/>
  <c r="BB137" i="443"/>
  <c r="BA137" i="443"/>
  <c r="AZ137" i="443"/>
  <c r="AY137" i="443"/>
  <c r="AN137" i="443"/>
  <c r="AL137" i="443"/>
  <c r="AM137" i="443" s="1"/>
  <c r="AK137" i="443"/>
  <c r="AI137" i="443"/>
  <c r="AJ137" i="443" s="1"/>
  <c r="AH137" i="443"/>
  <c r="AG137" i="443"/>
  <c r="AF137" i="443"/>
  <c r="AE137" i="443"/>
  <c r="AD137" i="443"/>
  <c r="AC137" i="443"/>
  <c r="AB137" i="443"/>
  <c r="AA137" i="443"/>
  <c r="Z137" i="443"/>
  <c r="Y137" i="443"/>
  <c r="X137" i="443"/>
  <c r="W137" i="443"/>
  <c r="V137" i="443"/>
  <c r="U137" i="443"/>
  <c r="T137" i="443"/>
  <c r="S137" i="443"/>
  <c r="R137" i="443"/>
  <c r="Q137" i="443"/>
  <c r="P137" i="443"/>
  <c r="O137" i="443"/>
  <c r="N137" i="443"/>
  <c r="M137" i="443"/>
  <c r="L137" i="443"/>
  <c r="BX136" i="443"/>
  <c r="BY136" i="443" s="1"/>
  <c r="BH136" i="443"/>
  <c r="BI136" i="443" s="1"/>
  <c r="BG136" i="443"/>
  <c r="BF136" i="443"/>
  <c r="BE136" i="443"/>
  <c r="BD136" i="443"/>
  <c r="BC136" i="443"/>
  <c r="BB136" i="443"/>
  <c r="BA136" i="443"/>
  <c r="AZ136" i="443"/>
  <c r="AY136" i="443"/>
  <c r="AN136" i="443"/>
  <c r="AL136" i="443"/>
  <c r="AM136" i="443" s="1"/>
  <c r="AK136" i="443"/>
  <c r="AI136" i="443"/>
  <c r="AJ136" i="443" s="1"/>
  <c r="AH136" i="443"/>
  <c r="AG136" i="443"/>
  <c r="AF136" i="443"/>
  <c r="AE136" i="443"/>
  <c r="AD136" i="443"/>
  <c r="AC136" i="443"/>
  <c r="AB136" i="443"/>
  <c r="AA136" i="443"/>
  <c r="Z136" i="443"/>
  <c r="Y136" i="443"/>
  <c r="X136" i="443"/>
  <c r="W136" i="443"/>
  <c r="V136" i="443"/>
  <c r="U136" i="443"/>
  <c r="T136" i="443"/>
  <c r="S136" i="443"/>
  <c r="R136" i="443"/>
  <c r="Q136" i="443"/>
  <c r="P136" i="443"/>
  <c r="O136" i="443"/>
  <c r="N136" i="443"/>
  <c r="M136" i="443"/>
  <c r="L136" i="443"/>
  <c r="BX135" i="443"/>
  <c r="BY135" i="443" s="1"/>
  <c r="BH135" i="443"/>
  <c r="BG135" i="443"/>
  <c r="BF135" i="443"/>
  <c r="BE135" i="443"/>
  <c r="BD135" i="443"/>
  <c r="BC135" i="443"/>
  <c r="BB135" i="443"/>
  <c r="BA135" i="443"/>
  <c r="AZ135" i="443"/>
  <c r="AY135" i="443"/>
  <c r="AN135" i="443"/>
  <c r="AL135" i="443"/>
  <c r="AM135" i="443" s="1"/>
  <c r="AK135" i="443"/>
  <c r="AI135" i="443"/>
  <c r="AJ135" i="443" s="1"/>
  <c r="AH135" i="443"/>
  <c r="AG135" i="443"/>
  <c r="AF135" i="443"/>
  <c r="AE135" i="443"/>
  <c r="AD135" i="443"/>
  <c r="AC135" i="443"/>
  <c r="AB135" i="443"/>
  <c r="AA135" i="443"/>
  <c r="Z135" i="443"/>
  <c r="Y135" i="443"/>
  <c r="X135" i="443"/>
  <c r="W135" i="443"/>
  <c r="V135" i="443"/>
  <c r="U135" i="443"/>
  <c r="T135" i="443"/>
  <c r="S135" i="443"/>
  <c r="R135" i="443"/>
  <c r="Q135" i="443"/>
  <c r="P135" i="443"/>
  <c r="O135" i="443"/>
  <c r="N135" i="443"/>
  <c r="M135" i="443"/>
  <c r="L135" i="443"/>
  <c r="BX134" i="443"/>
  <c r="BY134" i="443" s="1"/>
  <c r="BH134" i="443"/>
  <c r="BG134" i="443"/>
  <c r="BF134" i="443"/>
  <c r="BE134" i="443"/>
  <c r="BD134" i="443"/>
  <c r="BC134" i="443"/>
  <c r="BB134" i="443"/>
  <c r="BA134" i="443"/>
  <c r="AZ134" i="443"/>
  <c r="AY134" i="443"/>
  <c r="AN134" i="443"/>
  <c r="BN134" i="443" s="1"/>
  <c r="AL134" i="443"/>
  <c r="AM134" i="443" s="1"/>
  <c r="AK134" i="443"/>
  <c r="AI134" i="443"/>
  <c r="AJ134" i="443" s="1"/>
  <c r="AH134" i="443"/>
  <c r="AG134" i="443"/>
  <c r="AF134" i="443"/>
  <c r="AE134" i="443"/>
  <c r="AD134" i="443"/>
  <c r="AC134" i="443"/>
  <c r="AB134" i="443"/>
  <c r="AA134" i="443"/>
  <c r="Z134" i="443"/>
  <c r="Y134" i="443"/>
  <c r="X134" i="443"/>
  <c r="W134" i="443"/>
  <c r="V134" i="443"/>
  <c r="U134" i="443"/>
  <c r="T134" i="443"/>
  <c r="S134" i="443"/>
  <c r="R134" i="443"/>
  <c r="Q134" i="443"/>
  <c r="P134" i="443"/>
  <c r="O134" i="443"/>
  <c r="N134" i="443"/>
  <c r="M134" i="443"/>
  <c r="L134" i="443"/>
  <c r="BX133" i="443"/>
  <c r="BY133" i="443" s="1"/>
  <c r="BH133" i="443"/>
  <c r="BJ133" i="443" s="1"/>
  <c r="BG133" i="443"/>
  <c r="BF133" i="443"/>
  <c r="BE133" i="443"/>
  <c r="BD133" i="443"/>
  <c r="BC133" i="443"/>
  <c r="BB133" i="443"/>
  <c r="BA133" i="443"/>
  <c r="AZ133" i="443"/>
  <c r="AY133" i="443"/>
  <c r="AR133" i="443"/>
  <c r="AN133" i="443"/>
  <c r="BM133" i="443" s="1"/>
  <c r="AL133" i="443"/>
  <c r="AM133" i="443" s="1"/>
  <c r="AK133" i="443"/>
  <c r="AI133" i="443"/>
  <c r="AJ133" i="443" s="1"/>
  <c r="AH133" i="443"/>
  <c r="AG133" i="443"/>
  <c r="AF133" i="443"/>
  <c r="AE133" i="443"/>
  <c r="AD133" i="443"/>
  <c r="AC133" i="443"/>
  <c r="AB133" i="443"/>
  <c r="AA133" i="443"/>
  <c r="Z133" i="443"/>
  <c r="Y133" i="443"/>
  <c r="X133" i="443"/>
  <c r="W133" i="443"/>
  <c r="V133" i="443"/>
  <c r="U133" i="443"/>
  <c r="T133" i="443"/>
  <c r="S133" i="443"/>
  <c r="R133" i="443"/>
  <c r="Q133" i="443"/>
  <c r="P133" i="443"/>
  <c r="O133" i="443"/>
  <c r="N133" i="443"/>
  <c r="M133" i="443"/>
  <c r="L133" i="443"/>
  <c r="BX132" i="443"/>
  <c r="BY132" i="443" s="1"/>
  <c r="BH132" i="443"/>
  <c r="BK132" i="443" s="1"/>
  <c r="BG132" i="443"/>
  <c r="BF132" i="443"/>
  <c r="BE132" i="443"/>
  <c r="BD132" i="443"/>
  <c r="BC132" i="443"/>
  <c r="BB132" i="443"/>
  <c r="BA132" i="443"/>
  <c r="AZ132" i="443"/>
  <c r="AY132" i="443"/>
  <c r="AN132" i="443"/>
  <c r="AL132" i="443"/>
  <c r="AM132" i="443" s="1"/>
  <c r="AK132" i="443"/>
  <c r="AI132" i="443"/>
  <c r="AJ132" i="443" s="1"/>
  <c r="AH132" i="443"/>
  <c r="AG132" i="443"/>
  <c r="AF132" i="443"/>
  <c r="AE132" i="443"/>
  <c r="AD132" i="443"/>
  <c r="AC132" i="443"/>
  <c r="AB132" i="443"/>
  <c r="AA132" i="443"/>
  <c r="Z132" i="443"/>
  <c r="Y132" i="443"/>
  <c r="X132" i="443"/>
  <c r="W132" i="443"/>
  <c r="V132" i="443"/>
  <c r="U132" i="443"/>
  <c r="T132" i="443"/>
  <c r="S132" i="443"/>
  <c r="R132" i="443"/>
  <c r="Q132" i="443"/>
  <c r="P132" i="443"/>
  <c r="O132" i="443"/>
  <c r="N132" i="443"/>
  <c r="M132" i="443"/>
  <c r="L132" i="443"/>
  <c r="BX131" i="443"/>
  <c r="BY131" i="443" s="1"/>
  <c r="BH131" i="443"/>
  <c r="BG131" i="443"/>
  <c r="BF131" i="443"/>
  <c r="BE131" i="443"/>
  <c r="BD131" i="443"/>
  <c r="BC131" i="443"/>
  <c r="BB131" i="443"/>
  <c r="BA131" i="443"/>
  <c r="AZ131" i="443"/>
  <c r="AY131" i="443"/>
  <c r="AU131" i="443"/>
  <c r="AN131" i="443"/>
  <c r="BP131" i="443" s="1"/>
  <c r="AL131" i="443"/>
  <c r="AM131" i="443" s="1"/>
  <c r="AK131" i="443"/>
  <c r="AI131" i="443"/>
  <c r="AJ131" i="443" s="1"/>
  <c r="AH131" i="443"/>
  <c r="AG131" i="443"/>
  <c r="AF131" i="443"/>
  <c r="AE131" i="443"/>
  <c r="AD131" i="443"/>
  <c r="AC131" i="443"/>
  <c r="AB131" i="443"/>
  <c r="AA131" i="443"/>
  <c r="Z131" i="443"/>
  <c r="Y131" i="443"/>
  <c r="X131" i="443"/>
  <c r="W131" i="443"/>
  <c r="V131" i="443"/>
  <c r="U131" i="443"/>
  <c r="T131" i="443"/>
  <c r="S131" i="443"/>
  <c r="R131" i="443"/>
  <c r="Q131" i="443"/>
  <c r="P131" i="443"/>
  <c r="O131" i="443"/>
  <c r="N131" i="443"/>
  <c r="M131" i="443"/>
  <c r="L131" i="443"/>
  <c r="BX130" i="443"/>
  <c r="BY130" i="443" s="1"/>
  <c r="BH130" i="443"/>
  <c r="BJ130" i="443" s="1"/>
  <c r="BG130" i="443"/>
  <c r="BF130" i="443"/>
  <c r="BE130" i="443"/>
  <c r="BD130" i="443"/>
  <c r="BC130" i="443"/>
  <c r="BB130" i="443"/>
  <c r="BA130" i="443"/>
  <c r="AZ130" i="443"/>
  <c r="AY130" i="443"/>
  <c r="AN130" i="443"/>
  <c r="BT130" i="443" s="1"/>
  <c r="AL130" i="443"/>
  <c r="AM130" i="443" s="1"/>
  <c r="AK130" i="443"/>
  <c r="AI130" i="443"/>
  <c r="AJ130" i="443" s="1"/>
  <c r="AH130" i="443"/>
  <c r="AG130" i="443"/>
  <c r="AF130" i="443"/>
  <c r="AE130" i="443"/>
  <c r="AD130" i="443"/>
  <c r="AC130" i="443"/>
  <c r="AB130" i="443"/>
  <c r="AA130" i="443"/>
  <c r="Z130" i="443"/>
  <c r="Y130" i="443"/>
  <c r="X130" i="443"/>
  <c r="W130" i="443"/>
  <c r="V130" i="443"/>
  <c r="U130" i="443"/>
  <c r="T130" i="443"/>
  <c r="S130" i="443"/>
  <c r="R130" i="443"/>
  <c r="Q130" i="443"/>
  <c r="P130" i="443"/>
  <c r="O130" i="443"/>
  <c r="N130" i="443"/>
  <c r="M130" i="443"/>
  <c r="L130" i="443"/>
  <c r="BX129" i="443"/>
  <c r="BY129" i="443" s="1"/>
  <c r="BH129" i="443"/>
  <c r="BI129" i="443" s="1"/>
  <c r="BG129" i="443"/>
  <c r="BF129" i="443"/>
  <c r="BE129" i="443"/>
  <c r="BD129" i="443"/>
  <c r="BC129" i="443"/>
  <c r="BB129" i="443"/>
  <c r="BA129" i="443"/>
  <c r="AZ129" i="443"/>
  <c r="AY129" i="443"/>
  <c r="AN129" i="443"/>
  <c r="AL129" i="443"/>
  <c r="AM129" i="443" s="1"/>
  <c r="AK129" i="443"/>
  <c r="AJ129" i="443"/>
  <c r="AI129" i="443"/>
  <c r="AH129" i="443"/>
  <c r="AG129" i="443"/>
  <c r="AF129" i="443"/>
  <c r="AE129" i="443"/>
  <c r="AD129" i="443"/>
  <c r="AC129" i="443"/>
  <c r="AB129" i="443"/>
  <c r="AA129" i="443"/>
  <c r="Z129" i="443"/>
  <c r="Y129" i="443"/>
  <c r="X129" i="443"/>
  <c r="W129" i="443"/>
  <c r="V129" i="443"/>
  <c r="U129" i="443"/>
  <c r="T129" i="443"/>
  <c r="S129" i="443"/>
  <c r="R129" i="443"/>
  <c r="Q129" i="443"/>
  <c r="P129" i="443"/>
  <c r="O129" i="443"/>
  <c r="N129" i="443"/>
  <c r="M129" i="443"/>
  <c r="L129" i="443"/>
  <c r="BX128" i="443"/>
  <c r="BY128" i="443" s="1"/>
  <c r="BH128" i="443"/>
  <c r="BK128" i="443" s="1"/>
  <c r="BG128" i="443"/>
  <c r="BF128" i="443"/>
  <c r="BE128" i="443"/>
  <c r="BD128" i="443"/>
  <c r="BC128" i="443"/>
  <c r="BB128" i="443"/>
  <c r="BA128" i="443"/>
  <c r="AZ128" i="443"/>
  <c r="AY128" i="443"/>
  <c r="AN128" i="443"/>
  <c r="BR128" i="443" s="1"/>
  <c r="AL128" i="443"/>
  <c r="AM128" i="443" s="1"/>
  <c r="AK128" i="443"/>
  <c r="AI128" i="443"/>
  <c r="AJ128" i="443" s="1"/>
  <c r="AH128" i="443"/>
  <c r="AG128" i="443"/>
  <c r="AF128" i="443"/>
  <c r="AE128" i="443"/>
  <c r="AD128" i="443"/>
  <c r="AC128" i="443"/>
  <c r="AB128" i="443"/>
  <c r="AA128" i="443"/>
  <c r="Z128" i="443"/>
  <c r="Y128" i="443"/>
  <c r="X128" i="443"/>
  <c r="W128" i="443"/>
  <c r="V128" i="443"/>
  <c r="U128" i="443"/>
  <c r="T128" i="443"/>
  <c r="S128" i="443"/>
  <c r="R128" i="443"/>
  <c r="Q128" i="443"/>
  <c r="P128" i="443"/>
  <c r="O128" i="443"/>
  <c r="N128" i="443"/>
  <c r="M128" i="443"/>
  <c r="L128" i="443"/>
  <c r="BX127" i="443"/>
  <c r="BY127" i="443" s="1"/>
  <c r="BH127" i="443"/>
  <c r="BJ127" i="443" s="1"/>
  <c r="BG127" i="443"/>
  <c r="BF127" i="443"/>
  <c r="BE127" i="443"/>
  <c r="BD127" i="443"/>
  <c r="BC127" i="443"/>
  <c r="BB127" i="443"/>
  <c r="BA127" i="443"/>
  <c r="AZ127" i="443"/>
  <c r="AY127" i="443"/>
  <c r="AN127" i="443"/>
  <c r="BT127" i="443" s="1"/>
  <c r="AL127" i="443"/>
  <c r="AM127" i="443" s="1"/>
  <c r="AK127" i="443"/>
  <c r="AI127" i="443"/>
  <c r="AJ127" i="443" s="1"/>
  <c r="AH127" i="443"/>
  <c r="AG127" i="443"/>
  <c r="AF127" i="443"/>
  <c r="AE127" i="443"/>
  <c r="AD127" i="443"/>
  <c r="AC127" i="443"/>
  <c r="AB127" i="443"/>
  <c r="AA127" i="443"/>
  <c r="Z127" i="443"/>
  <c r="Y127" i="443"/>
  <c r="X127" i="443"/>
  <c r="W127" i="443"/>
  <c r="V127" i="443"/>
  <c r="U127" i="443"/>
  <c r="T127" i="443"/>
  <c r="S127" i="443"/>
  <c r="R127" i="443"/>
  <c r="Q127" i="443"/>
  <c r="P127" i="443"/>
  <c r="O127" i="443"/>
  <c r="N127" i="443"/>
  <c r="M127" i="443"/>
  <c r="L127" i="443"/>
  <c r="BX126" i="443"/>
  <c r="BY126" i="443" s="1"/>
  <c r="BH126" i="443"/>
  <c r="BG126" i="443"/>
  <c r="BF126" i="443"/>
  <c r="BE126" i="443"/>
  <c r="BD126" i="443"/>
  <c r="BC126" i="443"/>
  <c r="BB126" i="443"/>
  <c r="BA126" i="443"/>
  <c r="AZ126" i="443"/>
  <c r="AY126" i="443"/>
  <c r="AN126" i="443"/>
  <c r="AL126" i="443"/>
  <c r="AM126" i="443" s="1"/>
  <c r="AK126" i="443"/>
  <c r="AI126" i="443"/>
  <c r="AJ126" i="443" s="1"/>
  <c r="AH126" i="443"/>
  <c r="AG126" i="443"/>
  <c r="AF126" i="443"/>
  <c r="AE126" i="443"/>
  <c r="AD126" i="443"/>
  <c r="AC126" i="443"/>
  <c r="AB126" i="443"/>
  <c r="AA126" i="443"/>
  <c r="Z126" i="443"/>
  <c r="Y126" i="443"/>
  <c r="X126" i="443"/>
  <c r="W126" i="443"/>
  <c r="V126" i="443"/>
  <c r="U126" i="443"/>
  <c r="T126" i="443"/>
  <c r="S126" i="443"/>
  <c r="R126" i="443"/>
  <c r="Q126" i="443"/>
  <c r="P126" i="443"/>
  <c r="O126" i="443"/>
  <c r="N126" i="443"/>
  <c r="M126" i="443"/>
  <c r="L126" i="443"/>
  <c r="BX125" i="443"/>
  <c r="BY125" i="443" s="1"/>
  <c r="BH125" i="443"/>
  <c r="BG125" i="443"/>
  <c r="BF125" i="443"/>
  <c r="BE125" i="443"/>
  <c r="BD125" i="443"/>
  <c r="BC125" i="443"/>
  <c r="BB125" i="443"/>
  <c r="BA125" i="443"/>
  <c r="AZ125" i="443"/>
  <c r="AY125" i="443"/>
  <c r="AN125" i="443"/>
  <c r="BO125" i="443" s="1"/>
  <c r="AL125" i="443"/>
  <c r="AM125" i="443" s="1"/>
  <c r="AK125" i="443"/>
  <c r="AI125" i="443"/>
  <c r="AJ125" i="443" s="1"/>
  <c r="AH125" i="443"/>
  <c r="AG125" i="443"/>
  <c r="AF125" i="443"/>
  <c r="AE125" i="443"/>
  <c r="AD125" i="443"/>
  <c r="AC125" i="443"/>
  <c r="AB125" i="443"/>
  <c r="AA125" i="443"/>
  <c r="Z125" i="443"/>
  <c r="Y125" i="443"/>
  <c r="X125" i="443"/>
  <c r="W125" i="443"/>
  <c r="V125" i="443"/>
  <c r="U125" i="443"/>
  <c r="T125" i="443"/>
  <c r="S125" i="443"/>
  <c r="R125" i="443"/>
  <c r="Q125" i="443"/>
  <c r="P125" i="443"/>
  <c r="O125" i="443"/>
  <c r="N125" i="443"/>
  <c r="M125" i="443"/>
  <c r="L125" i="443"/>
  <c r="BX124" i="443"/>
  <c r="BY124" i="443" s="1"/>
  <c r="BH124" i="443"/>
  <c r="BG124" i="443"/>
  <c r="BF124" i="443"/>
  <c r="BE124" i="443"/>
  <c r="BD124" i="443"/>
  <c r="BC124" i="443"/>
  <c r="BB124" i="443"/>
  <c r="BA124" i="443"/>
  <c r="AZ124" i="443"/>
  <c r="AY124" i="443"/>
  <c r="AN124" i="443"/>
  <c r="AL124" i="443"/>
  <c r="AM124" i="443" s="1"/>
  <c r="AK124" i="443"/>
  <c r="AI124" i="443"/>
  <c r="AJ124" i="443" s="1"/>
  <c r="AH124" i="443"/>
  <c r="AG124" i="443"/>
  <c r="AF124" i="443"/>
  <c r="AE124" i="443"/>
  <c r="AD124" i="443"/>
  <c r="AC124" i="443"/>
  <c r="AB124" i="443"/>
  <c r="AA124" i="443"/>
  <c r="Z124" i="443"/>
  <c r="Y124" i="443"/>
  <c r="X124" i="443"/>
  <c r="W124" i="443"/>
  <c r="V124" i="443"/>
  <c r="U124" i="443"/>
  <c r="T124" i="443"/>
  <c r="S124" i="443"/>
  <c r="R124" i="443"/>
  <c r="Q124" i="443"/>
  <c r="P124" i="443"/>
  <c r="O124" i="443"/>
  <c r="N124" i="443"/>
  <c r="M124" i="443"/>
  <c r="L124" i="443"/>
  <c r="BX123" i="443"/>
  <c r="BY123" i="443" s="1"/>
  <c r="BT123" i="443"/>
  <c r="BS123" i="443"/>
  <c r="BH123" i="443"/>
  <c r="BG123" i="443"/>
  <c r="BF123" i="443"/>
  <c r="BE123" i="443"/>
  <c r="BD123" i="443"/>
  <c r="BC123" i="443"/>
  <c r="BB123" i="443"/>
  <c r="BA123" i="443"/>
  <c r="AZ123" i="443"/>
  <c r="AY123" i="443"/>
  <c r="AP123" i="443"/>
  <c r="AQ123" i="443" s="1"/>
  <c r="AN123" i="443"/>
  <c r="BR123" i="443" s="1"/>
  <c r="AL123" i="443"/>
  <c r="AM123" i="443" s="1"/>
  <c r="AK123" i="443"/>
  <c r="AI123" i="443"/>
  <c r="AJ123" i="443" s="1"/>
  <c r="AH123" i="443"/>
  <c r="AG123" i="443"/>
  <c r="AF123" i="443"/>
  <c r="AE123" i="443"/>
  <c r="AD123" i="443"/>
  <c r="AC123" i="443"/>
  <c r="AB123" i="443"/>
  <c r="AA123" i="443"/>
  <c r="Z123" i="443"/>
  <c r="Y123" i="443"/>
  <c r="X123" i="443"/>
  <c r="W123" i="443"/>
  <c r="V123" i="443"/>
  <c r="U123" i="443"/>
  <c r="T123" i="443"/>
  <c r="S123" i="443"/>
  <c r="R123" i="443"/>
  <c r="Q123" i="443"/>
  <c r="P123" i="443"/>
  <c r="O123" i="443"/>
  <c r="N123" i="443"/>
  <c r="M123" i="443"/>
  <c r="L123" i="443"/>
  <c r="BX122" i="443"/>
  <c r="BY122" i="443" s="1"/>
  <c r="BH122" i="443"/>
  <c r="BI122" i="443" s="1"/>
  <c r="BG122" i="443"/>
  <c r="BF122" i="443"/>
  <c r="BE122" i="443"/>
  <c r="BD122" i="443"/>
  <c r="BC122" i="443"/>
  <c r="BB122" i="443"/>
  <c r="BA122" i="443"/>
  <c r="AZ122" i="443"/>
  <c r="AY122" i="443"/>
  <c r="AN122" i="443"/>
  <c r="AL122" i="443"/>
  <c r="AM122" i="443" s="1"/>
  <c r="AK122" i="443"/>
  <c r="AI122" i="443"/>
  <c r="AJ122" i="443" s="1"/>
  <c r="AH122" i="443"/>
  <c r="AG122" i="443"/>
  <c r="AF122" i="443"/>
  <c r="AE122" i="443"/>
  <c r="AD122" i="443"/>
  <c r="AC122" i="443"/>
  <c r="AB122" i="443"/>
  <c r="AA122" i="443"/>
  <c r="Z122" i="443"/>
  <c r="Y122" i="443"/>
  <c r="X122" i="443"/>
  <c r="W122" i="443"/>
  <c r="V122" i="443"/>
  <c r="U122" i="443"/>
  <c r="T122" i="443"/>
  <c r="S122" i="443"/>
  <c r="R122" i="443"/>
  <c r="Q122" i="443"/>
  <c r="P122" i="443"/>
  <c r="O122" i="443"/>
  <c r="N122" i="443"/>
  <c r="M122" i="443"/>
  <c r="L122" i="443"/>
  <c r="BX121" i="443"/>
  <c r="BY121" i="443" s="1"/>
  <c r="BH121" i="443"/>
  <c r="BK121" i="443" s="1"/>
  <c r="BG121" i="443"/>
  <c r="BF121" i="443"/>
  <c r="BE121" i="443"/>
  <c r="BD121" i="443"/>
  <c r="BC121" i="443"/>
  <c r="BB121" i="443"/>
  <c r="BA121" i="443"/>
  <c r="AZ121" i="443"/>
  <c r="AY121" i="443"/>
  <c r="AN121" i="443"/>
  <c r="AS121" i="443" s="1"/>
  <c r="AL121" i="443"/>
  <c r="AM121" i="443" s="1"/>
  <c r="AK121" i="443"/>
  <c r="AI121" i="443"/>
  <c r="AJ121" i="443" s="1"/>
  <c r="AH121" i="443"/>
  <c r="AG121" i="443"/>
  <c r="AF121" i="443"/>
  <c r="AE121" i="443"/>
  <c r="AD121" i="443"/>
  <c r="AC121" i="443"/>
  <c r="AB121" i="443"/>
  <c r="AA121" i="443"/>
  <c r="Z121" i="443"/>
  <c r="Y121" i="443"/>
  <c r="X121" i="443"/>
  <c r="W121" i="443"/>
  <c r="V121" i="443"/>
  <c r="U121" i="443"/>
  <c r="T121" i="443"/>
  <c r="S121" i="443"/>
  <c r="R121" i="443"/>
  <c r="Q121" i="443"/>
  <c r="P121" i="443"/>
  <c r="O121" i="443"/>
  <c r="N121" i="443"/>
  <c r="M121" i="443"/>
  <c r="L121" i="443"/>
  <c r="BX120" i="443"/>
  <c r="BY120" i="443" s="1"/>
  <c r="BH120" i="443"/>
  <c r="BK120" i="443" s="1"/>
  <c r="BG120" i="443"/>
  <c r="BF120" i="443"/>
  <c r="BE120" i="443"/>
  <c r="BD120" i="443"/>
  <c r="BC120" i="443"/>
  <c r="BB120" i="443"/>
  <c r="BA120" i="443"/>
  <c r="AZ120" i="443"/>
  <c r="AY120" i="443"/>
  <c r="AN120" i="443"/>
  <c r="AV120" i="443" s="1"/>
  <c r="AW120" i="443" s="1"/>
  <c r="AL120" i="443"/>
  <c r="AM120" i="443" s="1"/>
  <c r="AK120" i="443"/>
  <c r="AI120" i="443"/>
  <c r="AJ120" i="443" s="1"/>
  <c r="AH120" i="443"/>
  <c r="AG120" i="443"/>
  <c r="AF120" i="443"/>
  <c r="AE120" i="443"/>
  <c r="AD120" i="443"/>
  <c r="AC120" i="443"/>
  <c r="AB120" i="443"/>
  <c r="AA120" i="443"/>
  <c r="Z120" i="443"/>
  <c r="Y120" i="443"/>
  <c r="X120" i="443"/>
  <c r="W120" i="443"/>
  <c r="V120" i="443"/>
  <c r="U120" i="443"/>
  <c r="T120" i="443"/>
  <c r="S120" i="443"/>
  <c r="R120" i="443"/>
  <c r="Q120" i="443"/>
  <c r="P120" i="443"/>
  <c r="O120" i="443"/>
  <c r="N120" i="443"/>
  <c r="M120" i="443"/>
  <c r="L120" i="443"/>
  <c r="BX119" i="443"/>
  <c r="BY119" i="443" s="1"/>
  <c r="BH119" i="443"/>
  <c r="BG119" i="443"/>
  <c r="BF119" i="443"/>
  <c r="BE119" i="443"/>
  <c r="BD119" i="443"/>
  <c r="BC119" i="443"/>
  <c r="BB119" i="443"/>
  <c r="BA119" i="443"/>
  <c r="AZ119" i="443"/>
  <c r="AY119" i="443"/>
  <c r="AN119" i="443"/>
  <c r="BT119" i="443" s="1"/>
  <c r="AL119" i="443"/>
  <c r="AM119" i="443" s="1"/>
  <c r="AK119" i="443"/>
  <c r="AI119" i="443"/>
  <c r="AJ119" i="443" s="1"/>
  <c r="AH119" i="443"/>
  <c r="AG119" i="443"/>
  <c r="AF119" i="443"/>
  <c r="AE119" i="443"/>
  <c r="AD119" i="443"/>
  <c r="AC119" i="443"/>
  <c r="AB119" i="443"/>
  <c r="AA119" i="443"/>
  <c r="Z119" i="443"/>
  <c r="Y119" i="443"/>
  <c r="X119" i="443"/>
  <c r="W119" i="443"/>
  <c r="V119" i="443"/>
  <c r="U119" i="443"/>
  <c r="T119" i="443"/>
  <c r="S119" i="443"/>
  <c r="R119" i="443"/>
  <c r="Q119" i="443"/>
  <c r="P119" i="443"/>
  <c r="O119" i="443"/>
  <c r="N119" i="443"/>
  <c r="M119" i="443"/>
  <c r="L119" i="443"/>
  <c r="BX118" i="443"/>
  <c r="BY118" i="443" s="1"/>
  <c r="BH118" i="443"/>
  <c r="BI118" i="443" s="1"/>
  <c r="BG118" i="443"/>
  <c r="BF118" i="443"/>
  <c r="BE118" i="443"/>
  <c r="BD118" i="443"/>
  <c r="BC118" i="443"/>
  <c r="BB118" i="443"/>
  <c r="BA118" i="443"/>
  <c r="AZ118" i="443"/>
  <c r="AY118" i="443"/>
  <c r="AN118" i="443"/>
  <c r="BP118" i="443" s="1"/>
  <c r="AL118" i="443"/>
  <c r="AM118" i="443" s="1"/>
  <c r="AK118" i="443"/>
  <c r="AI118" i="443"/>
  <c r="AJ118" i="443" s="1"/>
  <c r="AH118" i="443"/>
  <c r="AG118" i="443"/>
  <c r="AF118" i="443"/>
  <c r="AE118" i="443"/>
  <c r="AD118" i="443"/>
  <c r="AC118" i="443"/>
  <c r="AB118" i="443"/>
  <c r="AA118" i="443"/>
  <c r="Z118" i="443"/>
  <c r="Y118" i="443"/>
  <c r="X118" i="443"/>
  <c r="W118" i="443"/>
  <c r="V118" i="443"/>
  <c r="U118" i="443"/>
  <c r="T118" i="443"/>
  <c r="S118" i="443"/>
  <c r="R118" i="443"/>
  <c r="Q118" i="443"/>
  <c r="P118" i="443"/>
  <c r="O118" i="443"/>
  <c r="N118" i="443"/>
  <c r="M118" i="443"/>
  <c r="L118" i="443"/>
  <c r="BX117" i="443"/>
  <c r="BY117" i="443" s="1"/>
  <c r="BH117" i="443"/>
  <c r="BJ117" i="443" s="1"/>
  <c r="BG117" i="443"/>
  <c r="BF117" i="443"/>
  <c r="BE117" i="443"/>
  <c r="BD117" i="443"/>
  <c r="BC117" i="443"/>
  <c r="BB117" i="443"/>
  <c r="BA117" i="443"/>
  <c r="AZ117" i="443"/>
  <c r="AY117" i="443"/>
  <c r="AN117" i="443"/>
  <c r="AS117" i="443" s="1"/>
  <c r="AL117" i="443"/>
  <c r="AM117" i="443" s="1"/>
  <c r="AK117" i="443"/>
  <c r="AI117" i="443"/>
  <c r="AJ117" i="443" s="1"/>
  <c r="AH117" i="443"/>
  <c r="AG117" i="443"/>
  <c r="AF117" i="443"/>
  <c r="AE117" i="443"/>
  <c r="AD117" i="443"/>
  <c r="AC117" i="443"/>
  <c r="AB117" i="443"/>
  <c r="AA117" i="443"/>
  <c r="Z117" i="443"/>
  <c r="Y117" i="443"/>
  <c r="X117" i="443"/>
  <c r="W117" i="443"/>
  <c r="V117" i="443"/>
  <c r="U117" i="443"/>
  <c r="T117" i="443"/>
  <c r="S117" i="443"/>
  <c r="R117" i="443"/>
  <c r="Q117" i="443"/>
  <c r="P117" i="443"/>
  <c r="O117" i="443"/>
  <c r="N117" i="443"/>
  <c r="M117" i="443"/>
  <c r="L117" i="443"/>
  <c r="BX116" i="443"/>
  <c r="BY116" i="443" s="1"/>
  <c r="BH116" i="443"/>
  <c r="BK116" i="443" s="1"/>
  <c r="BG116" i="443"/>
  <c r="BF116" i="443"/>
  <c r="BE116" i="443"/>
  <c r="BD116" i="443"/>
  <c r="BC116" i="443"/>
  <c r="BB116" i="443"/>
  <c r="BA116" i="443"/>
  <c r="AZ116" i="443"/>
  <c r="AY116" i="443"/>
  <c r="AN116" i="443"/>
  <c r="AL116" i="443"/>
  <c r="AM116" i="443" s="1"/>
  <c r="AK116" i="443"/>
  <c r="AI116" i="443"/>
  <c r="AJ116" i="443" s="1"/>
  <c r="AH116" i="443"/>
  <c r="AG116" i="443"/>
  <c r="AF116" i="443"/>
  <c r="AE116" i="443"/>
  <c r="AD116" i="443"/>
  <c r="AC116" i="443"/>
  <c r="AB116" i="443"/>
  <c r="AA116" i="443"/>
  <c r="Z116" i="443"/>
  <c r="Y116" i="443"/>
  <c r="X116" i="443"/>
  <c r="W116" i="443"/>
  <c r="V116" i="443"/>
  <c r="U116" i="443"/>
  <c r="T116" i="443"/>
  <c r="S116" i="443"/>
  <c r="R116" i="443"/>
  <c r="Q116" i="443"/>
  <c r="P116" i="443"/>
  <c r="O116" i="443"/>
  <c r="N116" i="443"/>
  <c r="M116" i="443"/>
  <c r="L116" i="443"/>
  <c r="BX115" i="443"/>
  <c r="BY115" i="443" s="1"/>
  <c r="BH115" i="443"/>
  <c r="BJ115" i="443" s="1"/>
  <c r="BG115" i="443"/>
  <c r="BF115" i="443"/>
  <c r="BE115" i="443"/>
  <c r="BD115" i="443"/>
  <c r="BC115" i="443"/>
  <c r="BB115" i="443"/>
  <c r="BA115" i="443"/>
  <c r="AZ115" i="443"/>
  <c r="AY115" i="443"/>
  <c r="AN115" i="443"/>
  <c r="AL115" i="443"/>
  <c r="AM115" i="443" s="1"/>
  <c r="AK115" i="443"/>
  <c r="AI115" i="443"/>
  <c r="AJ115" i="443" s="1"/>
  <c r="AH115" i="443"/>
  <c r="AG115" i="443"/>
  <c r="AF115" i="443"/>
  <c r="AE115" i="443"/>
  <c r="AD115" i="443"/>
  <c r="AC115" i="443"/>
  <c r="AB115" i="443"/>
  <c r="AA115" i="443"/>
  <c r="Z115" i="443"/>
  <c r="Y115" i="443"/>
  <c r="X115" i="443"/>
  <c r="W115" i="443"/>
  <c r="V115" i="443"/>
  <c r="U115" i="443"/>
  <c r="T115" i="443"/>
  <c r="S115" i="443"/>
  <c r="R115" i="443"/>
  <c r="Q115" i="443"/>
  <c r="P115" i="443"/>
  <c r="O115" i="443"/>
  <c r="N115" i="443"/>
  <c r="M115" i="443"/>
  <c r="L115" i="443"/>
  <c r="BX114" i="443"/>
  <c r="BY114" i="443" s="1"/>
  <c r="BH114" i="443"/>
  <c r="BJ114" i="443" s="1"/>
  <c r="BG114" i="443"/>
  <c r="BF114" i="443"/>
  <c r="BE114" i="443"/>
  <c r="BD114" i="443"/>
  <c r="BC114" i="443"/>
  <c r="BB114" i="443"/>
  <c r="BA114" i="443"/>
  <c r="AZ114" i="443"/>
  <c r="AY114" i="443"/>
  <c r="AN114" i="443"/>
  <c r="BT114" i="443" s="1"/>
  <c r="AL114" i="443"/>
  <c r="AM114" i="443" s="1"/>
  <c r="AK114" i="443"/>
  <c r="AI114" i="443"/>
  <c r="AJ114" i="443" s="1"/>
  <c r="AH114" i="443"/>
  <c r="AG114" i="443"/>
  <c r="AF114" i="443"/>
  <c r="AE114" i="443"/>
  <c r="AD114" i="443"/>
  <c r="AC114" i="443"/>
  <c r="AB114" i="443"/>
  <c r="AA114" i="443"/>
  <c r="Z114" i="443"/>
  <c r="Y114" i="443"/>
  <c r="X114" i="443"/>
  <c r="W114" i="443"/>
  <c r="V114" i="443"/>
  <c r="U114" i="443"/>
  <c r="T114" i="443"/>
  <c r="S114" i="443"/>
  <c r="R114" i="443"/>
  <c r="Q114" i="443"/>
  <c r="P114" i="443"/>
  <c r="O114" i="443"/>
  <c r="N114" i="443"/>
  <c r="M114" i="443"/>
  <c r="L114" i="443"/>
  <c r="BX113" i="443"/>
  <c r="BY113" i="443" s="1"/>
  <c r="BH113" i="443"/>
  <c r="BG113" i="443"/>
  <c r="BF113" i="443"/>
  <c r="BE113" i="443"/>
  <c r="BD113" i="443"/>
  <c r="BC113" i="443"/>
  <c r="BB113" i="443"/>
  <c r="BA113" i="443"/>
  <c r="AZ113" i="443"/>
  <c r="AY113" i="443"/>
  <c r="AN113" i="443"/>
  <c r="BM113" i="443" s="1"/>
  <c r="AL113" i="443"/>
  <c r="AM113" i="443" s="1"/>
  <c r="AK113" i="443"/>
  <c r="AJ113" i="443"/>
  <c r="AI113" i="443"/>
  <c r="AH113" i="443"/>
  <c r="AG113" i="443"/>
  <c r="AF113" i="443"/>
  <c r="AE113" i="443"/>
  <c r="AD113" i="443"/>
  <c r="AC113" i="443"/>
  <c r="AB113" i="443"/>
  <c r="AA113" i="443"/>
  <c r="Z113" i="443"/>
  <c r="Y113" i="443"/>
  <c r="X113" i="443"/>
  <c r="W113" i="443"/>
  <c r="V113" i="443"/>
  <c r="U113" i="443"/>
  <c r="T113" i="443"/>
  <c r="S113" i="443"/>
  <c r="R113" i="443"/>
  <c r="Q113" i="443"/>
  <c r="P113" i="443"/>
  <c r="O113" i="443"/>
  <c r="N113" i="443"/>
  <c r="M113" i="443"/>
  <c r="L113" i="443"/>
  <c r="BX112" i="443"/>
  <c r="BY112" i="443" s="1"/>
  <c r="BH112" i="443"/>
  <c r="BG112" i="443"/>
  <c r="BF112" i="443"/>
  <c r="BE112" i="443"/>
  <c r="BD112" i="443"/>
  <c r="BC112" i="443"/>
  <c r="BB112" i="443"/>
  <c r="BA112" i="443"/>
  <c r="AZ112" i="443"/>
  <c r="AY112" i="443"/>
  <c r="AN112" i="443"/>
  <c r="AL112" i="443"/>
  <c r="AM112" i="443" s="1"/>
  <c r="AK112" i="443"/>
  <c r="AI112" i="443"/>
  <c r="AJ112" i="443" s="1"/>
  <c r="AH112" i="443"/>
  <c r="AG112" i="443"/>
  <c r="AF112" i="443"/>
  <c r="AE112" i="443"/>
  <c r="AD112" i="443"/>
  <c r="AC112" i="443"/>
  <c r="AB112" i="443"/>
  <c r="AA112" i="443"/>
  <c r="Z112" i="443"/>
  <c r="Y112" i="443"/>
  <c r="X112" i="443"/>
  <c r="W112" i="443"/>
  <c r="V112" i="443"/>
  <c r="U112" i="443"/>
  <c r="T112" i="443"/>
  <c r="S112" i="443"/>
  <c r="R112" i="443"/>
  <c r="Q112" i="443"/>
  <c r="P112" i="443"/>
  <c r="O112" i="443"/>
  <c r="N112" i="443"/>
  <c r="M112" i="443"/>
  <c r="L112" i="443"/>
  <c r="BX111" i="443"/>
  <c r="BY111" i="443" s="1"/>
  <c r="BH111" i="443"/>
  <c r="BG111" i="443"/>
  <c r="BF111" i="443"/>
  <c r="BE111" i="443"/>
  <c r="BD111" i="443"/>
  <c r="BC111" i="443"/>
  <c r="BB111" i="443"/>
  <c r="BA111" i="443"/>
  <c r="AZ111" i="443"/>
  <c r="AY111" i="443"/>
  <c r="AN111" i="443"/>
  <c r="BR111" i="443" s="1"/>
  <c r="AL111" i="443"/>
  <c r="AM111" i="443" s="1"/>
  <c r="AK111" i="443"/>
  <c r="AI111" i="443"/>
  <c r="AJ111" i="443" s="1"/>
  <c r="AH111" i="443"/>
  <c r="AG111" i="443"/>
  <c r="AF111" i="443"/>
  <c r="AE111" i="443"/>
  <c r="AD111" i="443"/>
  <c r="AC111" i="443"/>
  <c r="AB111" i="443"/>
  <c r="AA111" i="443"/>
  <c r="Z111" i="443"/>
  <c r="Y111" i="443"/>
  <c r="X111" i="443"/>
  <c r="W111" i="443"/>
  <c r="V111" i="443"/>
  <c r="U111" i="443"/>
  <c r="T111" i="443"/>
  <c r="S111" i="443"/>
  <c r="R111" i="443"/>
  <c r="Q111" i="443"/>
  <c r="P111" i="443"/>
  <c r="O111" i="443"/>
  <c r="N111" i="443"/>
  <c r="M111" i="443"/>
  <c r="L111" i="443"/>
  <c r="BX110" i="443"/>
  <c r="BY110" i="443" s="1"/>
  <c r="BS110" i="443"/>
  <c r="BH110" i="443"/>
  <c r="BG110" i="443"/>
  <c r="BF110" i="443"/>
  <c r="BE110" i="443"/>
  <c r="BD110" i="443"/>
  <c r="BC110" i="443"/>
  <c r="BB110" i="443"/>
  <c r="BA110" i="443"/>
  <c r="AZ110" i="443"/>
  <c r="AY110" i="443"/>
  <c r="AN110" i="443"/>
  <c r="BQ110" i="443"/>
  <c r="AL110" i="443"/>
  <c r="AM110" i="443" s="1"/>
  <c r="AK110" i="443"/>
  <c r="AI110" i="443"/>
  <c r="AJ110" i="443" s="1"/>
  <c r="AH110" i="443"/>
  <c r="AG110" i="443"/>
  <c r="AF110" i="443"/>
  <c r="AE110" i="443"/>
  <c r="AD110" i="443"/>
  <c r="AC110" i="443"/>
  <c r="AB110" i="443"/>
  <c r="AA110" i="443"/>
  <c r="Z110" i="443"/>
  <c r="Y110" i="443"/>
  <c r="X110" i="443"/>
  <c r="W110" i="443"/>
  <c r="V110" i="443"/>
  <c r="U110" i="443"/>
  <c r="T110" i="443"/>
  <c r="S110" i="443"/>
  <c r="R110" i="443"/>
  <c r="Q110" i="443"/>
  <c r="P110" i="443"/>
  <c r="O110" i="443"/>
  <c r="N110" i="443"/>
  <c r="M110" i="443"/>
  <c r="L110" i="443"/>
  <c r="BX109" i="443"/>
  <c r="BY109" i="443" s="1"/>
  <c r="BK109" i="443"/>
  <c r="BH109" i="443"/>
  <c r="BI109" i="443" s="1"/>
  <c r="BG109" i="443"/>
  <c r="BF109" i="443"/>
  <c r="BE109" i="443"/>
  <c r="BD109" i="443"/>
  <c r="BC109" i="443"/>
  <c r="BB109" i="443"/>
  <c r="BA109" i="443"/>
  <c r="AZ109" i="443"/>
  <c r="AY109" i="443"/>
  <c r="AN109" i="443"/>
  <c r="BL109" i="443" s="1"/>
  <c r="AL109" i="443"/>
  <c r="AM109" i="443" s="1"/>
  <c r="AK109" i="443"/>
  <c r="AI109" i="443"/>
  <c r="AJ109" i="443" s="1"/>
  <c r="AH109" i="443"/>
  <c r="AG109" i="443"/>
  <c r="AF109" i="443"/>
  <c r="AE109" i="443"/>
  <c r="AD109" i="443"/>
  <c r="AC109" i="443"/>
  <c r="AB109" i="443"/>
  <c r="AA109" i="443"/>
  <c r="Z109" i="443"/>
  <c r="Y109" i="443"/>
  <c r="X109" i="443"/>
  <c r="W109" i="443"/>
  <c r="V109" i="443"/>
  <c r="U109" i="443"/>
  <c r="T109" i="443"/>
  <c r="S109" i="443"/>
  <c r="R109" i="443"/>
  <c r="Q109" i="443"/>
  <c r="P109" i="443"/>
  <c r="O109" i="443"/>
  <c r="N109" i="443"/>
  <c r="M109" i="443"/>
  <c r="L109" i="443"/>
  <c r="BX108" i="443"/>
  <c r="BY108" i="443" s="1"/>
  <c r="BH108" i="443"/>
  <c r="BG108" i="443"/>
  <c r="BF108" i="443"/>
  <c r="BE108" i="443"/>
  <c r="BD108" i="443"/>
  <c r="BC108" i="443"/>
  <c r="BB108" i="443"/>
  <c r="BA108" i="443"/>
  <c r="AZ108" i="443"/>
  <c r="AY108" i="443"/>
  <c r="AN108" i="443"/>
  <c r="AL108" i="443"/>
  <c r="AM108" i="443" s="1"/>
  <c r="AK108" i="443"/>
  <c r="AI108" i="443"/>
  <c r="AJ108" i="443" s="1"/>
  <c r="AH108" i="443"/>
  <c r="AG108" i="443"/>
  <c r="AF108" i="443"/>
  <c r="AE108" i="443"/>
  <c r="AD108" i="443"/>
  <c r="AC108" i="443"/>
  <c r="AB108" i="443"/>
  <c r="AA108" i="443"/>
  <c r="Z108" i="443"/>
  <c r="Y108" i="443"/>
  <c r="X108" i="443"/>
  <c r="W108" i="443"/>
  <c r="V108" i="443"/>
  <c r="U108" i="443"/>
  <c r="T108" i="443"/>
  <c r="S108" i="443"/>
  <c r="R108" i="443"/>
  <c r="Q108" i="443"/>
  <c r="P108" i="443"/>
  <c r="O108" i="443"/>
  <c r="N108" i="443"/>
  <c r="M108" i="443"/>
  <c r="L108" i="443"/>
  <c r="BX107" i="443"/>
  <c r="BY107" i="443" s="1"/>
  <c r="BH107" i="443"/>
  <c r="BI107" i="443" s="1"/>
  <c r="BG107" i="443"/>
  <c r="BF107" i="443"/>
  <c r="BE107" i="443"/>
  <c r="BD107" i="443"/>
  <c r="BC107" i="443"/>
  <c r="BB107" i="443"/>
  <c r="BA107" i="443"/>
  <c r="AZ107" i="443"/>
  <c r="AY107" i="443"/>
  <c r="AN107" i="443"/>
  <c r="AL107" i="443"/>
  <c r="AM107" i="443" s="1"/>
  <c r="AK107" i="443"/>
  <c r="AI107" i="443"/>
  <c r="AJ107" i="443" s="1"/>
  <c r="AH107" i="443"/>
  <c r="AG107" i="443"/>
  <c r="AF107" i="443"/>
  <c r="AE107" i="443"/>
  <c r="AD107" i="443"/>
  <c r="AC107" i="443"/>
  <c r="AB107" i="443"/>
  <c r="AA107" i="443"/>
  <c r="Z107" i="443"/>
  <c r="Y107" i="443"/>
  <c r="X107" i="443"/>
  <c r="W107" i="443"/>
  <c r="V107" i="443"/>
  <c r="U107" i="443"/>
  <c r="T107" i="443"/>
  <c r="S107" i="443"/>
  <c r="R107" i="443"/>
  <c r="Q107" i="443"/>
  <c r="P107" i="443"/>
  <c r="O107" i="443"/>
  <c r="N107" i="443"/>
  <c r="M107" i="443"/>
  <c r="L107" i="443"/>
  <c r="BX106" i="443"/>
  <c r="BY106" i="443" s="1"/>
  <c r="BH106" i="443"/>
  <c r="BI106" i="443" s="1"/>
  <c r="BG106" i="443"/>
  <c r="BF106" i="443"/>
  <c r="BE106" i="443"/>
  <c r="BD106" i="443"/>
  <c r="BC106" i="443"/>
  <c r="BB106" i="443"/>
  <c r="BA106" i="443"/>
  <c r="AZ106" i="443"/>
  <c r="AY106" i="443"/>
  <c r="AN106" i="443"/>
  <c r="BN106" i="443" s="1"/>
  <c r="AL106" i="443"/>
  <c r="AM106" i="443" s="1"/>
  <c r="AK106" i="443"/>
  <c r="AI106" i="443"/>
  <c r="AJ106" i="443" s="1"/>
  <c r="AH106" i="443"/>
  <c r="AG106" i="443"/>
  <c r="AF106" i="443"/>
  <c r="AE106" i="443"/>
  <c r="AD106" i="443"/>
  <c r="AC106" i="443"/>
  <c r="AB106" i="443"/>
  <c r="AA106" i="443"/>
  <c r="Z106" i="443"/>
  <c r="Y106" i="443"/>
  <c r="X106" i="443"/>
  <c r="W106" i="443"/>
  <c r="V106" i="443"/>
  <c r="U106" i="443"/>
  <c r="T106" i="443"/>
  <c r="S106" i="443"/>
  <c r="R106" i="443"/>
  <c r="Q106" i="443"/>
  <c r="P106" i="443"/>
  <c r="O106" i="443"/>
  <c r="N106" i="443"/>
  <c r="M106" i="443"/>
  <c r="L106" i="443"/>
  <c r="BX105" i="443"/>
  <c r="BY105" i="443" s="1"/>
  <c r="BH105" i="443"/>
  <c r="BG105" i="443"/>
  <c r="BF105" i="443"/>
  <c r="BE105" i="443"/>
  <c r="BD105" i="443"/>
  <c r="BC105" i="443"/>
  <c r="BB105" i="443"/>
  <c r="BA105" i="443"/>
  <c r="AZ105" i="443"/>
  <c r="AY105" i="443"/>
  <c r="AN105" i="443"/>
  <c r="BQ105" i="443" s="1"/>
  <c r="AL105" i="443"/>
  <c r="AM105" i="443" s="1"/>
  <c r="AK105" i="443"/>
  <c r="AI105" i="443"/>
  <c r="AJ105" i="443" s="1"/>
  <c r="AH105" i="443"/>
  <c r="AG105" i="443"/>
  <c r="AF105" i="443"/>
  <c r="AE105" i="443"/>
  <c r="AD105" i="443"/>
  <c r="AC105" i="443"/>
  <c r="AB105" i="443"/>
  <c r="AA105" i="443"/>
  <c r="Z105" i="443"/>
  <c r="Y105" i="443"/>
  <c r="X105" i="443"/>
  <c r="W105" i="443"/>
  <c r="V105" i="443"/>
  <c r="U105" i="443"/>
  <c r="T105" i="443"/>
  <c r="S105" i="443"/>
  <c r="R105" i="443"/>
  <c r="Q105" i="443"/>
  <c r="P105" i="443"/>
  <c r="O105" i="443"/>
  <c r="N105" i="443"/>
  <c r="M105" i="443"/>
  <c r="L105" i="443"/>
  <c r="BX104" i="443"/>
  <c r="BY104" i="443" s="1"/>
  <c r="BH104" i="443"/>
  <c r="BK104" i="443" s="1"/>
  <c r="BG104" i="443"/>
  <c r="BF104" i="443"/>
  <c r="BE104" i="443"/>
  <c r="BD104" i="443"/>
  <c r="BC104" i="443"/>
  <c r="BB104" i="443"/>
  <c r="BA104" i="443"/>
  <c r="AZ104" i="443"/>
  <c r="AY104" i="443"/>
  <c r="AN104" i="443"/>
  <c r="BT104" i="443" s="1"/>
  <c r="AL104" i="443"/>
  <c r="AM104" i="443" s="1"/>
  <c r="AK104" i="443"/>
  <c r="AI104" i="443"/>
  <c r="AJ104" i="443" s="1"/>
  <c r="AH104" i="443"/>
  <c r="AG104" i="443"/>
  <c r="AF104" i="443"/>
  <c r="AE104" i="443"/>
  <c r="AD104" i="443"/>
  <c r="AC104" i="443"/>
  <c r="AB104" i="443"/>
  <c r="AA104" i="443"/>
  <c r="Z104" i="443"/>
  <c r="Y104" i="443"/>
  <c r="X104" i="443"/>
  <c r="W104" i="443"/>
  <c r="V104" i="443"/>
  <c r="U104" i="443"/>
  <c r="T104" i="443"/>
  <c r="S104" i="443"/>
  <c r="R104" i="443"/>
  <c r="Q104" i="443"/>
  <c r="P104" i="443"/>
  <c r="O104" i="443"/>
  <c r="N104" i="443"/>
  <c r="M104" i="443"/>
  <c r="L104" i="443"/>
  <c r="BX103" i="443"/>
  <c r="BY103" i="443" s="1"/>
  <c r="BH103" i="443"/>
  <c r="BI103" i="443" s="1"/>
  <c r="BG103" i="443"/>
  <c r="BF103" i="443"/>
  <c r="BE103" i="443"/>
  <c r="BD103" i="443"/>
  <c r="BC103" i="443"/>
  <c r="BB103" i="443"/>
  <c r="BA103" i="443"/>
  <c r="AZ103" i="443"/>
  <c r="AY103" i="443"/>
  <c r="AN103" i="443"/>
  <c r="AL103" i="443"/>
  <c r="AM103" i="443" s="1"/>
  <c r="AK103" i="443"/>
  <c r="AI103" i="443"/>
  <c r="AJ103" i="443" s="1"/>
  <c r="AH103" i="443"/>
  <c r="AG103" i="443"/>
  <c r="AF103" i="443"/>
  <c r="AE103" i="443"/>
  <c r="AD103" i="443"/>
  <c r="AC103" i="443"/>
  <c r="AB103" i="443"/>
  <c r="AA103" i="443"/>
  <c r="Z103" i="443"/>
  <c r="Y103" i="443"/>
  <c r="X103" i="443"/>
  <c r="W103" i="443"/>
  <c r="V103" i="443"/>
  <c r="U103" i="443"/>
  <c r="T103" i="443"/>
  <c r="S103" i="443"/>
  <c r="R103" i="443"/>
  <c r="Q103" i="443"/>
  <c r="P103" i="443"/>
  <c r="O103" i="443"/>
  <c r="N103" i="443"/>
  <c r="M103" i="443"/>
  <c r="L103" i="443"/>
  <c r="BX102" i="443"/>
  <c r="BY102" i="443" s="1"/>
  <c r="BH102" i="443"/>
  <c r="BI102" i="443" s="1"/>
  <c r="BG102" i="443"/>
  <c r="BF102" i="443"/>
  <c r="BE102" i="443"/>
  <c r="BD102" i="443"/>
  <c r="BC102" i="443"/>
  <c r="BB102" i="443"/>
  <c r="BA102" i="443"/>
  <c r="AZ102" i="443"/>
  <c r="AY102" i="443"/>
  <c r="AN102" i="443"/>
  <c r="AL102" i="443"/>
  <c r="AM102" i="443" s="1"/>
  <c r="AK102" i="443"/>
  <c r="AI102" i="443"/>
  <c r="AJ102" i="443" s="1"/>
  <c r="AH102" i="443"/>
  <c r="AG102" i="443"/>
  <c r="AF102" i="443"/>
  <c r="AE102" i="443"/>
  <c r="AD102" i="443"/>
  <c r="AC102" i="443"/>
  <c r="AB102" i="443"/>
  <c r="AA102" i="443"/>
  <c r="Z102" i="443"/>
  <c r="Y102" i="443"/>
  <c r="X102" i="443"/>
  <c r="W102" i="443"/>
  <c r="V102" i="443"/>
  <c r="U102" i="443"/>
  <c r="T102" i="443"/>
  <c r="S102" i="443"/>
  <c r="R102" i="443"/>
  <c r="Q102" i="443"/>
  <c r="P102" i="443"/>
  <c r="O102" i="443"/>
  <c r="N102" i="443"/>
  <c r="M102" i="443"/>
  <c r="L102" i="443"/>
  <c r="BX101" i="443"/>
  <c r="BY101" i="443" s="1"/>
  <c r="BT101" i="443"/>
  <c r="BH101" i="443"/>
  <c r="BG101" i="443"/>
  <c r="BF101" i="443"/>
  <c r="BE101" i="443"/>
  <c r="BD101" i="443"/>
  <c r="BC101" i="443"/>
  <c r="BB101" i="443"/>
  <c r="BA101" i="443"/>
  <c r="AZ101" i="443"/>
  <c r="AY101" i="443"/>
  <c r="AN101" i="443"/>
  <c r="BM101" i="443" s="1"/>
  <c r="AM101" i="443"/>
  <c r="AL101" i="443"/>
  <c r="AK101" i="443"/>
  <c r="AI101" i="443"/>
  <c r="AJ101" i="443" s="1"/>
  <c r="AH101" i="443"/>
  <c r="AG101" i="443"/>
  <c r="AF101" i="443"/>
  <c r="AE101" i="443"/>
  <c r="AD101" i="443"/>
  <c r="AC101" i="443"/>
  <c r="AB101" i="443"/>
  <c r="AA101" i="443"/>
  <c r="Z101" i="443"/>
  <c r="Y101" i="443"/>
  <c r="X101" i="443"/>
  <c r="W101" i="443"/>
  <c r="V101" i="443"/>
  <c r="U101" i="443"/>
  <c r="T101" i="443"/>
  <c r="S101" i="443"/>
  <c r="R101" i="443"/>
  <c r="Q101" i="443"/>
  <c r="P101" i="443"/>
  <c r="O101" i="443"/>
  <c r="N101" i="443"/>
  <c r="M101" i="443"/>
  <c r="L101" i="443"/>
  <c r="BX100" i="443"/>
  <c r="BY100" i="443" s="1"/>
  <c r="BH100" i="443"/>
  <c r="BK100" i="443" s="1"/>
  <c r="BG100" i="443"/>
  <c r="BF100" i="443"/>
  <c r="BE100" i="443"/>
  <c r="BD100" i="443"/>
  <c r="BC100" i="443"/>
  <c r="BB100" i="443"/>
  <c r="BA100" i="443"/>
  <c r="AZ100" i="443"/>
  <c r="AY100" i="443"/>
  <c r="AN100" i="443"/>
  <c r="BL100" i="443" s="1"/>
  <c r="AL100" i="443"/>
  <c r="AM100" i="443" s="1"/>
  <c r="AK100" i="443"/>
  <c r="AI100" i="443"/>
  <c r="AJ100" i="443" s="1"/>
  <c r="AH100" i="443"/>
  <c r="AG100" i="443"/>
  <c r="AF100" i="443"/>
  <c r="AE100" i="443"/>
  <c r="AD100" i="443"/>
  <c r="AC100" i="443"/>
  <c r="AB100" i="443"/>
  <c r="AA100" i="443"/>
  <c r="Z100" i="443"/>
  <c r="Y100" i="443"/>
  <c r="X100" i="443"/>
  <c r="W100" i="443"/>
  <c r="V100" i="443"/>
  <c r="U100" i="443"/>
  <c r="T100" i="443"/>
  <c r="S100" i="443"/>
  <c r="R100" i="443"/>
  <c r="Q100" i="443"/>
  <c r="P100" i="443"/>
  <c r="O100" i="443"/>
  <c r="N100" i="443"/>
  <c r="M100" i="443"/>
  <c r="L100" i="443"/>
  <c r="BX99" i="443"/>
  <c r="BY99" i="443" s="1"/>
  <c r="BH99" i="443"/>
  <c r="BK99" i="443" s="1"/>
  <c r="BG99" i="443"/>
  <c r="BF99" i="443"/>
  <c r="BE99" i="443"/>
  <c r="BD99" i="443"/>
  <c r="BC99" i="443"/>
  <c r="BB99" i="443"/>
  <c r="BA99" i="443"/>
  <c r="AZ99" i="443"/>
  <c r="AY99" i="443"/>
  <c r="AN99" i="443"/>
  <c r="AL99" i="443"/>
  <c r="AM99" i="443" s="1"/>
  <c r="AK99" i="443"/>
  <c r="AI99" i="443"/>
  <c r="AJ99" i="443" s="1"/>
  <c r="AH99" i="443"/>
  <c r="AG99" i="443"/>
  <c r="AF99" i="443"/>
  <c r="AE99" i="443"/>
  <c r="AD99" i="443"/>
  <c r="AC99" i="443"/>
  <c r="AB99" i="443"/>
  <c r="AA99" i="443"/>
  <c r="Z99" i="443"/>
  <c r="Y99" i="443"/>
  <c r="X99" i="443"/>
  <c r="W99" i="443"/>
  <c r="V99" i="443"/>
  <c r="U99" i="443"/>
  <c r="T99" i="443"/>
  <c r="S99" i="443"/>
  <c r="R99" i="443"/>
  <c r="Q99" i="443"/>
  <c r="P99" i="443"/>
  <c r="O99" i="443"/>
  <c r="N99" i="443"/>
  <c r="M99" i="443"/>
  <c r="L99" i="443"/>
  <c r="BX98" i="443"/>
  <c r="BY98" i="443" s="1"/>
  <c r="BS98" i="443"/>
  <c r="BH98" i="443"/>
  <c r="BG98" i="443"/>
  <c r="BF98" i="443"/>
  <c r="BE98" i="443"/>
  <c r="BD98" i="443"/>
  <c r="BC98" i="443"/>
  <c r="BB98" i="443"/>
  <c r="BA98" i="443"/>
  <c r="AZ98" i="443"/>
  <c r="AY98" i="443"/>
  <c r="AN98" i="443"/>
  <c r="BP98" i="443" s="1"/>
  <c r="AL98" i="443"/>
  <c r="AM98" i="443" s="1"/>
  <c r="AK98" i="443"/>
  <c r="AI98" i="443"/>
  <c r="AJ98" i="443" s="1"/>
  <c r="AH98" i="443"/>
  <c r="AG98" i="443"/>
  <c r="AF98" i="443"/>
  <c r="AE98" i="443"/>
  <c r="AD98" i="443"/>
  <c r="AC98" i="443"/>
  <c r="AB98" i="443"/>
  <c r="AA98" i="443"/>
  <c r="Z98" i="443"/>
  <c r="Y98" i="443"/>
  <c r="X98" i="443"/>
  <c r="W98" i="443"/>
  <c r="V98" i="443"/>
  <c r="U98" i="443"/>
  <c r="T98" i="443"/>
  <c r="S98" i="443"/>
  <c r="R98" i="443"/>
  <c r="Q98" i="443"/>
  <c r="P98" i="443"/>
  <c r="O98" i="443"/>
  <c r="N98" i="443"/>
  <c r="M98" i="443"/>
  <c r="L98" i="443"/>
  <c r="BX97" i="443"/>
  <c r="BY97" i="443" s="1"/>
  <c r="BO97" i="443"/>
  <c r="BH97" i="443"/>
  <c r="BG97" i="443"/>
  <c r="BF97" i="443"/>
  <c r="BE97" i="443"/>
  <c r="BD97" i="443"/>
  <c r="BC97" i="443"/>
  <c r="BB97" i="443"/>
  <c r="BA97" i="443"/>
  <c r="AZ97" i="443"/>
  <c r="AY97" i="443"/>
  <c r="AN97" i="443"/>
  <c r="BP97" i="443" s="1"/>
  <c r="BQ97" i="443"/>
  <c r="AL97" i="443"/>
  <c r="AM97" i="443" s="1"/>
  <c r="AK97" i="443"/>
  <c r="AJ97" i="443"/>
  <c r="AI97" i="443"/>
  <c r="AH97" i="443"/>
  <c r="AG97" i="443"/>
  <c r="AF97" i="443"/>
  <c r="AE97" i="443"/>
  <c r="AD97" i="443"/>
  <c r="AC97" i="443"/>
  <c r="AB97" i="443"/>
  <c r="AA97" i="443"/>
  <c r="Z97" i="443"/>
  <c r="Y97" i="443"/>
  <c r="X97" i="443"/>
  <c r="W97" i="443"/>
  <c r="V97" i="443"/>
  <c r="U97" i="443"/>
  <c r="T97" i="443"/>
  <c r="S97" i="443"/>
  <c r="R97" i="443"/>
  <c r="Q97" i="443"/>
  <c r="P97" i="443"/>
  <c r="O97" i="443"/>
  <c r="N97" i="443"/>
  <c r="M97" i="443"/>
  <c r="L97" i="443"/>
  <c r="BX96" i="443"/>
  <c r="BY96" i="443" s="1"/>
  <c r="BH96" i="443"/>
  <c r="BG96" i="443"/>
  <c r="BF96" i="443"/>
  <c r="BE96" i="443"/>
  <c r="BD96" i="443"/>
  <c r="BC96" i="443"/>
  <c r="BB96" i="443"/>
  <c r="BA96" i="443"/>
  <c r="AZ96" i="443"/>
  <c r="AY96" i="443"/>
  <c r="AN96" i="443"/>
  <c r="AO96" i="443" s="1"/>
  <c r="AL96" i="443"/>
  <c r="AM96" i="443" s="1"/>
  <c r="AK96" i="443"/>
  <c r="AI96" i="443"/>
  <c r="AJ96" i="443" s="1"/>
  <c r="AH96" i="443"/>
  <c r="AG96" i="443"/>
  <c r="AF96" i="443"/>
  <c r="AE96" i="443"/>
  <c r="AD96" i="443"/>
  <c r="AC96" i="443"/>
  <c r="AB96" i="443"/>
  <c r="AA96" i="443"/>
  <c r="Z96" i="443"/>
  <c r="Y96" i="443"/>
  <c r="X96" i="443"/>
  <c r="W96" i="443"/>
  <c r="V96" i="443"/>
  <c r="U96" i="443"/>
  <c r="T96" i="443"/>
  <c r="S96" i="443"/>
  <c r="R96" i="443"/>
  <c r="Q96" i="443"/>
  <c r="P96" i="443"/>
  <c r="O96" i="443"/>
  <c r="N96" i="443"/>
  <c r="M96" i="443"/>
  <c r="L96" i="443"/>
  <c r="BX95" i="443"/>
  <c r="BY95" i="443" s="1"/>
  <c r="BH95" i="443"/>
  <c r="BK95" i="443" s="1"/>
  <c r="BG95" i="443"/>
  <c r="BF95" i="443"/>
  <c r="BE95" i="443"/>
  <c r="BD95" i="443"/>
  <c r="BC95" i="443"/>
  <c r="BB95" i="443"/>
  <c r="BA95" i="443"/>
  <c r="AZ95" i="443"/>
  <c r="AY95" i="443"/>
  <c r="AN95" i="443"/>
  <c r="AL95" i="443"/>
  <c r="AM95" i="443" s="1"/>
  <c r="AK95" i="443"/>
  <c r="AI95" i="443"/>
  <c r="AJ95" i="443" s="1"/>
  <c r="AH95" i="443"/>
  <c r="AG95" i="443"/>
  <c r="AF95" i="443"/>
  <c r="AE95" i="443"/>
  <c r="AD95" i="443"/>
  <c r="AC95" i="443"/>
  <c r="AB95" i="443"/>
  <c r="AA95" i="443"/>
  <c r="Z95" i="443"/>
  <c r="Y95" i="443"/>
  <c r="X95" i="443"/>
  <c r="W95" i="443"/>
  <c r="V95" i="443"/>
  <c r="U95" i="443"/>
  <c r="T95" i="443"/>
  <c r="S95" i="443"/>
  <c r="R95" i="443"/>
  <c r="Q95" i="443"/>
  <c r="P95" i="443"/>
  <c r="O95" i="443"/>
  <c r="N95" i="443"/>
  <c r="M95" i="443"/>
  <c r="L95" i="443"/>
  <c r="BX94" i="443"/>
  <c r="BY94" i="443" s="1"/>
  <c r="BH94" i="443"/>
  <c r="BG94" i="443"/>
  <c r="BF94" i="443"/>
  <c r="BE94" i="443"/>
  <c r="BD94" i="443"/>
  <c r="BC94" i="443"/>
  <c r="BB94" i="443"/>
  <c r="BA94" i="443"/>
  <c r="AZ94" i="443"/>
  <c r="AY94" i="443"/>
  <c r="AN94" i="443"/>
  <c r="AO94" i="443" s="1"/>
  <c r="AL94" i="443"/>
  <c r="AM94" i="443" s="1"/>
  <c r="AK94" i="443"/>
  <c r="AI94" i="443"/>
  <c r="AJ94" i="443" s="1"/>
  <c r="AH94" i="443"/>
  <c r="AG94" i="443"/>
  <c r="AF94" i="443"/>
  <c r="AE94" i="443"/>
  <c r="AD94" i="443"/>
  <c r="AC94" i="443"/>
  <c r="AB94" i="443"/>
  <c r="AA94" i="443"/>
  <c r="Z94" i="443"/>
  <c r="Y94" i="443"/>
  <c r="X94" i="443"/>
  <c r="W94" i="443"/>
  <c r="V94" i="443"/>
  <c r="U94" i="443"/>
  <c r="T94" i="443"/>
  <c r="S94" i="443"/>
  <c r="R94" i="443"/>
  <c r="Q94" i="443"/>
  <c r="P94" i="443"/>
  <c r="O94" i="443"/>
  <c r="N94" i="443"/>
  <c r="M94" i="443"/>
  <c r="L94" i="443"/>
  <c r="BX93" i="443"/>
  <c r="BY93" i="443" s="1"/>
  <c r="BT93" i="443"/>
  <c r="BH93" i="443"/>
  <c r="BG93" i="443"/>
  <c r="BF93" i="443"/>
  <c r="BE93" i="443"/>
  <c r="BD93" i="443"/>
  <c r="BC93" i="443"/>
  <c r="BB93" i="443"/>
  <c r="BA93" i="443"/>
  <c r="AZ93" i="443"/>
  <c r="AY93" i="443"/>
  <c r="AN93" i="443"/>
  <c r="BL93" i="443" s="1"/>
  <c r="AL93" i="443"/>
  <c r="AM93" i="443" s="1"/>
  <c r="AK93" i="443"/>
  <c r="AI93" i="443"/>
  <c r="AJ93" i="443" s="1"/>
  <c r="AH93" i="443"/>
  <c r="AG93" i="443"/>
  <c r="AF93" i="443"/>
  <c r="AE93" i="443"/>
  <c r="AD93" i="443"/>
  <c r="AC93" i="443"/>
  <c r="AB93" i="443"/>
  <c r="AA93" i="443"/>
  <c r="Z93" i="443"/>
  <c r="Y93" i="443"/>
  <c r="X93" i="443"/>
  <c r="W93" i="443"/>
  <c r="V93" i="443"/>
  <c r="U93" i="443"/>
  <c r="T93" i="443"/>
  <c r="S93" i="443"/>
  <c r="R93" i="443"/>
  <c r="Q93" i="443"/>
  <c r="P93" i="443"/>
  <c r="O93" i="443"/>
  <c r="N93" i="443"/>
  <c r="M93" i="443"/>
  <c r="L93" i="443"/>
  <c r="BX92" i="443"/>
  <c r="BY92" i="443" s="1"/>
  <c r="BH92" i="443"/>
  <c r="BI92" i="443" s="1"/>
  <c r="BG92" i="443"/>
  <c r="BF92" i="443"/>
  <c r="BE92" i="443"/>
  <c r="BD92" i="443"/>
  <c r="BC92" i="443"/>
  <c r="BB92" i="443"/>
  <c r="BA92" i="443"/>
  <c r="AZ92" i="443"/>
  <c r="AY92" i="443"/>
  <c r="AN92" i="443"/>
  <c r="AL92" i="443"/>
  <c r="AM92" i="443" s="1"/>
  <c r="AK92" i="443"/>
  <c r="AI92" i="443"/>
  <c r="AJ92" i="443" s="1"/>
  <c r="AH92" i="443"/>
  <c r="AG92" i="443"/>
  <c r="AF92" i="443"/>
  <c r="AE92" i="443"/>
  <c r="AD92" i="443"/>
  <c r="AC92" i="443"/>
  <c r="AB92" i="443"/>
  <c r="AA92" i="443"/>
  <c r="Z92" i="443"/>
  <c r="Y92" i="443"/>
  <c r="X92" i="443"/>
  <c r="W92" i="443"/>
  <c r="V92" i="443"/>
  <c r="U92" i="443"/>
  <c r="T92" i="443"/>
  <c r="S92" i="443"/>
  <c r="R92" i="443"/>
  <c r="Q92" i="443"/>
  <c r="P92" i="443"/>
  <c r="O92" i="443"/>
  <c r="N92" i="443"/>
  <c r="M92" i="443"/>
  <c r="L92" i="443"/>
  <c r="BX91" i="443"/>
  <c r="BY91" i="443" s="1"/>
  <c r="BH91" i="443"/>
  <c r="BI91" i="443" s="1"/>
  <c r="BG91" i="443"/>
  <c r="BF91" i="443"/>
  <c r="BE91" i="443"/>
  <c r="BD91" i="443"/>
  <c r="BC91" i="443"/>
  <c r="BB91" i="443"/>
  <c r="BA91" i="443"/>
  <c r="AZ91" i="443"/>
  <c r="AY91" i="443"/>
  <c r="AN91" i="443"/>
  <c r="AV91" i="443" s="1"/>
  <c r="AW91" i="443" s="1"/>
  <c r="AL91" i="443"/>
  <c r="AM91" i="443" s="1"/>
  <c r="AK91" i="443"/>
  <c r="AI91" i="443"/>
  <c r="AJ91" i="443" s="1"/>
  <c r="AH91" i="443"/>
  <c r="AG91" i="443"/>
  <c r="AF91" i="443"/>
  <c r="AE91" i="443"/>
  <c r="AD91" i="443"/>
  <c r="AC91" i="443"/>
  <c r="AB91" i="443"/>
  <c r="AA91" i="443"/>
  <c r="Z91" i="443"/>
  <c r="Y91" i="443"/>
  <c r="X91" i="443"/>
  <c r="W91" i="443"/>
  <c r="V91" i="443"/>
  <c r="U91" i="443"/>
  <c r="T91" i="443"/>
  <c r="S91" i="443"/>
  <c r="R91" i="443"/>
  <c r="Q91" i="443"/>
  <c r="P91" i="443"/>
  <c r="O91" i="443"/>
  <c r="N91" i="443"/>
  <c r="M91" i="443"/>
  <c r="L91" i="443"/>
  <c r="BX90" i="443"/>
  <c r="BY90" i="443" s="1"/>
  <c r="BH90" i="443"/>
  <c r="BG90" i="443"/>
  <c r="BF90" i="443"/>
  <c r="BE90" i="443"/>
  <c r="BD90" i="443"/>
  <c r="BC90" i="443"/>
  <c r="BB90" i="443"/>
  <c r="BA90" i="443"/>
  <c r="AZ90" i="443"/>
  <c r="AY90" i="443"/>
  <c r="AN90" i="443"/>
  <c r="BT90" i="443" s="1"/>
  <c r="AL90" i="443"/>
  <c r="AM90" i="443" s="1"/>
  <c r="AK90" i="443"/>
  <c r="AI90" i="443"/>
  <c r="AJ90" i="443" s="1"/>
  <c r="AH90" i="443"/>
  <c r="AG90" i="443"/>
  <c r="AF90" i="443"/>
  <c r="AE90" i="443"/>
  <c r="AD90" i="443"/>
  <c r="AC90" i="443"/>
  <c r="AB90" i="443"/>
  <c r="AA90" i="443"/>
  <c r="Z90" i="443"/>
  <c r="Y90" i="443"/>
  <c r="X90" i="443"/>
  <c r="W90" i="443"/>
  <c r="V90" i="443"/>
  <c r="U90" i="443"/>
  <c r="T90" i="443"/>
  <c r="S90" i="443"/>
  <c r="R90" i="443"/>
  <c r="Q90" i="443"/>
  <c r="P90" i="443"/>
  <c r="O90" i="443"/>
  <c r="N90" i="443"/>
  <c r="M90" i="443"/>
  <c r="L90" i="443"/>
  <c r="BX89" i="443"/>
  <c r="BY89" i="443" s="1"/>
  <c r="BH89" i="443"/>
  <c r="BK89" i="443" s="1"/>
  <c r="BG89" i="443"/>
  <c r="BF89" i="443"/>
  <c r="BE89" i="443"/>
  <c r="BD89" i="443"/>
  <c r="BC89" i="443"/>
  <c r="BB89" i="443"/>
  <c r="BA89" i="443"/>
  <c r="AZ89" i="443"/>
  <c r="AY89" i="443"/>
  <c r="AN89" i="443"/>
  <c r="AL89" i="443"/>
  <c r="AM89" i="443" s="1"/>
  <c r="AK89" i="443"/>
  <c r="AI89" i="443"/>
  <c r="AJ89" i="443" s="1"/>
  <c r="AH89" i="443"/>
  <c r="AG89" i="443"/>
  <c r="AF89" i="443"/>
  <c r="AE89" i="443"/>
  <c r="AD89" i="443"/>
  <c r="AC89" i="443"/>
  <c r="AB89" i="443"/>
  <c r="AA89" i="443"/>
  <c r="Z89" i="443"/>
  <c r="Y89" i="443"/>
  <c r="X89" i="443"/>
  <c r="W89" i="443"/>
  <c r="V89" i="443"/>
  <c r="U89" i="443"/>
  <c r="T89" i="443"/>
  <c r="S89" i="443"/>
  <c r="R89" i="443"/>
  <c r="Q89" i="443"/>
  <c r="P89" i="443"/>
  <c r="O89" i="443"/>
  <c r="N89" i="443"/>
  <c r="M89" i="443"/>
  <c r="L89" i="443"/>
  <c r="BX88" i="443"/>
  <c r="BY88" i="443" s="1"/>
  <c r="BH88" i="443"/>
  <c r="BG88" i="443"/>
  <c r="BF88" i="443"/>
  <c r="BE88" i="443"/>
  <c r="BD88" i="443"/>
  <c r="BC88" i="443"/>
  <c r="BB88" i="443"/>
  <c r="BA88" i="443"/>
  <c r="AZ88" i="443"/>
  <c r="AY88" i="443"/>
  <c r="AN88" i="443"/>
  <c r="BN88" i="443" s="1"/>
  <c r="AL88" i="443"/>
  <c r="AM88" i="443" s="1"/>
  <c r="AK88" i="443"/>
  <c r="AI88" i="443"/>
  <c r="AJ88" i="443" s="1"/>
  <c r="AH88" i="443"/>
  <c r="AG88" i="443"/>
  <c r="AF88" i="443"/>
  <c r="AE88" i="443"/>
  <c r="AD88" i="443"/>
  <c r="AC88" i="443"/>
  <c r="AB88" i="443"/>
  <c r="AA88" i="443"/>
  <c r="Z88" i="443"/>
  <c r="Y88" i="443"/>
  <c r="X88" i="443"/>
  <c r="W88" i="443"/>
  <c r="V88" i="443"/>
  <c r="U88" i="443"/>
  <c r="T88" i="443"/>
  <c r="S88" i="443"/>
  <c r="R88" i="443"/>
  <c r="Q88" i="443"/>
  <c r="P88" i="443"/>
  <c r="O88" i="443"/>
  <c r="N88" i="443"/>
  <c r="M88" i="443"/>
  <c r="L88" i="443"/>
  <c r="BX87" i="443"/>
  <c r="BY87" i="443" s="1"/>
  <c r="BJ87" i="443"/>
  <c r="BH87" i="443"/>
  <c r="BI87" i="443" s="1"/>
  <c r="BG87" i="443"/>
  <c r="BF87" i="443"/>
  <c r="BE87" i="443"/>
  <c r="BD87" i="443"/>
  <c r="BC87" i="443"/>
  <c r="BB87" i="443"/>
  <c r="BA87" i="443"/>
  <c r="AZ87" i="443"/>
  <c r="AY87" i="443"/>
  <c r="AN87" i="443"/>
  <c r="AL87" i="443"/>
  <c r="AM87" i="443" s="1"/>
  <c r="AK87" i="443"/>
  <c r="AI87" i="443"/>
  <c r="AJ87" i="443" s="1"/>
  <c r="AH87" i="443"/>
  <c r="AG87" i="443"/>
  <c r="AF87" i="443"/>
  <c r="AE87" i="443"/>
  <c r="AD87" i="443"/>
  <c r="AC87" i="443"/>
  <c r="AB87" i="443"/>
  <c r="AA87" i="443"/>
  <c r="Z87" i="443"/>
  <c r="Y87" i="443"/>
  <c r="X87" i="443"/>
  <c r="W87" i="443"/>
  <c r="V87" i="443"/>
  <c r="U87" i="443"/>
  <c r="T87" i="443"/>
  <c r="S87" i="443"/>
  <c r="R87" i="443"/>
  <c r="Q87" i="443"/>
  <c r="P87" i="443"/>
  <c r="O87" i="443"/>
  <c r="N87" i="443"/>
  <c r="M87" i="443"/>
  <c r="L87" i="443"/>
  <c r="BX86" i="443"/>
  <c r="BY86" i="443" s="1"/>
  <c r="BS86" i="443"/>
  <c r="BH86" i="443"/>
  <c r="BI86" i="443" s="1"/>
  <c r="BG86" i="443"/>
  <c r="BF86" i="443"/>
  <c r="BE86" i="443"/>
  <c r="BD86" i="443"/>
  <c r="BC86" i="443"/>
  <c r="BB86" i="443"/>
  <c r="BA86" i="443"/>
  <c r="AZ86" i="443"/>
  <c r="AY86" i="443"/>
  <c r="AS86" i="443"/>
  <c r="AN86" i="443"/>
  <c r="BL86" i="443" s="1"/>
  <c r="AL86" i="443"/>
  <c r="AM86" i="443" s="1"/>
  <c r="AK86" i="443"/>
  <c r="AI86" i="443"/>
  <c r="AJ86" i="443" s="1"/>
  <c r="AH86" i="443"/>
  <c r="AG86" i="443"/>
  <c r="AF86" i="443"/>
  <c r="AE86" i="443"/>
  <c r="AD86" i="443"/>
  <c r="AC86" i="443"/>
  <c r="AB86" i="443"/>
  <c r="AA86" i="443"/>
  <c r="Z86" i="443"/>
  <c r="Y86" i="443"/>
  <c r="X86" i="443"/>
  <c r="W86" i="443"/>
  <c r="V86" i="443"/>
  <c r="U86" i="443"/>
  <c r="T86" i="443"/>
  <c r="S86" i="443"/>
  <c r="R86" i="443"/>
  <c r="Q86" i="443"/>
  <c r="P86" i="443"/>
  <c r="O86" i="443"/>
  <c r="N86" i="443"/>
  <c r="M86" i="443"/>
  <c r="L86" i="443"/>
  <c r="BX85" i="443"/>
  <c r="BY85" i="443" s="1"/>
  <c r="BH85" i="443"/>
  <c r="BI85" i="443" s="1"/>
  <c r="BG85" i="443"/>
  <c r="BF85" i="443"/>
  <c r="BE85" i="443"/>
  <c r="BD85" i="443"/>
  <c r="BC85" i="443"/>
  <c r="BB85" i="443"/>
  <c r="BA85" i="443"/>
  <c r="AZ85" i="443"/>
  <c r="AY85" i="443"/>
  <c r="AN85" i="443"/>
  <c r="AL85" i="443"/>
  <c r="AM85" i="443" s="1"/>
  <c r="AK85" i="443"/>
  <c r="AI85" i="443"/>
  <c r="AJ85" i="443" s="1"/>
  <c r="AH85" i="443"/>
  <c r="AG85" i="443"/>
  <c r="AF85" i="443"/>
  <c r="AE85" i="443"/>
  <c r="AD85" i="443"/>
  <c r="AC85" i="443"/>
  <c r="AB85" i="443"/>
  <c r="AA85" i="443"/>
  <c r="Z85" i="443"/>
  <c r="Y85" i="443"/>
  <c r="X85" i="443"/>
  <c r="W85" i="443"/>
  <c r="V85" i="443"/>
  <c r="U85" i="443"/>
  <c r="T85" i="443"/>
  <c r="S85" i="443"/>
  <c r="R85" i="443"/>
  <c r="Q85" i="443"/>
  <c r="P85" i="443"/>
  <c r="O85" i="443"/>
  <c r="N85" i="443"/>
  <c r="M85" i="443"/>
  <c r="L85" i="443"/>
  <c r="BX84" i="443"/>
  <c r="BY84" i="443" s="1"/>
  <c r="BQ84" i="443"/>
  <c r="BN84" i="443"/>
  <c r="BH84" i="443"/>
  <c r="BG84" i="443"/>
  <c r="BF84" i="443"/>
  <c r="BE84" i="443"/>
  <c r="BD84" i="443"/>
  <c r="BC84" i="443"/>
  <c r="BB84" i="443"/>
  <c r="BA84" i="443"/>
  <c r="AZ84" i="443"/>
  <c r="AY84" i="443"/>
  <c r="AR84" i="443"/>
  <c r="AN84" i="443"/>
  <c r="BL84" i="443" s="1"/>
  <c r="AL84" i="443"/>
  <c r="AM84" i="443" s="1"/>
  <c r="AK84" i="443"/>
  <c r="AI84" i="443"/>
  <c r="AJ84" i="443" s="1"/>
  <c r="AH84" i="443"/>
  <c r="AG84" i="443"/>
  <c r="AF84" i="443"/>
  <c r="AE84" i="443"/>
  <c r="AD84" i="443"/>
  <c r="AC84" i="443"/>
  <c r="AB84" i="443"/>
  <c r="AA84" i="443"/>
  <c r="Z84" i="443"/>
  <c r="Y84" i="443"/>
  <c r="X84" i="443"/>
  <c r="W84" i="443"/>
  <c r="V84" i="443"/>
  <c r="U84" i="443"/>
  <c r="T84" i="443"/>
  <c r="S84" i="443"/>
  <c r="R84" i="443"/>
  <c r="Q84" i="443"/>
  <c r="P84" i="443"/>
  <c r="O84" i="443"/>
  <c r="N84" i="443"/>
  <c r="M84" i="443"/>
  <c r="L84" i="443"/>
  <c r="BX83" i="443"/>
  <c r="BY83" i="443" s="1"/>
  <c r="BH83" i="443"/>
  <c r="BG83" i="443"/>
  <c r="BF83" i="443"/>
  <c r="BE83" i="443"/>
  <c r="BD83" i="443"/>
  <c r="BC83" i="443"/>
  <c r="BB83" i="443"/>
  <c r="BA83" i="443"/>
  <c r="AZ83" i="443"/>
  <c r="AY83" i="443"/>
  <c r="AN83" i="443"/>
  <c r="AL83" i="443"/>
  <c r="AM83" i="443" s="1"/>
  <c r="AK83" i="443"/>
  <c r="AI83" i="443"/>
  <c r="AJ83" i="443" s="1"/>
  <c r="AH83" i="443"/>
  <c r="AG83" i="443"/>
  <c r="AF83" i="443"/>
  <c r="AE83" i="443"/>
  <c r="AD83" i="443"/>
  <c r="AC83" i="443"/>
  <c r="AB83" i="443"/>
  <c r="AA83" i="443"/>
  <c r="Z83" i="443"/>
  <c r="Y83" i="443"/>
  <c r="X83" i="443"/>
  <c r="W83" i="443"/>
  <c r="V83" i="443"/>
  <c r="U83" i="443"/>
  <c r="T83" i="443"/>
  <c r="S83" i="443"/>
  <c r="R83" i="443"/>
  <c r="Q83" i="443"/>
  <c r="P83" i="443"/>
  <c r="O83" i="443"/>
  <c r="N83" i="443"/>
  <c r="M83" i="443"/>
  <c r="L83" i="443"/>
  <c r="BX82" i="443"/>
  <c r="BY82" i="443" s="1"/>
  <c r="BS82" i="443"/>
  <c r="BH82" i="443"/>
  <c r="BK82" i="443" s="1"/>
  <c r="BG82" i="443"/>
  <c r="BF82" i="443"/>
  <c r="BE82" i="443"/>
  <c r="BD82" i="443"/>
  <c r="BC82" i="443"/>
  <c r="BB82" i="443"/>
  <c r="BA82" i="443"/>
  <c r="AZ82" i="443"/>
  <c r="AY82" i="443"/>
  <c r="AT82" i="443"/>
  <c r="AN82" i="443"/>
  <c r="BT82" i="443" s="1"/>
  <c r="AL82" i="443"/>
  <c r="AM82" i="443" s="1"/>
  <c r="AK82" i="443"/>
  <c r="AI82" i="443"/>
  <c r="AJ82" i="443" s="1"/>
  <c r="AH82" i="443"/>
  <c r="AG82" i="443"/>
  <c r="AF82" i="443"/>
  <c r="AE82" i="443"/>
  <c r="AD82" i="443"/>
  <c r="AC82" i="443"/>
  <c r="AB82" i="443"/>
  <c r="AA82" i="443"/>
  <c r="Z82" i="443"/>
  <c r="Y82" i="443"/>
  <c r="X82" i="443"/>
  <c r="W82" i="443"/>
  <c r="V82" i="443"/>
  <c r="U82" i="443"/>
  <c r="T82" i="443"/>
  <c r="S82" i="443"/>
  <c r="R82" i="443"/>
  <c r="Q82" i="443"/>
  <c r="P82" i="443"/>
  <c r="O82" i="443"/>
  <c r="N82" i="443"/>
  <c r="M82" i="443"/>
  <c r="L82" i="443"/>
  <c r="BX81" i="443"/>
  <c r="BY81" i="443" s="1"/>
  <c r="BH81" i="443"/>
  <c r="BG81" i="443"/>
  <c r="BF81" i="443"/>
  <c r="BE81" i="443"/>
  <c r="BD81" i="443"/>
  <c r="BC81" i="443"/>
  <c r="BB81" i="443"/>
  <c r="BA81" i="443"/>
  <c r="AZ81" i="443"/>
  <c r="AY81" i="443"/>
  <c r="AN81" i="443"/>
  <c r="BM81" i="443" s="1"/>
  <c r="AL81" i="443"/>
  <c r="AM81" i="443" s="1"/>
  <c r="AK81" i="443"/>
  <c r="AI81" i="443"/>
  <c r="AJ81" i="443" s="1"/>
  <c r="AH81" i="443"/>
  <c r="AG81" i="443"/>
  <c r="AF81" i="443"/>
  <c r="AE81" i="443"/>
  <c r="AD81" i="443"/>
  <c r="AC81" i="443"/>
  <c r="AB81" i="443"/>
  <c r="AA81" i="443"/>
  <c r="Z81" i="443"/>
  <c r="Y81" i="443"/>
  <c r="X81" i="443"/>
  <c r="W81" i="443"/>
  <c r="V81" i="443"/>
  <c r="U81" i="443"/>
  <c r="T81" i="443"/>
  <c r="S81" i="443"/>
  <c r="R81" i="443"/>
  <c r="Q81" i="443"/>
  <c r="P81" i="443"/>
  <c r="O81" i="443"/>
  <c r="N81" i="443"/>
  <c r="M81" i="443"/>
  <c r="L81" i="443"/>
  <c r="BX80" i="443"/>
  <c r="BY80" i="443" s="1"/>
  <c r="BL80" i="443"/>
  <c r="BH80" i="443"/>
  <c r="BG80" i="443"/>
  <c r="BF80" i="443"/>
  <c r="BE80" i="443"/>
  <c r="BD80" i="443"/>
  <c r="BC80" i="443"/>
  <c r="BB80" i="443"/>
  <c r="BA80" i="443"/>
  <c r="AZ80" i="443"/>
  <c r="AY80" i="443"/>
  <c r="AN80" i="443"/>
  <c r="BP80" i="443" s="1"/>
  <c r="AL80" i="443"/>
  <c r="AM80" i="443" s="1"/>
  <c r="AK80" i="443"/>
  <c r="AI80" i="443"/>
  <c r="AJ80" i="443" s="1"/>
  <c r="AH80" i="443"/>
  <c r="AG80" i="443"/>
  <c r="AF80" i="443"/>
  <c r="AE80" i="443"/>
  <c r="AD80" i="443"/>
  <c r="AC80" i="443"/>
  <c r="AB80" i="443"/>
  <c r="AA80" i="443"/>
  <c r="Z80" i="443"/>
  <c r="Y80" i="443"/>
  <c r="X80" i="443"/>
  <c r="W80" i="443"/>
  <c r="V80" i="443"/>
  <c r="U80" i="443"/>
  <c r="T80" i="443"/>
  <c r="S80" i="443"/>
  <c r="R80" i="443"/>
  <c r="Q80" i="443"/>
  <c r="P80" i="443"/>
  <c r="O80" i="443"/>
  <c r="N80" i="443"/>
  <c r="M80" i="443"/>
  <c r="L80" i="443"/>
  <c r="BX79" i="443"/>
  <c r="BY79" i="443" s="1"/>
  <c r="BH79" i="443"/>
  <c r="BG79" i="443"/>
  <c r="BF79" i="443"/>
  <c r="BE79" i="443"/>
  <c r="BD79" i="443"/>
  <c r="BC79" i="443"/>
  <c r="BB79" i="443"/>
  <c r="BA79" i="443"/>
  <c r="AZ79" i="443"/>
  <c r="AY79" i="443"/>
  <c r="AN79" i="443"/>
  <c r="AL79" i="443"/>
  <c r="AM79" i="443" s="1"/>
  <c r="AK79" i="443"/>
  <c r="AI79" i="443"/>
  <c r="AJ79" i="443" s="1"/>
  <c r="AH79" i="443"/>
  <c r="AG79" i="443"/>
  <c r="AF79" i="443"/>
  <c r="AE79" i="443"/>
  <c r="AD79" i="443"/>
  <c r="AC79" i="443"/>
  <c r="AB79" i="443"/>
  <c r="AA79" i="443"/>
  <c r="Z79" i="443"/>
  <c r="Y79" i="443"/>
  <c r="X79" i="443"/>
  <c r="W79" i="443"/>
  <c r="V79" i="443"/>
  <c r="U79" i="443"/>
  <c r="T79" i="443"/>
  <c r="S79" i="443"/>
  <c r="R79" i="443"/>
  <c r="Q79" i="443"/>
  <c r="P79" i="443"/>
  <c r="O79" i="443"/>
  <c r="N79" i="443"/>
  <c r="M79" i="443"/>
  <c r="L79" i="443"/>
  <c r="BX78" i="443"/>
  <c r="BY78" i="443" s="1"/>
  <c r="BH78" i="443"/>
  <c r="BJ78" i="443" s="1"/>
  <c r="BG78" i="443"/>
  <c r="BF78" i="443"/>
  <c r="BE78" i="443"/>
  <c r="BD78" i="443"/>
  <c r="BC78" i="443"/>
  <c r="BB78" i="443"/>
  <c r="BA78" i="443"/>
  <c r="AZ78" i="443"/>
  <c r="AY78" i="443"/>
  <c r="AN78" i="443"/>
  <c r="BP78" i="443" s="1"/>
  <c r="AL78" i="443"/>
  <c r="AM78" i="443" s="1"/>
  <c r="AK78" i="443"/>
  <c r="AI78" i="443"/>
  <c r="AJ78" i="443" s="1"/>
  <c r="AH78" i="443"/>
  <c r="AG78" i="443"/>
  <c r="AF78" i="443"/>
  <c r="AE78" i="443"/>
  <c r="AD78" i="443"/>
  <c r="AC78" i="443"/>
  <c r="AB78" i="443"/>
  <c r="AA78" i="443"/>
  <c r="Z78" i="443"/>
  <c r="Y78" i="443"/>
  <c r="X78" i="443"/>
  <c r="W78" i="443"/>
  <c r="V78" i="443"/>
  <c r="U78" i="443"/>
  <c r="T78" i="443"/>
  <c r="S78" i="443"/>
  <c r="R78" i="443"/>
  <c r="Q78" i="443"/>
  <c r="P78" i="443"/>
  <c r="O78" i="443"/>
  <c r="N78" i="443"/>
  <c r="M78" i="443"/>
  <c r="L78" i="443"/>
  <c r="BX77" i="443"/>
  <c r="BY77" i="443" s="1"/>
  <c r="BP77" i="443"/>
  <c r="BK77" i="443"/>
  <c r="BH77" i="443"/>
  <c r="BJ77" i="443" s="1"/>
  <c r="BG77" i="443"/>
  <c r="BF77" i="443"/>
  <c r="BE77" i="443"/>
  <c r="BD77" i="443"/>
  <c r="BC77" i="443"/>
  <c r="BB77" i="443"/>
  <c r="BA77" i="443"/>
  <c r="AZ77" i="443"/>
  <c r="AY77" i="443"/>
  <c r="AN77" i="443"/>
  <c r="BT77" i="443" s="1"/>
  <c r="AL77" i="443"/>
  <c r="AM77" i="443" s="1"/>
  <c r="AK77" i="443"/>
  <c r="AI77" i="443"/>
  <c r="AJ77" i="443" s="1"/>
  <c r="AH77" i="443"/>
  <c r="AG77" i="443"/>
  <c r="AF77" i="443"/>
  <c r="AE77" i="443"/>
  <c r="AD77" i="443"/>
  <c r="AC77" i="443"/>
  <c r="AB77" i="443"/>
  <c r="AA77" i="443"/>
  <c r="Z77" i="443"/>
  <c r="Y77" i="443"/>
  <c r="X77" i="443"/>
  <c r="W77" i="443"/>
  <c r="V77" i="443"/>
  <c r="U77" i="443"/>
  <c r="T77" i="443"/>
  <c r="S77" i="443"/>
  <c r="R77" i="443"/>
  <c r="Q77" i="443"/>
  <c r="P77" i="443"/>
  <c r="O77" i="443"/>
  <c r="N77" i="443"/>
  <c r="M77" i="443"/>
  <c r="L77" i="443"/>
  <c r="BX76" i="443"/>
  <c r="BY76" i="443" s="1"/>
  <c r="BH76" i="443"/>
  <c r="BI76" i="443" s="1"/>
  <c r="BG76" i="443"/>
  <c r="BF76" i="443"/>
  <c r="BE76" i="443"/>
  <c r="BD76" i="443"/>
  <c r="BC76" i="443"/>
  <c r="BB76" i="443"/>
  <c r="BA76" i="443"/>
  <c r="AZ76" i="443"/>
  <c r="AY76" i="443"/>
  <c r="AN76" i="443"/>
  <c r="AV76" i="443" s="1"/>
  <c r="AW76" i="443" s="1"/>
  <c r="AL76" i="443"/>
  <c r="AM76" i="443" s="1"/>
  <c r="AK76" i="443"/>
  <c r="AJ76" i="443"/>
  <c r="AI76" i="443"/>
  <c r="AH76" i="443"/>
  <c r="AG76" i="443"/>
  <c r="AF76" i="443"/>
  <c r="AE76" i="443"/>
  <c r="AD76" i="443"/>
  <c r="AC76" i="443"/>
  <c r="AB76" i="443"/>
  <c r="AA76" i="443"/>
  <c r="Z76" i="443"/>
  <c r="Y76" i="443"/>
  <c r="X76" i="443"/>
  <c r="W76" i="443"/>
  <c r="V76" i="443"/>
  <c r="U76" i="443"/>
  <c r="T76" i="443"/>
  <c r="S76" i="443"/>
  <c r="R76" i="443"/>
  <c r="Q76" i="443"/>
  <c r="P76" i="443"/>
  <c r="O76" i="443"/>
  <c r="N76" i="443"/>
  <c r="M76" i="443"/>
  <c r="L76" i="443"/>
  <c r="BX75" i="443"/>
  <c r="BY75" i="443" s="1"/>
  <c r="BH75" i="443"/>
  <c r="BG75" i="443"/>
  <c r="BF75" i="443"/>
  <c r="BE75" i="443"/>
  <c r="BD75" i="443"/>
  <c r="BC75" i="443"/>
  <c r="BB75" i="443"/>
  <c r="BA75" i="443"/>
  <c r="AZ75" i="443"/>
  <c r="AY75" i="443"/>
  <c r="AU75" i="443"/>
  <c r="AN75" i="443"/>
  <c r="BR75" i="443" s="1"/>
  <c r="AL75" i="443"/>
  <c r="AM75" i="443" s="1"/>
  <c r="AK75" i="443"/>
  <c r="AI75" i="443"/>
  <c r="AJ75" i="443" s="1"/>
  <c r="AH75" i="443"/>
  <c r="AG75" i="443"/>
  <c r="AF75" i="443"/>
  <c r="AE75" i="443"/>
  <c r="AD75" i="443"/>
  <c r="AC75" i="443"/>
  <c r="AB75" i="443"/>
  <c r="AA75" i="443"/>
  <c r="Z75" i="443"/>
  <c r="Y75" i="443"/>
  <c r="X75" i="443"/>
  <c r="W75" i="443"/>
  <c r="V75" i="443"/>
  <c r="U75" i="443"/>
  <c r="T75" i="443"/>
  <c r="S75" i="443"/>
  <c r="R75" i="443"/>
  <c r="Q75" i="443"/>
  <c r="P75" i="443"/>
  <c r="O75" i="443"/>
  <c r="N75" i="443"/>
  <c r="M75" i="443"/>
  <c r="L75" i="443"/>
  <c r="BX74" i="443"/>
  <c r="BY74" i="443" s="1"/>
  <c r="BH74" i="443"/>
  <c r="BG74" i="443"/>
  <c r="BF74" i="443"/>
  <c r="BE74" i="443"/>
  <c r="BD74" i="443"/>
  <c r="BC74" i="443"/>
  <c r="BB74" i="443"/>
  <c r="BA74" i="443"/>
  <c r="AZ74" i="443"/>
  <c r="AY74" i="443"/>
  <c r="AN74" i="443"/>
  <c r="AL74" i="443"/>
  <c r="AM74" i="443" s="1"/>
  <c r="AK74" i="443"/>
  <c r="AI74" i="443"/>
  <c r="AJ74" i="443" s="1"/>
  <c r="AH74" i="443"/>
  <c r="AG74" i="443"/>
  <c r="AF74" i="443"/>
  <c r="AE74" i="443"/>
  <c r="AD74" i="443"/>
  <c r="AC74" i="443"/>
  <c r="AB74" i="443"/>
  <c r="AA74" i="443"/>
  <c r="Z74" i="443"/>
  <c r="Y74" i="443"/>
  <c r="X74" i="443"/>
  <c r="W74" i="443"/>
  <c r="V74" i="443"/>
  <c r="U74" i="443"/>
  <c r="T74" i="443"/>
  <c r="S74" i="443"/>
  <c r="R74" i="443"/>
  <c r="Q74" i="443"/>
  <c r="P74" i="443"/>
  <c r="O74" i="443"/>
  <c r="N74" i="443"/>
  <c r="M74" i="443"/>
  <c r="L74" i="443"/>
  <c r="BX73" i="443"/>
  <c r="BY73" i="443" s="1"/>
  <c r="BR73" i="443"/>
  <c r="BH73" i="443"/>
  <c r="BI73" i="443" s="1"/>
  <c r="BG73" i="443"/>
  <c r="BF73" i="443"/>
  <c r="BE73" i="443"/>
  <c r="BD73" i="443"/>
  <c r="BC73" i="443"/>
  <c r="BB73" i="443"/>
  <c r="BA73" i="443"/>
  <c r="AZ73" i="443"/>
  <c r="AY73" i="443"/>
  <c r="AN73" i="443"/>
  <c r="BN73" i="443" s="1"/>
  <c r="AL73" i="443"/>
  <c r="AM73" i="443" s="1"/>
  <c r="AK73" i="443"/>
  <c r="AI73" i="443"/>
  <c r="AJ73" i="443" s="1"/>
  <c r="AH73" i="443"/>
  <c r="AG73" i="443"/>
  <c r="AF73" i="443"/>
  <c r="AE73" i="443"/>
  <c r="AD73" i="443"/>
  <c r="AC73" i="443"/>
  <c r="AB73" i="443"/>
  <c r="AA73" i="443"/>
  <c r="Z73" i="443"/>
  <c r="Y73" i="443"/>
  <c r="X73" i="443"/>
  <c r="W73" i="443"/>
  <c r="V73" i="443"/>
  <c r="U73" i="443"/>
  <c r="T73" i="443"/>
  <c r="S73" i="443"/>
  <c r="R73" i="443"/>
  <c r="Q73" i="443"/>
  <c r="P73" i="443"/>
  <c r="O73" i="443"/>
  <c r="N73" i="443"/>
  <c r="M73" i="443"/>
  <c r="L73" i="443"/>
  <c r="BX72" i="443"/>
  <c r="BY72" i="443" s="1"/>
  <c r="BH72" i="443"/>
  <c r="BG72" i="443"/>
  <c r="BF72" i="443"/>
  <c r="BE72" i="443"/>
  <c r="BD72" i="443"/>
  <c r="BC72" i="443"/>
  <c r="BB72" i="443"/>
  <c r="BA72" i="443"/>
  <c r="AZ72" i="443"/>
  <c r="AY72" i="443"/>
  <c r="AN72" i="443"/>
  <c r="AL72" i="443"/>
  <c r="AM72" i="443" s="1"/>
  <c r="AK72" i="443"/>
  <c r="AI72" i="443"/>
  <c r="AJ72" i="443" s="1"/>
  <c r="AH72" i="443"/>
  <c r="AG72" i="443"/>
  <c r="AF72" i="443"/>
  <c r="AE72" i="443"/>
  <c r="AD72" i="443"/>
  <c r="AC72" i="443"/>
  <c r="AB72" i="443"/>
  <c r="AA72" i="443"/>
  <c r="Z72" i="443"/>
  <c r="Y72" i="443"/>
  <c r="X72" i="443"/>
  <c r="W72" i="443"/>
  <c r="V72" i="443"/>
  <c r="U72" i="443"/>
  <c r="T72" i="443"/>
  <c r="S72" i="443"/>
  <c r="R72" i="443"/>
  <c r="Q72" i="443"/>
  <c r="P72" i="443"/>
  <c r="O72" i="443"/>
  <c r="N72" i="443"/>
  <c r="M72" i="443"/>
  <c r="L72" i="443"/>
  <c r="BX71" i="443"/>
  <c r="BY71" i="443" s="1"/>
  <c r="BK71" i="443"/>
  <c r="BH71" i="443"/>
  <c r="BJ71" i="443" s="1"/>
  <c r="BI71" i="443"/>
  <c r="BG71" i="443"/>
  <c r="BF71" i="443"/>
  <c r="BE71" i="443"/>
  <c r="BD71" i="443"/>
  <c r="BC71" i="443"/>
  <c r="BB71" i="443"/>
  <c r="BA71" i="443"/>
  <c r="AZ71" i="443"/>
  <c r="AY71" i="443"/>
  <c r="AN71" i="443"/>
  <c r="BL71" i="443" s="1"/>
  <c r="AL71" i="443"/>
  <c r="AM71" i="443" s="1"/>
  <c r="AK71" i="443"/>
  <c r="AI71" i="443"/>
  <c r="AJ71" i="443" s="1"/>
  <c r="AH71" i="443"/>
  <c r="AG71" i="443"/>
  <c r="AF71" i="443"/>
  <c r="AE71" i="443"/>
  <c r="AD71" i="443"/>
  <c r="AC71" i="443"/>
  <c r="AB71" i="443"/>
  <c r="AA71" i="443"/>
  <c r="Z71" i="443"/>
  <c r="Y71" i="443"/>
  <c r="X71" i="443"/>
  <c r="W71" i="443"/>
  <c r="V71" i="443"/>
  <c r="U71" i="443"/>
  <c r="T71" i="443"/>
  <c r="S71" i="443"/>
  <c r="R71" i="443"/>
  <c r="Q71" i="443"/>
  <c r="P71" i="443"/>
  <c r="O71" i="443"/>
  <c r="N71" i="443"/>
  <c r="M71" i="443"/>
  <c r="L71" i="443"/>
  <c r="BX70" i="443"/>
  <c r="BY70" i="443" s="1"/>
  <c r="BH70" i="443"/>
  <c r="BI70" i="443" s="1"/>
  <c r="BG70" i="443"/>
  <c r="BF70" i="443"/>
  <c r="BE70" i="443"/>
  <c r="BD70" i="443"/>
  <c r="BC70" i="443"/>
  <c r="BB70" i="443"/>
  <c r="BA70" i="443"/>
  <c r="AZ70" i="443"/>
  <c r="AY70" i="443"/>
  <c r="AN70" i="443"/>
  <c r="AL70" i="443"/>
  <c r="AM70" i="443" s="1"/>
  <c r="AK70" i="443"/>
  <c r="AI70" i="443"/>
  <c r="AJ70" i="443" s="1"/>
  <c r="AH70" i="443"/>
  <c r="AG70" i="443"/>
  <c r="AF70" i="443"/>
  <c r="AE70" i="443"/>
  <c r="AD70" i="443"/>
  <c r="AC70" i="443"/>
  <c r="AB70" i="443"/>
  <c r="AA70" i="443"/>
  <c r="Z70" i="443"/>
  <c r="Y70" i="443"/>
  <c r="X70" i="443"/>
  <c r="W70" i="443"/>
  <c r="V70" i="443"/>
  <c r="U70" i="443"/>
  <c r="T70" i="443"/>
  <c r="S70" i="443"/>
  <c r="R70" i="443"/>
  <c r="Q70" i="443"/>
  <c r="P70" i="443"/>
  <c r="O70" i="443"/>
  <c r="N70" i="443"/>
  <c r="M70" i="443"/>
  <c r="L70" i="443"/>
  <c r="BX69" i="443"/>
  <c r="BY69" i="443" s="1"/>
  <c r="BH69" i="443"/>
  <c r="BG69" i="443"/>
  <c r="BF69" i="443"/>
  <c r="BE69" i="443"/>
  <c r="BD69" i="443"/>
  <c r="BC69" i="443"/>
  <c r="BB69" i="443"/>
  <c r="BA69" i="443"/>
  <c r="AZ69" i="443"/>
  <c r="AY69" i="443"/>
  <c r="AN69" i="443"/>
  <c r="BP69" i="443" s="1"/>
  <c r="AL69" i="443"/>
  <c r="AM69" i="443" s="1"/>
  <c r="AK69" i="443"/>
  <c r="AI69" i="443"/>
  <c r="AJ69" i="443" s="1"/>
  <c r="AH69" i="443"/>
  <c r="AG69" i="443"/>
  <c r="AF69" i="443"/>
  <c r="AE69" i="443"/>
  <c r="AD69" i="443"/>
  <c r="AC69" i="443"/>
  <c r="AB69" i="443"/>
  <c r="AA69" i="443"/>
  <c r="Z69" i="443"/>
  <c r="Y69" i="443"/>
  <c r="X69" i="443"/>
  <c r="W69" i="443"/>
  <c r="V69" i="443"/>
  <c r="U69" i="443"/>
  <c r="T69" i="443"/>
  <c r="S69" i="443"/>
  <c r="R69" i="443"/>
  <c r="Q69" i="443"/>
  <c r="P69" i="443"/>
  <c r="O69" i="443"/>
  <c r="N69" i="443"/>
  <c r="M69" i="443"/>
  <c r="L69" i="443"/>
  <c r="BX68" i="443"/>
  <c r="BY68" i="443" s="1"/>
  <c r="BH68" i="443"/>
  <c r="BK68" i="443" s="1"/>
  <c r="BG68" i="443"/>
  <c r="BF68" i="443"/>
  <c r="BE68" i="443"/>
  <c r="BD68" i="443"/>
  <c r="BC68" i="443"/>
  <c r="BB68" i="443"/>
  <c r="BA68" i="443"/>
  <c r="AZ68" i="443"/>
  <c r="AY68" i="443"/>
  <c r="AN68" i="443"/>
  <c r="AL68" i="443"/>
  <c r="AM68" i="443" s="1"/>
  <c r="AK68" i="443"/>
  <c r="AI68" i="443"/>
  <c r="AJ68" i="443" s="1"/>
  <c r="AH68" i="443"/>
  <c r="AG68" i="443"/>
  <c r="AF68" i="443"/>
  <c r="AE68" i="443"/>
  <c r="AD68" i="443"/>
  <c r="AC68" i="443"/>
  <c r="AB68" i="443"/>
  <c r="AA68" i="443"/>
  <c r="Z68" i="443"/>
  <c r="Y68" i="443"/>
  <c r="X68" i="443"/>
  <c r="W68" i="443"/>
  <c r="V68" i="443"/>
  <c r="U68" i="443"/>
  <c r="T68" i="443"/>
  <c r="S68" i="443"/>
  <c r="R68" i="443"/>
  <c r="Q68" i="443"/>
  <c r="P68" i="443"/>
  <c r="O68" i="443"/>
  <c r="N68" i="443"/>
  <c r="M68" i="443"/>
  <c r="L68" i="443"/>
  <c r="BX67" i="443"/>
  <c r="BY67" i="443" s="1"/>
  <c r="BH67" i="443"/>
  <c r="BG67" i="443"/>
  <c r="BF67" i="443"/>
  <c r="BE67" i="443"/>
  <c r="BD67" i="443"/>
  <c r="BC67" i="443"/>
  <c r="BB67" i="443"/>
  <c r="BA67" i="443"/>
  <c r="AZ67" i="443"/>
  <c r="AY67" i="443"/>
  <c r="AN67" i="443"/>
  <c r="BP67" i="443" s="1"/>
  <c r="AL67" i="443"/>
  <c r="AM67" i="443" s="1"/>
  <c r="AK67" i="443"/>
  <c r="AI67" i="443"/>
  <c r="AJ67" i="443" s="1"/>
  <c r="AH67" i="443"/>
  <c r="AG67" i="443"/>
  <c r="AF67" i="443"/>
  <c r="AE67" i="443"/>
  <c r="AD67" i="443"/>
  <c r="AC67" i="443"/>
  <c r="AB67" i="443"/>
  <c r="AA67" i="443"/>
  <c r="Z67" i="443"/>
  <c r="Y67" i="443"/>
  <c r="X67" i="443"/>
  <c r="W67" i="443"/>
  <c r="V67" i="443"/>
  <c r="U67" i="443"/>
  <c r="T67" i="443"/>
  <c r="S67" i="443"/>
  <c r="R67" i="443"/>
  <c r="Q67" i="443"/>
  <c r="P67" i="443"/>
  <c r="O67" i="443"/>
  <c r="N67" i="443"/>
  <c r="M67" i="443"/>
  <c r="L67" i="443"/>
  <c r="BX66" i="443"/>
  <c r="BY66" i="443" s="1"/>
  <c r="BH66" i="443"/>
  <c r="BI66" i="443" s="1"/>
  <c r="BJ66" i="443"/>
  <c r="BG66" i="443"/>
  <c r="BF66" i="443"/>
  <c r="BE66" i="443"/>
  <c r="BD66" i="443"/>
  <c r="BC66" i="443"/>
  <c r="BB66" i="443"/>
  <c r="BA66" i="443"/>
  <c r="AZ66" i="443"/>
  <c r="AY66" i="443"/>
  <c r="AN66" i="443"/>
  <c r="AL66" i="443"/>
  <c r="AM66" i="443" s="1"/>
  <c r="AK66" i="443"/>
  <c r="AI66" i="443"/>
  <c r="AJ66" i="443" s="1"/>
  <c r="AH66" i="443"/>
  <c r="AG66" i="443"/>
  <c r="AF66" i="443"/>
  <c r="AE66" i="443"/>
  <c r="AD66" i="443"/>
  <c r="AC66" i="443"/>
  <c r="AB66" i="443"/>
  <c r="AA66" i="443"/>
  <c r="Z66" i="443"/>
  <c r="Y66" i="443"/>
  <c r="X66" i="443"/>
  <c r="W66" i="443"/>
  <c r="V66" i="443"/>
  <c r="U66" i="443"/>
  <c r="T66" i="443"/>
  <c r="S66" i="443"/>
  <c r="R66" i="443"/>
  <c r="Q66" i="443"/>
  <c r="P66" i="443"/>
  <c r="O66" i="443"/>
  <c r="N66" i="443"/>
  <c r="M66" i="443"/>
  <c r="L66" i="443"/>
  <c r="BX65" i="443"/>
  <c r="BY65" i="443" s="1"/>
  <c r="BH65" i="443"/>
  <c r="BG65" i="443"/>
  <c r="BF65" i="443"/>
  <c r="BE65" i="443"/>
  <c r="BD65" i="443"/>
  <c r="BC65" i="443"/>
  <c r="BB65" i="443"/>
  <c r="BA65" i="443"/>
  <c r="AZ65" i="443"/>
  <c r="AY65" i="443"/>
  <c r="AN65" i="443"/>
  <c r="AT65" i="443" s="1"/>
  <c r="AL65" i="443"/>
  <c r="AM65" i="443" s="1"/>
  <c r="AK65" i="443"/>
  <c r="AI65" i="443"/>
  <c r="AJ65" i="443" s="1"/>
  <c r="AH65" i="443"/>
  <c r="AG65" i="443"/>
  <c r="AF65" i="443"/>
  <c r="AE65" i="443"/>
  <c r="AD65" i="443"/>
  <c r="AC65" i="443"/>
  <c r="AB65" i="443"/>
  <c r="AA65" i="443"/>
  <c r="Z65" i="443"/>
  <c r="Y65" i="443"/>
  <c r="X65" i="443"/>
  <c r="W65" i="443"/>
  <c r="V65" i="443"/>
  <c r="U65" i="443"/>
  <c r="T65" i="443"/>
  <c r="S65" i="443"/>
  <c r="R65" i="443"/>
  <c r="Q65" i="443"/>
  <c r="P65" i="443"/>
  <c r="O65" i="443"/>
  <c r="N65" i="443"/>
  <c r="M65" i="443"/>
  <c r="L65" i="443"/>
  <c r="BX64" i="443"/>
  <c r="BY64" i="443" s="1"/>
  <c r="BH64" i="443"/>
  <c r="BJ64" i="443" s="1"/>
  <c r="BG64" i="443"/>
  <c r="BF64" i="443"/>
  <c r="BE64" i="443"/>
  <c r="BD64" i="443"/>
  <c r="BC64" i="443"/>
  <c r="BB64" i="443"/>
  <c r="BA64" i="443"/>
  <c r="AZ64" i="443"/>
  <c r="AY64" i="443"/>
  <c r="AN64" i="443"/>
  <c r="AL64" i="443"/>
  <c r="AM64" i="443" s="1"/>
  <c r="AK64" i="443"/>
  <c r="AI64" i="443"/>
  <c r="AJ64" i="443" s="1"/>
  <c r="AH64" i="443"/>
  <c r="AG64" i="443"/>
  <c r="AF64" i="443"/>
  <c r="AE64" i="443"/>
  <c r="AD64" i="443"/>
  <c r="AC64" i="443"/>
  <c r="AB64" i="443"/>
  <c r="AA64" i="443"/>
  <c r="Z64" i="443"/>
  <c r="Y64" i="443"/>
  <c r="X64" i="443"/>
  <c r="W64" i="443"/>
  <c r="V64" i="443"/>
  <c r="U64" i="443"/>
  <c r="T64" i="443"/>
  <c r="S64" i="443"/>
  <c r="R64" i="443"/>
  <c r="Q64" i="443"/>
  <c r="P64" i="443"/>
  <c r="O64" i="443"/>
  <c r="N64" i="443"/>
  <c r="M64" i="443"/>
  <c r="L64" i="443"/>
  <c r="BX63" i="443"/>
  <c r="BY63" i="443" s="1"/>
  <c r="BH63" i="443"/>
  <c r="BG63" i="443"/>
  <c r="BF63" i="443"/>
  <c r="BE63" i="443"/>
  <c r="BD63" i="443"/>
  <c r="BC63" i="443"/>
  <c r="BB63" i="443"/>
  <c r="BA63" i="443"/>
  <c r="AZ63" i="443"/>
  <c r="AY63" i="443"/>
  <c r="AN63" i="443"/>
  <c r="AL63" i="443"/>
  <c r="AM63" i="443" s="1"/>
  <c r="AK63" i="443"/>
  <c r="AI63" i="443"/>
  <c r="AJ63" i="443" s="1"/>
  <c r="AH63" i="443"/>
  <c r="AG63" i="443"/>
  <c r="AF63" i="443"/>
  <c r="AE63" i="443"/>
  <c r="AD63" i="443"/>
  <c r="AC63" i="443"/>
  <c r="AB63" i="443"/>
  <c r="AA63" i="443"/>
  <c r="Z63" i="443"/>
  <c r="Y63" i="443"/>
  <c r="X63" i="443"/>
  <c r="W63" i="443"/>
  <c r="V63" i="443"/>
  <c r="U63" i="443"/>
  <c r="T63" i="443"/>
  <c r="S63" i="443"/>
  <c r="R63" i="443"/>
  <c r="Q63" i="443"/>
  <c r="P63" i="443"/>
  <c r="O63" i="443"/>
  <c r="N63" i="443"/>
  <c r="M63" i="443"/>
  <c r="L63" i="443"/>
  <c r="BX62" i="443"/>
  <c r="BY62" i="443" s="1"/>
  <c r="BH62" i="443"/>
  <c r="BI62" i="443" s="1"/>
  <c r="BG62" i="443"/>
  <c r="BF62" i="443"/>
  <c r="BE62" i="443"/>
  <c r="BD62" i="443"/>
  <c r="BC62" i="443"/>
  <c r="BB62" i="443"/>
  <c r="BA62" i="443"/>
  <c r="AZ62" i="443"/>
  <c r="AY62" i="443"/>
  <c r="AN62" i="443"/>
  <c r="AL62" i="443"/>
  <c r="AM62" i="443" s="1"/>
  <c r="AK62" i="443"/>
  <c r="AI62" i="443"/>
  <c r="AJ62" i="443" s="1"/>
  <c r="AH62" i="443"/>
  <c r="AG62" i="443"/>
  <c r="AF62" i="443"/>
  <c r="AE62" i="443"/>
  <c r="AD62" i="443"/>
  <c r="AC62" i="443"/>
  <c r="AB62" i="443"/>
  <c r="AA62" i="443"/>
  <c r="Z62" i="443"/>
  <c r="Y62" i="443"/>
  <c r="X62" i="443"/>
  <c r="W62" i="443"/>
  <c r="V62" i="443"/>
  <c r="U62" i="443"/>
  <c r="T62" i="443"/>
  <c r="S62" i="443"/>
  <c r="R62" i="443"/>
  <c r="Q62" i="443"/>
  <c r="P62" i="443"/>
  <c r="O62" i="443"/>
  <c r="N62" i="443"/>
  <c r="M62" i="443"/>
  <c r="L62" i="443"/>
  <c r="BX61" i="443"/>
  <c r="BY61" i="443" s="1"/>
  <c r="BH61" i="443"/>
  <c r="BG61" i="443"/>
  <c r="BF61" i="443"/>
  <c r="BE61" i="443"/>
  <c r="BD61" i="443"/>
  <c r="BC61" i="443"/>
  <c r="BB61" i="443"/>
  <c r="BA61" i="443"/>
  <c r="AZ61" i="443"/>
  <c r="AY61" i="443"/>
  <c r="AN61" i="443"/>
  <c r="BN61" i="443" s="1"/>
  <c r="AL61" i="443"/>
  <c r="AM61" i="443" s="1"/>
  <c r="AK61" i="443"/>
  <c r="AI61" i="443"/>
  <c r="AJ61" i="443" s="1"/>
  <c r="AH61" i="443"/>
  <c r="AG61" i="443"/>
  <c r="AF61" i="443"/>
  <c r="AE61" i="443"/>
  <c r="AD61" i="443"/>
  <c r="AC61" i="443"/>
  <c r="AB61" i="443"/>
  <c r="AA61" i="443"/>
  <c r="Z61" i="443"/>
  <c r="Y61" i="443"/>
  <c r="X61" i="443"/>
  <c r="W61" i="443"/>
  <c r="V61" i="443"/>
  <c r="U61" i="443"/>
  <c r="T61" i="443"/>
  <c r="S61" i="443"/>
  <c r="R61" i="443"/>
  <c r="Q61" i="443"/>
  <c r="P61" i="443"/>
  <c r="O61" i="443"/>
  <c r="N61" i="443"/>
  <c r="M61" i="443"/>
  <c r="L61" i="443"/>
  <c r="BX60" i="443"/>
  <c r="BY60" i="443" s="1"/>
  <c r="BH60" i="443"/>
  <c r="BK60" i="443" s="1"/>
  <c r="BG60" i="443"/>
  <c r="BF60" i="443"/>
  <c r="BE60" i="443"/>
  <c r="BD60" i="443"/>
  <c r="BC60" i="443"/>
  <c r="BB60" i="443"/>
  <c r="BA60" i="443"/>
  <c r="AZ60" i="443"/>
  <c r="AY60" i="443"/>
  <c r="AN60" i="443"/>
  <c r="AP60" i="443" s="1"/>
  <c r="AQ60" i="443" s="1"/>
  <c r="AL60" i="443"/>
  <c r="AM60" i="443" s="1"/>
  <c r="AK60" i="443"/>
  <c r="AI60" i="443"/>
  <c r="AJ60" i="443" s="1"/>
  <c r="AH60" i="443"/>
  <c r="AG60" i="443"/>
  <c r="AF60" i="443"/>
  <c r="AE60" i="443"/>
  <c r="AD60" i="443"/>
  <c r="AC60" i="443"/>
  <c r="AB60" i="443"/>
  <c r="AA60" i="443"/>
  <c r="Z60" i="443"/>
  <c r="Y60" i="443"/>
  <c r="X60" i="443"/>
  <c r="W60" i="443"/>
  <c r="V60" i="443"/>
  <c r="U60" i="443"/>
  <c r="T60" i="443"/>
  <c r="S60" i="443"/>
  <c r="R60" i="443"/>
  <c r="Q60" i="443"/>
  <c r="P60" i="443"/>
  <c r="O60" i="443"/>
  <c r="N60" i="443"/>
  <c r="M60" i="443"/>
  <c r="L60" i="443"/>
  <c r="BX59" i="443"/>
  <c r="BY59" i="443" s="1"/>
  <c r="BH59" i="443"/>
  <c r="BG59" i="443"/>
  <c r="BF59" i="443"/>
  <c r="BE59" i="443"/>
  <c r="BD59" i="443"/>
  <c r="BC59" i="443"/>
  <c r="BB59" i="443"/>
  <c r="BA59" i="443"/>
  <c r="AZ59" i="443"/>
  <c r="AY59" i="443"/>
  <c r="AN59" i="443"/>
  <c r="BR59" i="443" s="1"/>
  <c r="AL59" i="443"/>
  <c r="AM59" i="443" s="1"/>
  <c r="AK59" i="443"/>
  <c r="AI59" i="443"/>
  <c r="AJ59" i="443" s="1"/>
  <c r="AH59" i="443"/>
  <c r="AG59" i="443"/>
  <c r="AF59" i="443"/>
  <c r="AE59" i="443"/>
  <c r="AD59" i="443"/>
  <c r="AC59" i="443"/>
  <c r="AB59" i="443"/>
  <c r="AA59" i="443"/>
  <c r="Z59" i="443"/>
  <c r="Y59" i="443"/>
  <c r="X59" i="443"/>
  <c r="W59" i="443"/>
  <c r="V59" i="443"/>
  <c r="U59" i="443"/>
  <c r="T59" i="443"/>
  <c r="S59" i="443"/>
  <c r="R59" i="443"/>
  <c r="Q59" i="443"/>
  <c r="P59" i="443"/>
  <c r="O59" i="443"/>
  <c r="N59" i="443"/>
  <c r="M59" i="443"/>
  <c r="L59" i="443"/>
  <c r="BX58" i="443"/>
  <c r="BY58" i="443"/>
  <c r="BH58" i="443"/>
  <c r="BJ58" i="443" s="1"/>
  <c r="BG58" i="443"/>
  <c r="BF58" i="443"/>
  <c r="BE58" i="443"/>
  <c r="BD58" i="443"/>
  <c r="BC58" i="443"/>
  <c r="BB58" i="443"/>
  <c r="BA58" i="443"/>
  <c r="AZ58" i="443"/>
  <c r="AY58" i="443"/>
  <c r="AN58" i="443"/>
  <c r="BQ58" i="443" s="1"/>
  <c r="AL58" i="443"/>
  <c r="AM58" i="443" s="1"/>
  <c r="AK58" i="443"/>
  <c r="AI58" i="443"/>
  <c r="AJ58" i="443" s="1"/>
  <c r="AH58" i="443"/>
  <c r="AG58" i="443"/>
  <c r="AF58" i="443"/>
  <c r="AE58" i="443"/>
  <c r="AD58" i="443"/>
  <c r="AC58" i="443"/>
  <c r="AB58" i="443"/>
  <c r="AA58" i="443"/>
  <c r="Z58" i="443"/>
  <c r="Y58" i="443"/>
  <c r="X58" i="443"/>
  <c r="W58" i="443"/>
  <c r="V58" i="443"/>
  <c r="U58" i="443"/>
  <c r="T58" i="443"/>
  <c r="S58" i="443"/>
  <c r="R58" i="443"/>
  <c r="Q58" i="443"/>
  <c r="P58" i="443"/>
  <c r="O58" i="443"/>
  <c r="N58" i="443"/>
  <c r="M58" i="443"/>
  <c r="L58" i="443"/>
  <c r="BX57" i="443"/>
  <c r="BY57" i="443" s="1"/>
  <c r="BH57" i="443"/>
  <c r="BJ57" i="443" s="1"/>
  <c r="BG57" i="443"/>
  <c r="BF57" i="443"/>
  <c r="BE57" i="443"/>
  <c r="BD57" i="443"/>
  <c r="BC57" i="443"/>
  <c r="BB57" i="443"/>
  <c r="BA57" i="443"/>
  <c r="AZ57" i="443"/>
  <c r="AY57" i="443"/>
  <c r="AN57" i="443"/>
  <c r="BN57" i="443" s="1"/>
  <c r="AL57" i="443"/>
  <c r="AM57" i="443" s="1"/>
  <c r="AK57" i="443"/>
  <c r="AI57" i="443"/>
  <c r="AJ57" i="443" s="1"/>
  <c r="AH57" i="443"/>
  <c r="AG57" i="443"/>
  <c r="AF57" i="443"/>
  <c r="AE57" i="443"/>
  <c r="AD57" i="443"/>
  <c r="AC57" i="443"/>
  <c r="AB57" i="443"/>
  <c r="AA57" i="443"/>
  <c r="Z57" i="443"/>
  <c r="Y57" i="443"/>
  <c r="X57" i="443"/>
  <c r="W57" i="443"/>
  <c r="V57" i="443"/>
  <c r="U57" i="443"/>
  <c r="T57" i="443"/>
  <c r="S57" i="443"/>
  <c r="R57" i="443"/>
  <c r="Q57" i="443"/>
  <c r="P57" i="443"/>
  <c r="O57" i="443"/>
  <c r="N57" i="443"/>
  <c r="M57" i="443"/>
  <c r="L57" i="443"/>
  <c r="BX56" i="443"/>
  <c r="BY56" i="443" s="1"/>
  <c r="BH56" i="443"/>
  <c r="BG56" i="443"/>
  <c r="BF56" i="443"/>
  <c r="BE56" i="443"/>
  <c r="BD56" i="443"/>
  <c r="BC56" i="443"/>
  <c r="BB56" i="443"/>
  <c r="BA56" i="443"/>
  <c r="AZ56" i="443"/>
  <c r="AY56" i="443"/>
  <c r="AN56" i="443"/>
  <c r="BR56" i="443" s="1"/>
  <c r="AL56" i="443"/>
  <c r="AM56" i="443" s="1"/>
  <c r="AK56" i="443"/>
  <c r="AI56" i="443"/>
  <c r="AJ56" i="443" s="1"/>
  <c r="AH56" i="443"/>
  <c r="AG56" i="443"/>
  <c r="AF56" i="443"/>
  <c r="AE56" i="443"/>
  <c r="AD56" i="443"/>
  <c r="AC56" i="443"/>
  <c r="AB56" i="443"/>
  <c r="AA56" i="443"/>
  <c r="Z56" i="443"/>
  <c r="Y56" i="443"/>
  <c r="X56" i="443"/>
  <c r="W56" i="443"/>
  <c r="V56" i="443"/>
  <c r="U56" i="443"/>
  <c r="T56" i="443"/>
  <c r="S56" i="443"/>
  <c r="R56" i="443"/>
  <c r="Q56" i="443"/>
  <c r="P56" i="443"/>
  <c r="O56" i="443"/>
  <c r="N56" i="443"/>
  <c r="M56" i="443"/>
  <c r="L56" i="443"/>
  <c r="BX55" i="443"/>
  <c r="BY55" i="443" s="1"/>
  <c r="BH55" i="443"/>
  <c r="BG55" i="443"/>
  <c r="BF55" i="443"/>
  <c r="BE55" i="443"/>
  <c r="BD55" i="443"/>
  <c r="BC55" i="443"/>
  <c r="BB55" i="443"/>
  <c r="BA55" i="443"/>
  <c r="AZ55" i="443"/>
  <c r="AY55" i="443"/>
  <c r="AN55" i="443"/>
  <c r="BP55" i="443" s="1"/>
  <c r="AL55" i="443"/>
  <c r="AM55" i="443" s="1"/>
  <c r="AK55" i="443"/>
  <c r="AI55" i="443"/>
  <c r="AJ55" i="443" s="1"/>
  <c r="AH55" i="443"/>
  <c r="AG55" i="443"/>
  <c r="AF55" i="443"/>
  <c r="AE55" i="443"/>
  <c r="AD55" i="443"/>
  <c r="AC55" i="443"/>
  <c r="AB55" i="443"/>
  <c r="AA55" i="443"/>
  <c r="Z55" i="443"/>
  <c r="Y55" i="443"/>
  <c r="X55" i="443"/>
  <c r="W55" i="443"/>
  <c r="V55" i="443"/>
  <c r="U55" i="443"/>
  <c r="T55" i="443"/>
  <c r="S55" i="443"/>
  <c r="R55" i="443"/>
  <c r="Q55" i="443"/>
  <c r="P55" i="443"/>
  <c r="O55" i="443"/>
  <c r="N55" i="443"/>
  <c r="M55" i="443"/>
  <c r="L55" i="443"/>
  <c r="BX54" i="443"/>
  <c r="BY54" i="443" s="1"/>
  <c r="BH54" i="443"/>
  <c r="BI54" i="443" s="1"/>
  <c r="BG54" i="443"/>
  <c r="BF54" i="443"/>
  <c r="BE54" i="443"/>
  <c r="BD54" i="443"/>
  <c r="BC54" i="443"/>
  <c r="BB54" i="443"/>
  <c r="BA54" i="443"/>
  <c r="AZ54" i="443"/>
  <c r="AY54" i="443"/>
  <c r="AN54" i="443"/>
  <c r="BT54" i="443"/>
  <c r="AL54" i="443"/>
  <c r="AM54" i="443" s="1"/>
  <c r="AK54" i="443"/>
  <c r="AI54" i="443"/>
  <c r="AJ54" i="443" s="1"/>
  <c r="AH54" i="443"/>
  <c r="AG54" i="443"/>
  <c r="AF54" i="443"/>
  <c r="AE54" i="443"/>
  <c r="AD54" i="443"/>
  <c r="AC54" i="443"/>
  <c r="AB54" i="443"/>
  <c r="AA54" i="443"/>
  <c r="Z54" i="443"/>
  <c r="Y54" i="443"/>
  <c r="X54" i="443"/>
  <c r="W54" i="443"/>
  <c r="V54" i="443"/>
  <c r="U54" i="443"/>
  <c r="T54" i="443"/>
  <c r="S54" i="443"/>
  <c r="R54" i="443"/>
  <c r="Q54" i="443"/>
  <c r="P54" i="443"/>
  <c r="O54" i="443"/>
  <c r="N54" i="443"/>
  <c r="M54" i="443"/>
  <c r="L54" i="443"/>
  <c r="BX53" i="443"/>
  <c r="BY53" i="443" s="1"/>
  <c r="BH53" i="443"/>
  <c r="BG53" i="443"/>
  <c r="BF53" i="443"/>
  <c r="BE53" i="443"/>
  <c r="BD53" i="443"/>
  <c r="BC53" i="443"/>
  <c r="BB53" i="443"/>
  <c r="BA53" i="443"/>
  <c r="AZ53" i="443"/>
  <c r="AY53" i="443"/>
  <c r="AN53" i="443"/>
  <c r="BP53" i="443" s="1"/>
  <c r="AL53" i="443"/>
  <c r="AM53" i="443" s="1"/>
  <c r="AK53" i="443"/>
  <c r="AI53" i="443"/>
  <c r="AJ53" i="443" s="1"/>
  <c r="AH53" i="443"/>
  <c r="AG53" i="443"/>
  <c r="AF53" i="443"/>
  <c r="AE53" i="443"/>
  <c r="AD53" i="443"/>
  <c r="AC53" i="443"/>
  <c r="AB53" i="443"/>
  <c r="AA53" i="443"/>
  <c r="Z53" i="443"/>
  <c r="Y53" i="443"/>
  <c r="X53" i="443"/>
  <c r="W53" i="443"/>
  <c r="V53" i="443"/>
  <c r="U53" i="443"/>
  <c r="T53" i="443"/>
  <c r="S53" i="443"/>
  <c r="R53" i="443"/>
  <c r="Q53" i="443"/>
  <c r="P53" i="443"/>
  <c r="O53" i="443"/>
  <c r="N53" i="443"/>
  <c r="M53" i="443"/>
  <c r="L53" i="443"/>
  <c r="BX52" i="443"/>
  <c r="BY52" i="443" s="1"/>
  <c r="BQ52" i="443"/>
  <c r="BH52" i="443"/>
  <c r="BG52" i="443"/>
  <c r="BF52" i="443"/>
  <c r="BE52" i="443"/>
  <c r="BD52" i="443"/>
  <c r="BC52" i="443"/>
  <c r="BB52" i="443"/>
  <c r="BA52" i="443"/>
  <c r="AZ52" i="443"/>
  <c r="AY52" i="443"/>
  <c r="AN52" i="443"/>
  <c r="AL52" i="443"/>
  <c r="AM52" i="443" s="1"/>
  <c r="AK52" i="443"/>
  <c r="AI52" i="443"/>
  <c r="AJ52" i="443" s="1"/>
  <c r="AH52" i="443"/>
  <c r="AG52" i="443"/>
  <c r="AF52" i="443"/>
  <c r="AE52" i="443"/>
  <c r="AD52" i="443"/>
  <c r="AC52" i="443"/>
  <c r="AB52" i="443"/>
  <c r="AA52" i="443"/>
  <c r="Z52" i="443"/>
  <c r="Y52" i="443"/>
  <c r="X52" i="443"/>
  <c r="W52" i="443"/>
  <c r="V52" i="443"/>
  <c r="U52" i="443"/>
  <c r="T52" i="443"/>
  <c r="S52" i="443"/>
  <c r="R52" i="443"/>
  <c r="Q52" i="443"/>
  <c r="P52" i="443"/>
  <c r="O52" i="443"/>
  <c r="N52" i="443"/>
  <c r="M52" i="443"/>
  <c r="L52" i="443"/>
  <c r="BX51" i="443"/>
  <c r="BY51" i="443" s="1"/>
  <c r="BH51" i="443"/>
  <c r="BG51" i="443"/>
  <c r="BF51" i="443"/>
  <c r="BE51" i="443"/>
  <c r="BD51" i="443"/>
  <c r="BC51" i="443"/>
  <c r="BB51" i="443"/>
  <c r="BA51" i="443"/>
  <c r="AZ51" i="443"/>
  <c r="AY51" i="443"/>
  <c r="AN51" i="443"/>
  <c r="AL51" i="443"/>
  <c r="AM51" i="443" s="1"/>
  <c r="AK51" i="443"/>
  <c r="AI51" i="443"/>
  <c r="AJ51" i="443" s="1"/>
  <c r="AH51" i="443"/>
  <c r="AG51" i="443"/>
  <c r="AF51" i="443"/>
  <c r="AE51" i="443"/>
  <c r="AD51" i="443"/>
  <c r="AC51" i="443"/>
  <c r="AB51" i="443"/>
  <c r="AA51" i="443"/>
  <c r="Z51" i="443"/>
  <c r="Y51" i="443"/>
  <c r="X51" i="443"/>
  <c r="W51" i="443"/>
  <c r="V51" i="443"/>
  <c r="U51" i="443"/>
  <c r="T51" i="443"/>
  <c r="S51" i="443"/>
  <c r="R51" i="443"/>
  <c r="Q51" i="443"/>
  <c r="P51" i="443"/>
  <c r="O51" i="443"/>
  <c r="N51" i="443"/>
  <c r="M51" i="443"/>
  <c r="L51" i="443"/>
  <c r="BX50" i="443"/>
  <c r="BY50" i="443" s="1"/>
  <c r="BH50" i="443"/>
  <c r="BJ50" i="443" s="1"/>
  <c r="BG50" i="443"/>
  <c r="BF50" i="443"/>
  <c r="BE50" i="443"/>
  <c r="BD50" i="443"/>
  <c r="BC50" i="443"/>
  <c r="BB50" i="443"/>
  <c r="BA50" i="443"/>
  <c r="AZ50" i="443"/>
  <c r="AY50" i="443"/>
  <c r="AN50" i="443"/>
  <c r="AL50" i="443"/>
  <c r="AM50" i="443" s="1"/>
  <c r="AK50" i="443"/>
  <c r="AI50" i="443"/>
  <c r="AJ50" i="443" s="1"/>
  <c r="AH50" i="443"/>
  <c r="AG50" i="443"/>
  <c r="AF50" i="443"/>
  <c r="AE50" i="443"/>
  <c r="AD50" i="443"/>
  <c r="AC50" i="443"/>
  <c r="AB50" i="443"/>
  <c r="AA50" i="443"/>
  <c r="Z50" i="443"/>
  <c r="Y50" i="443"/>
  <c r="X50" i="443"/>
  <c r="W50" i="443"/>
  <c r="V50" i="443"/>
  <c r="U50" i="443"/>
  <c r="T50" i="443"/>
  <c r="S50" i="443"/>
  <c r="R50" i="443"/>
  <c r="Q50" i="443"/>
  <c r="P50" i="443"/>
  <c r="O50" i="443"/>
  <c r="N50" i="443"/>
  <c r="M50" i="443"/>
  <c r="L50" i="443"/>
  <c r="BX49" i="443"/>
  <c r="BY49" i="443" s="1"/>
  <c r="BH49" i="443"/>
  <c r="BG49" i="443"/>
  <c r="BF49" i="443"/>
  <c r="BE49" i="443"/>
  <c r="BD49" i="443"/>
  <c r="BC49" i="443"/>
  <c r="BB49" i="443"/>
  <c r="BA49" i="443"/>
  <c r="AZ49" i="443"/>
  <c r="AY49" i="443"/>
  <c r="AN49" i="443"/>
  <c r="BL49" i="443" s="1"/>
  <c r="AL49" i="443"/>
  <c r="AM49" i="443" s="1"/>
  <c r="AK49" i="443"/>
  <c r="AI49" i="443"/>
  <c r="AJ49" i="443" s="1"/>
  <c r="AH49" i="443"/>
  <c r="AG49" i="443"/>
  <c r="AF49" i="443"/>
  <c r="AE49" i="443"/>
  <c r="AD49" i="443"/>
  <c r="AC49" i="443"/>
  <c r="AB49" i="443"/>
  <c r="AA49" i="443"/>
  <c r="Z49" i="443"/>
  <c r="Y49" i="443"/>
  <c r="X49" i="443"/>
  <c r="W49" i="443"/>
  <c r="V49" i="443"/>
  <c r="U49" i="443"/>
  <c r="T49" i="443"/>
  <c r="S49" i="443"/>
  <c r="R49" i="443"/>
  <c r="Q49" i="443"/>
  <c r="P49" i="443"/>
  <c r="O49" i="443"/>
  <c r="N49" i="443"/>
  <c r="M49" i="443"/>
  <c r="L49" i="443"/>
  <c r="BX48" i="443"/>
  <c r="BY48" i="443" s="1"/>
  <c r="BH48" i="443"/>
  <c r="BI48" i="443" s="1"/>
  <c r="BG48" i="443"/>
  <c r="BF48" i="443"/>
  <c r="BE48" i="443"/>
  <c r="BD48" i="443"/>
  <c r="BC48" i="443"/>
  <c r="BB48" i="443"/>
  <c r="BA48" i="443"/>
  <c r="AZ48" i="443"/>
  <c r="AY48" i="443"/>
  <c r="AN48" i="443"/>
  <c r="AL48" i="443"/>
  <c r="AM48" i="443" s="1"/>
  <c r="AK48" i="443"/>
  <c r="AI48" i="443"/>
  <c r="AJ48" i="443" s="1"/>
  <c r="AH48" i="443"/>
  <c r="AG48" i="443"/>
  <c r="AF48" i="443"/>
  <c r="AE48" i="443"/>
  <c r="AD48" i="443"/>
  <c r="AC48" i="443"/>
  <c r="AB48" i="443"/>
  <c r="AA48" i="443"/>
  <c r="Z48" i="443"/>
  <c r="Y48" i="443"/>
  <c r="X48" i="443"/>
  <c r="W48" i="443"/>
  <c r="V48" i="443"/>
  <c r="U48" i="443"/>
  <c r="T48" i="443"/>
  <c r="S48" i="443"/>
  <c r="R48" i="443"/>
  <c r="Q48" i="443"/>
  <c r="P48" i="443"/>
  <c r="O48" i="443"/>
  <c r="N48" i="443"/>
  <c r="M48" i="443"/>
  <c r="L48" i="443"/>
  <c r="BX47" i="443"/>
  <c r="BY47" i="443" s="1"/>
  <c r="BR47" i="443"/>
  <c r="BL47" i="443"/>
  <c r="BH47" i="443"/>
  <c r="BG47" i="443"/>
  <c r="BF47" i="443"/>
  <c r="BE47" i="443"/>
  <c r="BD47" i="443"/>
  <c r="BC47" i="443"/>
  <c r="BB47" i="443"/>
  <c r="BA47" i="443"/>
  <c r="AZ47" i="443"/>
  <c r="AY47" i="443"/>
  <c r="AU47" i="443"/>
  <c r="AN47" i="443"/>
  <c r="BT47" i="443" s="1"/>
  <c r="AL47" i="443"/>
  <c r="AM47" i="443" s="1"/>
  <c r="AK47" i="443"/>
  <c r="AI47" i="443"/>
  <c r="AJ47" i="443" s="1"/>
  <c r="AH47" i="443"/>
  <c r="AG47" i="443"/>
  <c r="AF47" i="443"/>
  <c r="AE47" i="443"/>
  <c r="AD47" i="443"/>
  <c r="AC47" i="443"/>
  <c r="AB47" i="443"/>
  <c r="AA47" i="443"/>
  <c r="Z47" i="443"/>
  <c r="Y47" i="443"/>
  <c r="X47" i="443"/>
  <c r="W47" i="443"/>
  <c r="V47" i="443"/>
  <c r="U47" i="443"/>
  <c r="T47" i="443"/>
  <c r="S47" i="443"/>
  <c r="R47" i="443"/>
  <c r="Q47" i="443"/>
  <c r="P47" i="443"/>
  <c r="O47" i="443"/>
  <c r="N47" i="443"/>
  <c r="M47" i="443"/>
  <c r="L47" i="443"/>
  <c r="BX46" i="443"/>
  <c r="BY46" i="443" s="1"/>
  <c r="BO46" i="443"/>
  <c r="BH46" i="443"/>
  <c r="BI46" i="443" s="1"/>
  <c r="BG46" i="443"/>
  <c r="BF46" i="443"/>
  <c r="BE46" i="443"/>
  <c r="BD46" i="443"/>
  <c r="BC46" i="443"/>
  <c r="BB46" i="443"/>
  <c r="BA46" i="443"/>
  <c r="AZ46" i="443"/>
  <c r="AY46" i="443"/>
  <c r="AN46" i="443"/>
  <c r="BT46" i="443" s="1"/>
  <c r="AL46" i="443"/>
  <c r="AM46" i="443" s="1"/>
  <c r="AK46" i="443"/>
  <c r="AI46" i="443"/>
  <c r="AJ46" i="443" s="1"/>
  <c r="AH46" i="443"/>
  <c r="AG46" i="443"/>
  <c r="AF46" i="443"/>
  <c r="AE46" i="443"/>
  <c r="AD46" i="443"/>
  <c r="AC46" i="443"/>
  <c r="AB46" i="443"/>
  <c r="AA46" i="443"/>
  <c r="Z46" i="443"/>
  <c r="Y46" i="443"/>
  <c r="X46" i="443"/>
  <c r="W46" i="443"/>
  <c r="V46" i="443"/>
  <c r="U46" i="443"/>
  <c r="T46" i="443"/>
  <c r="S46" i="443"/>
  <c r="R46" i="443"/>
  <c r="Q46" i="443"/>
  <c r="P46" i="443"/>
  <c r="O46" i="443"/>
  <c r="N46" i="443"/>
  <c r="M46" i="443"/>
  <c r="L46" i="443"/>
  <c r="BX45" i="443"/>
  <c r="BY45" i="443" s="1"/>
  <c r="BT45" i="443"/>
  <c r="BH45" i="443"/>
  <c r="BG45" i="443"/>
  <c r="BF45" i="443"/>
  <c r="BE45" i="443"/>
  <c r="BD45" i="443"/>
  <c r="BC45" i="443"/>
  <c r="BB45" i="443"/>
  <c r="BA45" i="443"/>
  <c r="AZ45" i="443"/>
  <c r="AY45" i="443"/>
  <c r="AN45" i="443"/>
  <c r="AU45" i="443" s="1"/>
  <c r="AL45" i="443"/>
  <c r="AM45" i="443" s="1"/>
  <c r="AK45" i="443"/>
  <c r="AI45" i="443"/>
  <c r="AJ45" i="443" s="1"/>
  <c r="AH45" i="443"/>
  <c r="AG45" i="443"/>
  <c r="AF45" i="443"/>
  <c r="AE45" i="443"/>
  <c r="AD45" i="443"/>
  <c r="AC45" i="443"/>
  <c r="AB45" i="443"/>
  <c r="AA45" i="443"/>
  <c r="Z45" i="443"/>
  <c r="Y45" i="443"/>
  <c r="X45" i="443"/>
  <c r="W45" i="443"/>
  <c r="V45" i="443"/>
  <c r="U45" i="443"/>
  <c r="T45" i="443"/>
  <c r="S45" i="443"/>
  <c r="R45" i="443"/>
  <c r="Q45" i="443"/>
  <c r="P45" i="443"/>
  <c r="O45" i="443"/>
  <c r="N45" i="443"/>
  <c r="M45" i="443"/>
  <c r="L45" i="443"/>
  <c r="BX44" i="443"/>
  <c r="BY44" i="443" s="1"/>
  <c r="BN44" i="443"/>
  <c r="BH44" i="443"/>
  <c r="BK44" i="443" s="1"/>
  <c r="BG44" i="443"/>
  <c r="BF44" i="443"/>
  <c r="BE44" i="443"/>
  <c r="BD44" i="443"/>
  <c r="BC44" i="443"/>
  <c r="BB44" i="443"/>
  <c r="BA44" i="443"/>
  <c r="AZ44" i="443"/>
  <c r="AY44" i="443"/>
  <c r="AN44" i="443"/>
  <c r="BM44" i="443" s="1"/>
  <c r="AL44" i="443"/>
  <c r="AM44" i="443" s="1"/>
  <c r="AK44" i="443"/>
  <c r="AI44" i="443"/>
  <c r="AJ44" i="443" s="1"/>
  <c r="AH44" i="443"/>
  <c r="AG44" i="443"/>
  <c r="AF44" i="443"/>
  <c r="AE44" i="443"/>
  <c r="AD44" i="443"/>
  <c r="AC44" i="443"/>
  <c r="AB44" i="443"/>
  <c r="AA44" i="443"/>
  <c r="Z44" i="443"/>
  <c r="Y44" i="443"/>
  <c r="X44" i="443"/>
  <c r="W44" i="443"/>
  <c r="V44" i="443"/>
  <c r="U44" i="443"/>
  <c r="T44" i="443"/>
  <c r="S44" i="443"/>
  <c r="R44" i="443"/>
  <c r="Q44" i="443"/>
  <c r="P44" i="443"/>
  <c r="O44" i="443"/>
  <c r="N44" i="443"/>
  <c r="M44" i="443"/>
  <c r="L44" i="443"/>
  <c r="BX43" i="443"/>
  <c r="BY43" i="443" s="1"/>
  <c r="BH43" i="443"/>
  <c r="BG43" i="443"/>
  <c r="BF43" i="443"/>
  <c r="BE43" i="443"/>
  <c r="BD43" i="443"/>
  <c r="BC43" i="443"/>
  <c r="BB43" i="443"/>
  <c r="BA43" i="443"/>
  <c r="AZ43" i="443"/>
  <c r="AY43" i="443"/>
  <c r="AN43" i="443"/>
  <c r="AL43" i="443"/>
  <c r="AM43" i="443" s="1"/>
  <c r="AK43" i="443"/>
  <c r="AI43" i="443"/>
  <c r="AJ43" i="443" s="1"/>
  <c r="AH43" i="443"/>
  <c r="AG43" i="443"/>
  <c r="AF43" i="443"/>
  <c r="AE43" i="443"/>
  <c r="AD43" i="443"/>
  <c r="AC43" i="443"/>
  <c r="AB43" i="443"/>
  <c r="AA43" i="443"/>
  <c r="Z43" i="443"/>
  <c r="Y43" i="443"/>
  <c r="X43" i="443"/>
  <c r="W43" i="443"/>
  <c r="V43" i="443"/>
  <c r="U43" i="443"/>
  <c r="T43" i="443"/>
  <c r="S43" i="443"/>
  <c r="R43" i="443"/>
  <c r="Q43" i="443"/>
  <c r="P43" i="443"/>
  <c r="O43" i="443"/>
  <c r="N43" i="443"/>
  <c r="M43" i="443"/>
  <c r="L43" i="443"/>
  <c r="BX42" i="443"/>
  <c r="BY42" i="443" s="1"/>
  <c r="BH42" i="443"/>
  <c r="BG42" i="443"/>
  <c r="BF42" i="443"/>
  <c r="BE42" i="443"/>
  <c r="BD42" i="443"/>
  <c r="BC42" i="443"/>
  <c r="BB42" i="443"/>
  <c r="BA42" i="443"/>
  <c r="AZ42" i="443"/>
  <c r="AY42" i="443"/>
  <c r="AN42" i="443"/>
  <c r="BQ42" i="443" s="1"/>
  <c r="AL42" i="443"/>
  <c r="AM42" i="443" s="1"/>
  <c r="AK42" i="443"/>
  <c r="AI42" i="443"/>
  <c r="AJ42" i="443" s="1"/>
  <c r="AH42" i="443"/>
  <c r="AG42" i="443"/>
  <c r="AF42" i="443"/>
  <c r="AE42" i="443"/>
  <c r="AD42" i="443"/>
  <c r="AC42" i="443"/>
  <c r="AB42" i="443"/>
  <c r="AA42" i="443"/>
  <c r="Z42" i="443"/>
  <c r="Y42" i="443"/>
  <c r="X42" i="443"/>
  <c r="W42" i="443"/>
  <c r="V42" i="443"/>
  <c r="U42" i="443"/>
  <c r="T42" i="443"/>
  <c r="S42" i="443"/>
  <c r="R42" i="443"/>
  <c r="Q42" i="443"/>
  <c r="P42" i="443"/>
  <c r="O42" i="443"/>
  <c r="N42" i="443"/>
  <c r="M42" i="443"/>
  <c r="L42" i="443"/>
  <c r="BX41" i="443"/>
  <c r="BY41" i="443" s="1"/>
  <c r="BH41" i="443"/>
  <c r="BG41" i="443"/>
  <c r="BF41" i="443"/>
  <c r="BE41" i="443"/>
  <c r="BD41" i="443"/>
  <c r="BC41" i="443"/>
  <c r="BB41" i="443"/>
  <c r="BA41" i="443"/>
  <c r="AZ41" i="443"/>
  <c r="AY41" i="443"/>
  <c r="AN41" i="443"/>
  <c r="BN41" i="443" s="1"/>
  <c r="AL41" i="443"/>
  <c r="AM41" i="443" s="1"/>
  <c r="AK41" i="443"/>
  <c r="AI41" i="443"/>
  <c r="AJ41" i="443" s="1"/>
  <c r="AH41" i="443"/>
  <c r="AG41" i="443"/>
  <c r="AF41" i="443"/>
  <c r="AE41" i="443"/>
  <c r="AD41" i="443"/>
  <c r="AC41" i="443"/>
  <c r="AB41" i="443"/>
  <c r="AA41" i="443"/>
  <c r="Z41" i="443"/>
  <c r="Y41" i="443"/>
  <c r="X41" i="443"/>
  <c r="W41" i="443"/>
  <c r="V41" i="443"/>
  <c r="U41" i="443"/>
  <c r="T41" i="443"/>
  <c r="S41" i="443"/>
  <c r="R41" i="443"/>
  <c r="Q41" i="443"/>
  <c r="P41" i="443"/>
  <c r="O41" i="443"/>
  <c r="N41" i="443"/>
  <c r="M41" i="443"/>
  <c r="L41" i="443"/>
  <c r="BX40" i="443"/>
  <c r="BY40" i="443" s="1"/>
  <c r="BH40" i="443"/>
  <c r="BG40" i="443"/>
  <c r="BF40" i="443"/>
  <c r="BE40" i="443"/>
  <c r="BD40" i="443"/>
  <c r="BC40" i="443"/>
  <c r="BB40" i="443"/>
  <c r="BA40" i="443"/>
  <c r="AZ40" i="443"/>
  <c r="AY40" i="443"/>
  <c r="AN40" i="443"/>
  <c r="BR40" i="443" s="1"/>
  <c r="AL40" i="443"/>
  <c r="AM40" i="443" s="1"/>
  <c r="AK40" i="443"/>
  <c r="AI40" i="443"/>
  <c r="AJ40" i="443" s="1"/>
  <c r="AH40" i="443"/>
  <c r="AG40" i="443"/>
  <c r="AF40" i="443"/>
  <c r="AE40" i="443"/>
  <c r="AD40" i="443"/>
  <c r="AC40" i="443"/>
  <c r="AB40" i="443"/>
  <c r="AA40" i="443"/>
  <c r="Z40" i="443"/>
  <c r="Y40" i="443"/>
  <c r="X40" i="443"/>
  <c r="W40" i="443"/>
  <c r="V40" i="443"/>
  <c r="U40" i="443"/>
  <c r="T40" i="443"/>
  <c r="S40" i="443"/>
  <c r="R40" i="443"/>
  <c r="Q40" i="443"/>
  <c r="P40" i="443"/>
  <c r="O40" i="443"/>
  <c r="N40" i="443"/>
  <c r="M40" i="443"/>
  <c r="L40" i="443"/>
  <c r="BX39" i="443"/>
  <c r="BY39" i="443" s="1"/>
  <c r="BN39" i="443"/>
  <c r="BH39" i="443"/>
  <c r="BJ39" i="443" s="1"/>
  <c r="BG39" i="443"/>
  <c r="BF39" i="443"/>
  <c r="BE39" i="443"/>
  <c r="BD39" i="443"/>
  <c r="BC39" i="443"/>
  <c r="BB39" i="443"/>
  <c r="BA39" i="443"/>
  <c r="AZ39" i="443"/>
  <c r="AY39" i="443"/>
  <c r="AN39" i="443"/>
  <c r="AL39" i="443"/>
  <c r="AM39" i="443" s="1"/>
  <c r="AK39" i="443"/>
  <c r="AI39" i="443"/>
  <c r="AJ39" i="443"/>
  <c r="AH39" i="443"/>
  <c r="AG39" i="443"/>
  <c r="AF39" i="443"/>
  <c r="AE39" i="443"/>
  <c r="AD39" i="443"/>
  <c r="AC39" i="443"/>
  <c r="AB39" i="443"/>
  <c r="AA39" i="443"/>
  <c r="Z39" i="443"/>
  <c r="Y39" i="443"/>
  <c r="X39" i="443"/>
  <c r="W39" i="443"/>
  <c r="V39" i="443"/>
  <c r="U39" i="443"/>
  <c r="T39" i="443"/>
  <c r="S39" i="443"/>
  <c r="R39" i="443"/>
  <c r="Q39" i="443"/>
  <c r="P39" i="443"/>
  <c r="O39" i="443"/>
  <c r="N39" i="443"/>
  <c r="M39" i="443"/>
  <c r="L39" i="443"/>
  <c r="BX38" i="443"/>
  <c r="BY38" i="443" s="1"/>
  <c r="BH38" i="443"/>
  <c r="BI38" i="443" s="1"/>
  <c r="BG38" i="443"/>
  <c r="BF38" i="443"/>
  <c r="BE38" i="443"/>
  <c r="BD38" i="443"/>
  <c r="BC38" i="443"/>
  <c r="BB38" i="443"/>
  <c r="BA38" i="443"/>
  <c r="AZ38" i="443"/>
  <c r="AY38" i="443"/>
  <c r="AN38" i="443"/>
  <c r="AS38" i="443" s="1"/>
  <c r="AL38" i="443"/>
  <c r="AM38" i="443" s="1"/>
  <c r="AK38" i="443"/>
  <c r="AI38" i="443"/>
  <c r="AJ38" i="443" s="1"/>
  <c r="AH38" i="443"/>
  <c r="AG38" i="443"/>
  <c r="AF38" i="443"/>
  <c r="AE38" i="443"/>
  <c r="AD38" i="443"/>
  <c r="AC38" i="443"/>
  <c r="AB38" i="443"/>
  <c r="AA38" i="443"/>
  <c r="Z38" i="443"/>
  <c r="Y38" i="443"/>
  <c r="X38" i="443"/>
  <c r="W38" i="443"/>
  <c r="V38" i="443"/>
  <c r="U38" i="443"/>
  <c r="T38" i="443"/>
  <c r="S38" i="443"/>
  <c r="R38" i="443"/>
  <c r="Q38" i="443"/>
  <c r="P38" i="443"/>
  <c r="O38" i="443"/>
  <c r="N38" i="443"/>
  <c r="M38" i="443"/>
  <c r="L38" i="443"/>
  <c r="BX37" i="443"/>
  <c r="BY37" i="443" s="1"/>
  <c r="BH37" i="443"/>
  <c r="BJ37" i="443" s="1"/>
  <c r="BG37" i="443"/>
  <c r="BF37" i="443"/>
  <c r="BE37" i="443"/>
  <c r="BD37" i="443"/>
  <c r="BC37" i="443"/>
  <c r="BB37" i="443"/>
  <c r="BA37" i="443"/>
  <c r="AZ37" i="443"/>
  <c r="AY37" i="443"/>
  <c r="AN37" i="443"/>
  <c r="BO37" i="443" s="1"/>
  <c r="AL37" i="443"/>
  <c r="AM37" i="443" s="1"/>
  <c r="AK37" i="443"/>
  <c r="AI37" i="443"/>
  <c r="AJ37" i="443" s="1"/>
  <c r="AH37" i="443"/>
  <c r="AG37" i="443"/>
  <c r="AF37" i="443"/>
  <c r="AE37" i="443"/>
  <c r="AD37" i="443"/>
  <c r="AC37" i="443"/>
  <c r="AB37" i="443"/>
  <c r="AA37" i="443"/>
  <c r="Z37" i="443"/>
  <c r="Y37" i="443"/>
  <c r="X37" i="443"/>
  <c r="W37" i="443"/>
  <c r="V37" i="443"/>
  <c r="U37" i="443"/>
  <c r="T37" i="443"/>
  <c r="S37" i="443"/>
  <c r="R37" i="443"/>
  <c r="Q37" i="443"/>
  <c r="P37" i="443"/>
  <c r="O37" i="443"/>
  <c r="N37" i="443"/>
  <c r="M37" i="443"/>
  <c r="L37" i="443"/>
  <c r="BX36" i="443"/>
  <c r="BY36" i="443" s="1"/>
  <c r="BQ36" i="443"/>
  <c r="BH36" i="443"/>
  <c r="BI36" i="443" s="1"/>
  <c r="BG36" i="443"/>
  <c r="BF36" i="443"/>
  <c r="BE36" i="443"/>
  <c r="BD36" i="443"/>
  <c r="BC36" i="443"/>
  <c r="BB36" i="443"/>
  <c r="BA36" i="443"/>
  <c r="AZ36" i="443"/>
  <c r="AY36" i="443"/>
  <c r="AR36" i="443"/>
  <c r="AN36" i="443"/>
  <c r="BO36" i="443" s="1"/>
  <c r="AL36" i="443"/>
  <c r="AM36" i="443" s="1"/>
  <c r="AK36" i="443"/>
  <c r="AJ36" i="443"/>
  <c r="AI36" i="443"/>
  <c r="AH36" i="443"/>
  <c r="AG36" i="443"/>
  <c r="AF36" i="443"/>
  <c r="AE36" i="443"/>
  <c r="AD36" i="443"/>
  <c r="AC36" i="443"/>
  <c r="AB36" i="443"/>
  <c r="AA36" i="443"/>
  <c r="Z36" i="443"/>
  <c r="Y36" i="443"/>
  <c r="X36" i="443"/>
  <c r="W36" i="443"/>
  <c r="V36" i="443"/>
  <c r="U36" i="443"/>
  <c r="T36" i="443"/>
  <c r="S36" i="443"/>
  <c r="R36" i="443"/>
  <c r="Q36" i="443"/>
  <c r="P36" i="443"/>
  <c r="O36" i="443"/>
  <c r="N36" i="443"/>
  <c r="M36" i="443"/>
  <c r="L36" i="443"/>
  <c r="BX35" i="443"/>
  <c r="BY35" i="443" s="1"/>
  <c r="BH35" i="443"/>
  <c r="BI35" i="443" s="1"/>
  <c r="BG35" i="443"/>
  <c r="BF35" i="443"/>
  <c r="BE35" i="443"/>
  <c r="BD35" i="443"/>
  <c r="BC35" i="443"/>
  <c r="BB35" i="443"/>
  <c r="BA35" i="443"/>
  <c r="AZ35" i="443"/>
  <c r="AY35" i="443"/>
  <c r="AN35" i="443"/>
  <c r="AL35" i="443"/>
  <c r="AM35" i="443" s="1"/>
  <c r="AK35" i="443"/>
  <c r="AI35" i="443"/>
  <c r="AJ35" i="443" s="1"/>
  <c r="AH35" i="443"/>
  <c r="AG35" i="443"/>
  <c r="AF35" i="443"/>
  <c r="AE35" i="443"/>
  <c r="AD35" i="443"/>
  <c r="AC35" i="443"/>
  <c r="AB35" i="443"/>
  <c r="AA35" i="443"/>
  <c r="Z35" i="443"/>
  <c r="Y35" i="443"/>
  <c r="X35" i="443"/>
  <c r="W35" i="443"/>
  <c r="V35" i="443"/>
  <c r="U35" i="443"/>
  <c r="T35" i="443"/>
  <c r="S35" i="443"/>
  <c r="R35" i="443"/>
  <c r="Q35" i="443"/>
  <c r="P35" i="443"/>
  <c r="O35" i="443"/>
  <c r="N35" i="443"/>
  <c r="M35" i="443"/>
  <c r="L35" i="443"/>
  <c r="BX34" i="443"/>
  <c r="BY34" i="443" s="1"/>
  <c r="BH34" i="443"/>
  <c r="BJ34" i="443" s="1"/>
  <c r="BG34" i="443"/>
  <c r="BF34" i="443"/>
  <c r="BE34" i="443"/>
  <c r="BD34" i="443"/>
  <c r="BC34" i="443"/>
  <c r="BB34" i="443"/>
  <c r="BA34" i="443"/>
  <c r="AZ34" i="443"/>
  <c r="AY34" i="443"/>
  <c r="AN34" i="443"/>
  <c r="BP34" i="443" s="1"/>
  <c r="AL34" i="443"/>
  <c r="AM34" i="443"/>
  <c r="AK34" i="443"/>
  <c r="AJ34" i="443"/>
  <c r="AI34" i="443"/>
  <c r="AH34" i="443"/>
  <c r="AG34" i="443"/>
  <c r="AF34" i="443"/>
  <c r="AE34" i="443"/>
  <c r="AD34" i="443"/>
  <c r="AC34" i="443"/>
  <c r="AB34" i="443"/>
  <c r="AA34" i="443"/>
  <c r="Z34" i="443"/>
  <c r="Y34" i="443"/>
  <c r="X34" i="443"/>
  <c r="W34" i="443"/>
  <c r="V34" i="443"/>
  <c r="U34" i="443"/>
  <c r="T34" i="443"/>
  <c r="S34" i="443"/>
  <c r="R34" i="443"/>
  <c r="Q34" i="443"/>
  <c r="P34" i="443"/>
  <c r="O34" i="443"/>
  <c r="N34" i="443"/>
  <c r="M34" i="443"/>
  <c r="L34" i="443"/>
  <c r="BX33" i="443"/>
  <c r="BY33" i="443" s="1"/>
  <c r="BH33" i="443"/>
  <c r="BG33" i="443"/>
  <c r="BF33" i="443"/>
  <c r="BE33" i="443"/>
  <c r="BD33" i="443"/>
  <c r="BC33" i="443"/>
  <c r="BB33" i="443"/>
  <c r="BA33" i="443"/>
  <c r="AZ33" i="443"/>
  <c r="AY33" i="443"/>
  <c r="AN33" i="443"/>
  <c r="BR33" i="443" s="1"/>
  <c r="AL33" i="443"/>
  <c r="AM33" i="443" s="1"/>
  <c r="AK33" i="443"/>
  <c r="AI33" i="443"/>
  <c r="AJ33" i="443" s="1"/>
  <c r="AH33" i="443"/>
  <c r="AG33" i="443"/>
  <c r="AF33" i="443"/>
  <c r="AE33" i="443"/>
  <c r="AD33" i="443"/>
  <c r="AC33" i="443"/>
  <c r="AB33" i="443"/>
  <c r="AA33" i="443"/>
  <c r="Z33" i="443"/>
  <c r="Y33" i="443"/>
  <c r="X33" i="443"/>
  <c r="W33" i="443"/>
  <c r="V33" i="443"/>
  <c r="U33" i="443"/>
  <c r="T33" i="443"/>
  <c r="S33" i="443"/>
  <c r="R33" i="443"/>
  <c r="Q33" i="443"/>
  <c r="P33" i="443"/>
  <c r="O33" i="443"/>
  <c r="N33" i="443"/>
  <c r="M33" i="443"/>
  <c r="L33" i="443"/>
  <c r="BX32" i="443"/>
  <c r="BY32" i="443" s="1"/>
  <c r="BH32" i="443"/>
  <c r="BK32" i="443" s="1"/>
  <c r="BG32" i="443"/>
  <c r="BF32" i="443"/>
  <c r="BE32" i="443"/>
  <c r="BD32" i="443"/>
  <c r="BC32" i="443"/>
  <c r="BB32" i="443"/>
  <c r="BA32" i="443"/>
  <c r="AZ32" i="443"/>
  <c r="AY32" i="443"/>
  <c r="AN32" i="443"/>
  <c r="BQ32" i="443" s="1"/>
  <c r="AL32" i="443"/>
  <c r="AM32" i="443" s="1"/>
  <c r="AK32" i="443"/>
  <c r="AI32" i="443"/>
  <c r="AJ32" i="443" s="1"/>
  <c r="AH32" i="443"/>
  <c r="AG32" i="443"/>
  <c r="AF32" i="443"/>
  <c r="AE32" i="443"/>
  <c r="AD32" i="443"/>
  <c r="AC32" i="443"/>
  <c r="AB32" i="443"/>
  <c r="AA32" i="443"/>
  <c r="Z32" i="443"/>
  <c r="Y32" i="443"/>
  <c r="X32" i="443"/>
  <c r="W32" i="443"/>
  <c r="V32" i="443"/>
  <c r="U32" i="443"/>
  <c r="T32" i="443"/>
  <c r="S32" i="443"/>
  <c r="R32" i="443"/>
  <c r="Q32" i="443"/>
  <c r="P32" i="443"/>
  <c r="O32" i="443"/>
  <c r="N32" i="443"/>
  <c r="M32" i="443"/>
  <c r="L32" i="443"/>
  <c r="BX31" i="443"/>
  <c r="BY31" i="443"/>
  <c r="BH31" i="443"/>
  <c r="BG31" i="443"/>
  <c r="BF31" i="443"/>
  <c r="BE31" i="443"/>
  <c r="BD31" i="443"/>
  <c r="BC31" i="443"/>
  <c r="BB31" i="443"/>
  <c r="BA31" i="443"/>
  <c r="AZ31" i="443"/>
  <c r="AY31" i="443"/>
  <c r="AN31" i="443"/>
  <c r="BR31" i="443" s="1"/>
  <c r="AL31" i="443"/>
  <c r="AM31" i="443" s="1"/>
  <c r="AK31" i="443"/>
  <c r="AI31" i="443"/>
  <c r="AJ31" i="443" s="1"/>
  <c r="AH31" i="443"/>
  <c r="AG31" i="443"/>
  <c r="AF31" i="443"/>
  <c r="AE31" i="443"/>
  <c r="AD31" i="443"/>
  <c r="AC31" i="443"/>
  <c r="AB31" i="443"/>
  <c r="AA31" i="443"/>
  <c r="Z31" i="443"/>
  <c r="Y31" i="443"/>
  <c r="X31" i="443"/>
  <c r="W31" i="443"/>
  <c r="V31" i="443"/>
  <c r="U31" i="443"/>
  <c r="T31" i="443"/>
  <c r="S31" i="443"/>
  <c r="R31" i="443"/>
  <c r="Q31" i="443"/>
  <c r="P31" i="443"/>
  <c r="O31" i="443"/>
  <c r="N31" i="443"/>
  <c r="M31" i="443"/>
  <c r="L31" i="443"/>
  <c r="BY30" i="443"/>
  <c r="BX30" i="443"/>
  <c r="BI30" i="443"/>
  <c r="BH30" i="443"/>
  <c r="BK30" i="443" s="1"/>
  <c r="BJ30" i="443"/>
  <c r="BG30" i="443"/>
  <c r="BF30" i="443"/>
  <c r="BE30" i="443"/>
  <c r="BD30" i="443"/>
  <c r="BC30" i="443"/>
  <c r="BB30" i="443"/>
  <c r="BA30" i="443"/>
  <c r="AZ30" i="443"/>
  <c r="AY30" i="443"/>
  <c r="AN30" i="443"/>
  <c r="AV30" i="443" s="1"/>
  <c r="AW30" i="443" s="1"/>
  <c r="AL30" i="443"/>
  <c r="AM30" i="443" s="1"/>
  <c r="AK30" i="443"/>
  <c r="AI30" i="443"/>
  <c r="AJ30" i="443"/>
  <c r="AH30" i="443"/>
  <c r="AG30" i="443"/>
  <c r="AF30" i="443"/>
  <c r="AE30" i="443"/>
  <c r="AD30" i="443"/>
  <c r="AC30" i="443"/>
  <c r="AB30" i="443"/>
  <c r="AA30" i="443"/>
  <c r="Z30" i="443"/>
  <c r="Y30" i="443"/>
  <c r="X30" i="443"/>
  <c r="W30" i="443"/>
  <c r="V30" i="443"/>
  <c r="U30" i="443"/>
  <c r="T30" i="443"/>
  <c r="S30" i="443"/>
  <c r="R30" i="443"/>
  <c r="Q30" i="443"/>
  <c r="P30" i="443"/>
  <c r="O30" i="443"/>
  <c r="N30" i="443"/>
  <c r="M30" i="443"/>
  <c r="L30" i="443"/>
  <c r="BX29" i="443"/>
  <c r="BY29" i="443" s="1"/>
  <c r="BH29" i="443"/>
  <c r="BI29" i="443" s="1"/>
  <c r="BG29" i="443"/>
  <c r="BF29" i="443"/>
  <c r="BE29" i="443"/>
  <c r="BD29" i="443"/>
  <c r="BC29" i="443"/>
  <c r="BB29" i="443"/>
  <c r="BA29" i="443"/>
  <c r="AZ29" i="443"/>
  <c r="AY29" i="443"/>
  <c r="AN29" i="443"/>
  <c r="AL29" i="443"/>
  <c r="AM29" i="443" s="1"/>
  <c r="AK29" i="443"/>
  <c r="AI29" i="443"/>
  <c r="AJ29" i="443" s="1"/>
  <c r="AH29" i="443"/>
  <c r="AG29" i="443"/>
  <c r="AF29" i="443"/>
  <c r="AE29" i="443"/>
  <c r="AD29" i="443"/>
  <c r="AC29" i="443"/>
  <c r="AB29" i="443"/>
  <c r="AA29" i="443"/>
  <c r="Z29" i="443"/>
  <c r="Y29" i="443"/>
  <c r="X29" i="443"/>
  <c r="W29" i="443"/>
  <c r="V29" i="443"/>
  <c r="U29" i="443"/>
  <c r="T29" i="443"/>
  <c r="S29" i="443"/>
  <c r="R29" i="443"/>
  <c r="Q29" i="443"/>
  <c r="P29" i="443"/>
  <c r="O29" i="443"/>
  <c r="N29" i="443"/>
  <c r="M29" i="443"/>
  <c r="L29" i="443"/>
  <c r="BX28" i="443"/>
  <c r="BY28" i="443" s="1"/>
  <c r="BH28" i="443"/>
  <c r="BI28" i="443" s="1"/>
  <c r="BG28" i="443"/>
  <c r="BF28" i="443"/>
  <c r="BE28" i="443"/>
  <c r="BD28" i="443"/>
  <c r="BC28" i="443"/>
  <c r="BB28" i="443"/>
  <c r="BA28" i="443"/>
  <c r="AZ28" i="443"/>
  <c r="AY28" i="443"/>
  <c r="AN28" i="443"/>
  <c r="AL28" i="443"/>
  <c r="AM28" i="443" s="1"/>
  <c r="AK28" i="443"/>
  <c r="AI28" i="443"/>
  <c r="AJ28" i="443" s="1"/>
  <c r="AH28" i="443"/>
  <c r="AG28" i="443"/>
  <c r="AF28" i="443"/>
  <c r="AE28" i="443"/>
  <c r="AD28" i="443"/>
  <c r="AC28" i="443"/>
  <c r="AB28" i="443"/>
  <c r="AA28" i="443"/>
  <c r="Z28" i="443"/>
  <c r="Y28" i="443"/>
  <c r="X28" i="443"/>
  <c r="W28" i="443"/>
  <c r="V28" i="443"/>
  <c r="U28" i="443"/>
  <c r="T28" i="443"/>
  <c r="S28" i="443"/>
  <c r="R28" i="443"/>
  <c r="Q28" i="443"/>
  <c r="P28" i="443"/>
  <c r="O28" i="443"/>
  <c r="N28" i="443"/>
  <c r="M28" i="443"/>
  <c r="L28" i="443"/>
  <c r="BX27" i="443"/>
  <c r="BY27" i="443" s="1"/>
  <c r="BH27" i="443"/>
  <c r="BI27" i="443" s="1"/>
  <c r="BG27" i="443"/>
  <c r="BF27" i="443"/>
  <c r="BE27" i="443"/>
  <c r="BD27" i="443"/>
  <c r="BC27" i="443"/>
  <c r="BB27" i="443"/>
  <c r="BA27" i="443"/>
  <c r="AZ27" i="443"/>
  <c r="AY27" i="443"/>
  <c r="AN27" i="443"/>
  <c r="AL27" i="443"/>
  <c r="AM27" i="443" s="1"/>
  <c r="AK27" i="443"/>
  <c r="AI27" i="443"/>
  <c r="AJ27" i="443" s="1"/>
  <c r="AH27" i="443"/>
  <c r="AG27" i="443"/>
  <c r="AF27" i="443"/>
  <c r="AE27" i="443"/>
  <c r="AD27" i="443"/>
  <c r="AC27" i="443"/>
  <c r="AB27" i="443"/>
  <c r="AA27" i="443"/>
  <c r="Z27" i="443"/>
  <c r="Y27" i="443"/>
  <c r="X27" i="443"/>
  <c r="W27" i="443"/>
  <c r="V27" i="443"/>
  <c r="U27" i="443"/>
  <c r="T27" i="443"/>
  <c r="S27" i="443"/>
  <c r="R27" i="443"/>
  <c r="Q27" i="443"/>
  <c r="P27" i="443"/>
  <c r="O27" i="443"/>
  <c r="N27" i="443"/>
  <c r="M27" i="443"/>
  <c r="L27" i="443"/>
  <c r="BX26" i="443"/>
  <c r="BY26" i="443" s="1"/>
  <c r="BH26" i="443"/>
  <c r="BK26" i="443" s="1"/>
  <c r="BG26" i="443"/>
  <c r="BF26" i="443"/>
  <c r="BE26" i="443"/>
  <c r="BD26" i="443"/>
  <c r="BC26" i="443"/>
  <c r="BB26" i="443"/>
  <c r="BA26" i="443"/>
  <c r="AZ26" i="443"/>
  <c r="AY26" i="443"/>
  <c r="AT26" i="443"/>
  <c r="AN26" i="443"/>
  <c r="BQ26" i="443" s="1"/>
  <c r="AL26" i="443"/>
  <c r="AM26" i="443" s="1"/>
  <c r="AK26" i="443"/>
  <c r="AI26" i="443"/>
  <c r="AJ26" i="443" s="1"/>
  <c r="AH26" i="443"/>
  <c r="AG26" i="443"/>
  <c r="AF26" i="443"/>
  <c r="AE26" i="443"/>
  <c r="AD26" i="443"/>
  <c r="AC26" i="443"/>
  <c r="AB26" i="443"/>
  <c r="AA26" i="443"/>
  <c r="Z26" i="443"/>
  <c r="Y26" i="443"/>
  <c r="X26" i="443"/>
  <c r="W26" i="443"/>
  <c r="V26" i="443"/>
  <c r="U26" i="443"/>
  <c r="T26" i="443"/>
  <c r="S26" i="443"/>
  <c r="R26" i="443"/>
  <c r="Q26" i="443"/>
  <c r="P26" i="443"/>
  <c r="O26" i="443"/>
  <c r="N26" i="443"/>
  <c r="M26" i="443"/>
  <c r="L26" i="443"/>
  <c r="BX25" i="443"/>
  <c r="BY25" i="443" s="1"/>
  <c r="BH25" i="443"/>
  <c r="BI25" i="443" s="1"/>
  <c r="BG25" i="443"/>
  <c r="BF25" i="443"/>
  <c r="BE25" i="443"/>
  <c r="BD25" i="443"/>
  <c r="BC25" i="443"/>
  <c r="BB25" i="443"/>
  <c r="BA25" i="443"/>
  <c r="AZ25" i="443"/>
  <c r="AY25" i="443"/>
  <c r="AN25" i="443"/>
  <c r="BP25" i="443" s="1"/>
  <c r="AL25" i="443"/>
  <c r="AM25" i="443" s="1"/>
  <c r="AK25" i="443"/>
  <c r="AI25" i="443"/>
  <c r="AJ25" i="443" s="1"/>
  <c r="AH25" i="443"/>
  <c r="AG25" i="443"/>
  <c r="AF25" i="443"/>
  <c r="AE25" i="443"/>
  <c r="AD25" i="443"/>
  <c r="AC25" i="443"/>
  <c r="AB25" i="443"/>
  <c r="AA25" i="443"/>
  <c r="Z25" i="443"/>
  <c r="Y25" i="443"/>
  <c r="X25" i="443"/>
  <c r="W25" i="443"/>
  <c r="V25" i="443"/>
  <c r="U25" i="443"/>
  <c r="T25" i="443"/>
  <c r="S25" i="443"/>
  <c r="R25" i="443"/>
  <c r="Q25" i="443"/>
  <c r="P25" i="443"/>
  <c r="O25" i="443"/>
  <c r="N25" i="443"/>
  <c r="M25" i="443"/>
  <c r="L25" i="443"/>
  <c r="BX24" i="443"/>
  <c r="BY24" i="443" s="1"/>
  <c r="BH24" i="443"/>
  <c r="BG24" i="443"/>
  <c r="BF24" i="443"/>
  <c r="BE24" i="443"/>
  <c r="BD24" i="443"/>
  <c r="BC24" i="443"/>
  <c r="BB24" i="443"/>
  <c r="BA24" i="443"/>
  <c r="AZ24" i="443"/>
  <c r="AY24" i="443"/>
  <c r="AN24" i="443"/>
  <c r="AL24" i="443"/>
  <c r="AM24" i="443" s="1"/>
  <c r="AK24" i="443"/>
  <c r="AI24" i="443"/>
  <c r="AJ24" i="443" s="1"/>
  <c r="AH24" i="443"/>
  <c r="AG24" i="443"/>
  <c r="AF24" i="443"/>
  <c r="AE24" i="443"/>
  <c r="AD24" i="443"/>
  <c r="AC24" i="443"/>
  <c r="AB24" i="443"/>
  <c r="AA24" i="443"/>
  <c r="Z24" i="443"/>
  <c r="Y24" i="443"/>
  <c r="X24" i="443"/>
  <c r="W24" i="443"/>
  <c r="V24" i="443"/>
  <c r="U24" i="443"/>
  <c r="T24" i="443"/>
  <c r="S24" i="443"/>
  <c r="R24" i="443"/>
  <c r="Q24" i="443"/>
  <c r="P24" i="443"/>
  <c r="O24" i="443"/>
  <c r="N24" i="443"/>
  <c r="M24" i="443"/>
  <c r="L24" i="443"/>
  <c r="BX23" i="443"/>
  <c r="BY23" i="443" s="1"/>
  <c r="BT23" i="443"/>
  <c r="BS23" i="443"/>
  <c r="BO23" i="443"/>
  <c r="BN23" i="443"/>
  <c r="BH23" i="443"/>
  <c r="BK23" i="443" s="1"/>
  <c r="BG23" i="443"/>
  <c r="BF23" i="443"/>
  <c r="BE23" i="443"/>
  <c r="BD23" i="443"/>
  <c r="BC23" i="443"/>
  <c r="BB23" i="443"/>
  <c r="BA23" i="443"/>
  <c r="AZ23" i="443"/>
  <c r="AY23" i="443"/>
  <c r="AU23" i="443"/>
  <c r="AT23" i="443"/>
  <c r="AP23" i="443"/>
  <c r="AQ23" i="443" s="1"/>
  <c r="AN23" i="443"/>
  <c r="BP23" i="443" s="1"/>
  <c r="BQ23" i="443"/>
  <c r="AL23" i="443"/>
  <c r="AM23" i="443" s="1"/>
  <c r="AK23" i="443"/>
  <c r="AI23" i="443"/>
  <c r="AH23" i="443"/>
  <c r="AG23" i="443"/>
  <c r="AF23" i="443"/>
  <c r="AE23" i="443"/>
  <c r="AD23" i="443"/>
  <c r="AC23" i="443"/>
  <c r="AB23" i="443"/>
  <c r="AA23" i="443"/>
  <c r="Z23" i="443"/>
  <c r="Y23" i="443"/>
  <c r="X23" i="443"/>
  <c r="W23" i="443"/>
  <c r="V23" i="443"/>
  <c r="U23" i="443"/>
  <c r="T23" i="443"/>
  <c r="S23" i="443"/>
  <c r="R23" i="443"/>
  <c r="Q23" i="443"/>
  <c r="P23" i="443"/>
  <c r="O23" i="443"/>
  <c r="N23" i="443"/>
  <c r="M23" i="443"/>
  <c r="L23" i="443"/>
  <c r="BX22" i="443"/>
  <c r="BH22" i="443"/>
  <c r="BG22" i="443"/>
  <c r="BF22" i="443"/>
  <c r="BE22" i="443"/>
  <c r="BD22" i="443"/>
  <c r="BC22" i="443"/>
  <c r="BB22" i="443"/>
  <c r="BA22" i="443"/>
  <c r="AZ22" i="443"/>
  <c r="AY22" i="443"/>
  <c r="AN22" i="443"/>
  <c r="BS22" i="443" s="1"/>
  <c r="AL22" i="443"/>
  <c r="AM22" i="443" s="1"/>
  <c r="AK22" i="443"/>
  <c r="AI22" i="443"/>
  <c r="AH22" i="443"/>
  <c r="AG22" i="443"/>
  <c r="AF22" i="443"/>
  <c r="AE22" i="443"/>
  <c r="AD22" i="443"/>
  <c r="AC22" i="443"/>
  <c r="AB22" i="443"/>
  <c r="AA22" i="443"/>
  <c r="Z22" i="443"/>
  <c r="Y22" i="443"/>
  <c r="X22" i="443"/>
  <c r="W22" i="443"/>
  <c r="V22" i="443"/>
  <c r="U22" i="443"/>
  <c r="T22" i="443"/>
  <c r="S22" i="443"/>
  <c r="R22" i="443"/>
  <c r="Q22" i="443"/>
  <c r="P22" i="443"/>
  <c r="O22" i="443"/>
  <c r="N22" i="443"/>
  <c r="M22" i="443"/>
  <c r="L22" i="443"/>
  <c r="BH21" i="443"/>
  <c r="N21" i="443"/>
  <c r="M21" i="443"/>
  <c r="L21" i="443"/>
  <c r="J21" i="443"/>
  <c r="I21" i="443"/>
  <c r="H21" i="443"/>
  <c r="G21" i="443"/>
  <c r="BP18" i="443" s="1"/>
  <c r="F21" i="443"/>
  <c r="BS18" i="443"/>
  <c r="BT18" i="443" s="1"/>
  <c r="BC18" i="443"/>
  <c r="AB16" i="443"/>
  <c r="AB15" i="443"/>
  <c r="AB14" i="443"/>
  <c r="BR13" i="443"/>
  <c r="BO13" i="443"/>
  <c r="BL13" i="443"/>
  <c r="BE13" i="443"/>
  <c r="BB13" i="443"/>
  <c r="AY13" i="443"/>
  <c r="U13" i="443"/>
  <c r="R13" i="443"/>
  <c r="O13" i="443"/>
  <c r="N13" i="443"/>
  <c r="M13" i="443"/>
  <c r="L13" i="443"/>
  <c r="U12" i="443"/>
  <c r="R12" i="443"/>
  <c r="O12" i="443"/>
  <c r="N12" i="443"/>
  <c r="M12" i="443"/>
  <c r="L12" i="443"/>
  <c r="BK9" i="443"/>
  <c r="BI9" i="443"/>
  <c r="K9" i="443"/>
  <c r="I9" i="443"/>
  <c r="F9" i="443"/>
  <c r="C9" i="443"/>
  <c r="J5" i="443"/>
  <c r="C5" i="443"/>
  <c r="BN24" i="445"/>
  <c r="BK29" i="445"/>
  <c r="BJ29" i="445"/>
  <c r="AV37" i="445"/>
  <c r="AW37" i="445" s="1"/>
  <c r="AV40" i="445"/>
  <c r="AW40" i="445"/>
  <c r="BT71" i="445"/>
  <c r="BP71" i="445"/>
  <c r="BL71" i="445"/>
  <c r="AU71" i="445"/>
  <c r="BS71" i="445"/>
  <c r="BN71" i="445"/>
  <c r="AV71" i="445"/>
  <c r="AW71" i="445"/>
  <c r="AP71" i="445"/>
  <c r="AQ71" i="445" s="1"/>
  <c r="BR71" i="445"/>
  <c r="AT71" i="445"/>
  <c r="BM71" i="445"/>
  <c r="AO71" i="445"/>
  <c r="BJ73" i="445"/>
  <c r="BK73" i="445"/>
  <c r="BJ84" i="445"/>
  <c r="BY22" i="445"/>
  <c r="AV33" i="445"/>
  <c r="AW33" i="445" s="1"/>
  <c r="BT33" i="445"/>
  <c r="BT36" i="445"/>
  <c r="BP36" i="445"/>
  <c r="BL36" i="445"/>
  <c r="AU36" i="445"/>
  <c r="BO36" i="445"/>
  <c r="AT36" i="445"/>
  <c r="BS36" i="445"/>
  <c r="AP36" i="445"/>
  <c r="AQ36" i="445" s="1"/>
  <c r="BJ38" i="445"/>
  <c r="BI38" i="445"/>
  <c r="AO40" i="445"/>
  <c r="BO41" i="445"/>
  <c r="BT51" i="445"/>
  <c r="BP51" i="445"/>
  <c r="AU51" i="445"/>
  <c r="AR51" i="445"/>
  <c r="AP51" i="445"/>
  <c r="AQ51" i="445" s="1"/>
  <c r="BS52" i="445"/>
  <c r="BO52" i="445"/>
  <c r="AT52" i="445"/>
  <c r="AP52" i="445"/>
  <c r="AQ52" i="445" s="1"/>
  <c r="BP52" i="445"/>
  <c r="AR52" i="445"/>
  <c r="BT52" i="445"/>
  <c r="BN52" i="445"/>
  <c r="AV52" i="445"/>
  <c r="AW52" i="445" s="1"/>
  <c r="BI66" i="445"/>
  <c r="BK66" i="445"/>
  <c r="AR71" i="445"/>
  <c r="BI73" i="445"/>
  <c r="BR77" i="445"/>
  <c r="BP77" i="445"/>
  <c r="AP77" i="445"/>
  <c r="AQ77" i="445" s="1"/>
  <c r="AJ22" i="445"/>
  <c r="AS24" i="445"/>
  <c r="BO25" i="445"/>
  <c r="AT25" i="445"/>
  <c r="BN25" i="445"/>
  <c r="BT25" i="445"/>
  <c r="BT28" i="445"/>
  <c r="AU28" i="445"/>
  <c r="BS28" i="445"/>
  <c r="AP28" i="445"/>
  <c r="AQ28" i="445" s="1"/>
  <c r="BO28" i="445"/>
  <c r="AT28" i="445"/>
  <c r="BJ30" i="445"/>
  <c r="BI30" i="445"/>
  <c r="AO32" i="445"/>
  <c r="AR33" i="445"/>
  <c r="BK33" i="445"/>
  <c r="AR36" i="445"/>
  <c r="BR36" i="445"/>
  <c r="AS40" i="445"/>
  <c r="AT41" i="445"/>
  <c r="BR45" i="445"/>
  <c r="BN45" i="445"/>
  <c r="AS45" i="445"/>
  <c r="AO45" i="445"/>
  <c r="BP45" i="445"/>
  <c r="AV45" i="445"/>
  <c r="AW45" i="445" s="1"/>
  <c r="BO45" i="445"/>
  <c r="AU45" i="445"/>
  <c r="AP45" i="445"/>
  <c r="AQ45" i="445" s="1"/>
  <c r="BT45" i="445"/>
  <c r="BJ45" i="445"/>
  <c r="BK45" i="445"/>
  <c r="BS45" i="445"/>
  <c r="BQ51" i="445"/>
  <c r="AS52" i="445"/>
  <c r="BL52" i="445"/>
  <c r="BT55" i="445"/>
  <c r="BP55" i="445"/>
  <c r="BL55" i="445"/>
  <c r="AU55" i="445"/>
  <c r="BS55" i="445"/>
  <c r="BN55" i="445"/>
  <c r="AV55" i="445"/>
  <c r="AW55" i="445" s="1"/>
  <c r="AP55" i="445"/>
  <c r="AQ55" i="445" s="1"/>
  <c r="BR55" i="445"/>
  <c r="AO55" i="445"/>
  <c r="BM55" i="445"/>
  <c r="AT55" i="445"/>
  <c r="AP57" i="445"/>
  <c r="AQ57" i="445" s="1"/>
  <c r="BJ57" i="445"/>
  <c r="BK57" i="445"/>
  <c r="BK64" i="445"/>
  <c r="BJ64" i="445"/>
  <c r="AO67" i="445"/>
  <c r="AO68" i="445"/>
  <c r="BK68" i="445"/>
  <c r="BJ68" i="445"/>
  <c r="BI68" i="445"/>
  <c r="BI70" i="445"/>
  <c r="BK70" i="445"/>
  <c r="BJ70" i="445"/>
  <c r="BS72" i="445"/>
  <c r="BO72" i="445"/>
  <c r="AT72" i="445"/>
  <c r="AP72" i="445"/>
  <c r="AQ72" i="445" s="1"/>
  <c r="BT72" i="445"/>
  <c r="BN72" i="445"/>
  <c r="AV72" i="445"/>
  <c r="AW72" i="445" s="1"/>
  <c r="BR72" i="445"/>
  <c r="AO72" i="445"/>
  <c r="BM72" i="445"/>
  <c r="AU72" i="445"/>
  <c r="BP72" i="445"/>
  <c r="BR73" i="445"/>
  <c r="BN73" i="445"/>
  <c r="AS73" i="445"/>
  <c r="AO73" i="445"/>
  <c r="BQ73" i="445"/>
  <c r="BL73" i="445"/>
  <c r="AR73" i="445"/>
  <c r="BP73" i="445"/>
  <c r="AV73" i="445"/>
  <c r="AW73" i="445" s="1"/>
  <c r="BO73" i="445"/>
  <c r="BM77" i="445"/>
  <c r="BT83" i="445"/>
  <c r="BP83" i="445"/>
  <c r="AU83" i="445"/>
  <c r="BO83" i="445"/>
  <c r="AR83" i="445"/>
  <c r="AV83" i="445"/>
  <c r="AW83" i="445" s="1"/>
  <c r="AP83" i="445"/>
  <c r="AQ83" i="445" s="1"/>
  <c r="BN83" i="445"/>
  <c r="BS84" i="445"/>
  <c r="BO84" i="445"/>
  <c r="AT84" i="445"/>
  <c r="AP84" i="445"/>
  <c r="AQ84" i="445" s="1"/>
  <c r="BP84" i="445"/>
  <c r="AR84" i="445"/>
  <c r="BT84" i="445"/>
  <c r="BN84" i="445"/>
  <c r="AV84" i="445"/>
  <c r="AW84" i="445" s="1"/>
  <c r="BQ84" i="445"/>
  <c r="BS88" i="445"/>
  <c r="BT88" i="445"/>
  <c r="BR88" i="445"/>
  <c r="BM88" i="445"/>
  <c r="BR93" i="445"/>
  <c r="BN93" i="445"/>
  <c r="AS93" i="445"/>
  <c r="AO93" i="445"/>
  <c r="BP93" i="445"/>
  <c r="AV93" i="445"/>
  <c r="AW93" i="445" s="1"/>
  <c r="BO93" i="445"/>
  <c r="AU93" i="445"/>
  <c r="AP93" i="445"/>
  <c r="AQ93" i="445" s="1"/>
  <c r="BT93" i="445"/>
  <c r="BQ93" i="445"/>
  <c r="BL93" i="445"/>
  <c r="AR93" i="445"/>
  <c r="BM93" i="445"/>
  <c r="BT24" i="445"/>
  <c r="BP24" i="445"/>
  <c r="BL24" i="445"/>
  <c r="AU24" i="445"/>
  <c r="BS24" i="445"/>
  <c r="BO24" i="445"/>
  <c r="AT24" i="445"/>
  <c r="AP24" i="445"/>
  <c r="AQ24" i="445" s="1"/>
  <c r="AV24" i="445"/>
  <c r="AW24" i="445" s="1"/>
  <c r="BJ26" i="445"/>
  <c r="BI26" i="445"/>
  <c r="BS37" i="445"/>
  <c r="AP37" i="445"/>
  <c r="AQ37" i="445" s="1"/>
  <c r="BN37" i="445"/>
  <c r="AO37" i="445"/>
  <c r="BT37" i="445"/>
  <c r="BT40" i="445"/>
  <c r="BP40" i="445"/>
  <c r="BL40" i="445"/>
  <c r="AU40" i="445"/>
  <c r="BS40" i="445"/>
  <c r="AP40" i="445"/>
  <c r="AQ40" i="445"/>
  <c r="BO40" i="445"/>
  <c r="AT40" i="445"/>
  <c r="BN40" i="445"/>
  <c r="BK50" i="445"/>
  <c r="AP61" i="445"/>
  <c r="AQ61" i="445" s="1"/>
  <c r="BJ61" i="445"/>
  <c r="BK61" i="445"/>
  <c r="BI61" i="445"/>
  <c r="BI86" i="445"/>
  <c r="BK86" i="445"/>
  <c r="BJ86" i="445"/>
  <c r="AU87" i="445"/>
  <c r="BS87" i="445"/>
  <c r="AP87" i="445"/>
  <c r="AQ87" i="445" s="1"/>
  <c r="BR87" i="445"/>
  <c r="BO87" i="445"/>
  <c r="AR87" i="445"/>
  <c r="BI22" i="445"/>
  <c r="AO24" i="445"/>
  <c r="BQ24" i="445"/>
  <c r="BK26" i="445"/>
  <c r="BI29" i="445"/>
  <c r="BS33" i="445"/>
  <c r="BO33" i="445"/>
  <c r="AT33" i="445"/>
  <c r="AP33" i="445"/>
  <c r="AQ33" i="445" s="1"/>
  <c r="BR33" i="445"/>
  <c r="AO33" i="445"/>
  <c r="BN33" i="445"/>
  <c r="AS33" i="445"/>
  <c r="BL33" i="445"/>
  <c r="AV36" i="445"/>
  <c r="AW36" i="445" s="1"/>
  <c r="BN36" i="445"/>
  <c r="BQ40" i="445"/>
  <c r="BR41" i="445"/>
  <c r="BN41" i="445"/>
  <c r="AS41" i="445"/>
  <c r="AO41" i="445"/>
  <c r="BQ41" i="445"/>
  <c r="BL41" i="445"/>
  <c r="AR41" i="445"/>
  <c r="BP41" i="445"/>
  <c r="AV41" i="445"/>
  <c r="AW41" i="445" s="1"/>
  <c r="BQ52" i="445"/>
  <c r="BO71" i="445"/>
  <c r="BJ77" i="445"/>
  <c r="BK77" i="445"/>
  <c r="BI77" i="445"/>
  <c r="AM22" i="445"/>
  <c r="BK22" i="445"/>
  <c r="AR24" i="445"/>
  <c r="BR24" i="445"/>
  <c r="BS29" i="445"/>
  <c r="BO29" i="445"/>
  <c r="AT29" i="445"/>
  <c r="AP29" i="445"/>
  <c r="AQ29" i="445" s="1"/>
  <c r="BN29" i="445"/>
  <c r="AS29" i="445"/>
  <c r="AO29" i="445"/>
  <c r="BR29" i="445"/>
  <c r="AV29" i="445"/>
  <c r="AW29" i="445" s="1"/>
  <c r="BL29" i="445"/>
  <c r="BT29" i="445"/>
  <c r="BT32" i="445"/>
  <c r="BL32" i="445"/>
  <c r="AU32" i="445"/>
  <c r="BO32" i="445"/>
  <c r="BS32" i="445"/>
  <c r="AP32" i="445"/>
  <c r="AQ32" i="445" s="1"/>
  <c r="BN32" i="445"/>
  <c r="BM33" i="445"/>
  <c r="BJ34" i="445"/>
  <c r="BI34" i="445"/>
  <c r="AO36" i="445"/>
  <c r="BQ36" i="445"/>
  <c r="BJ37" i="445"/>
  <c r="BP37" i="445"/>
  <c r="BK38" i="445"/>
  <c r="AR40" i="445"/>
  <c r="BR40" i="445"/>
  <c r="AP41" i="445"/>
  <c r="AQ41" i="445" s="1"/>
  <c r="BJ41" i="445"/>
  <c r="BK41" i="445"/>
  <c r="BS41" i="445"/>
  <c r="BK48" i="445"/>
  <c r="BJ48" i="445"/>
  <c r="BM51" i="445"/>
  <c r="AO52" i="445"/>
  <c r="BI52" i="445"/>
  <c r="BR52" i="445"/>
  <c r="BI54" i="445"/>
  <c r="BK54" i="445"/>
  <c r="BJ54" i="445"/>
  <c r="BO56" i="445"/>
  <c r="BT56" i="445"/>
  <c r="BN56" i="445"/>
  <c r="BM56" i="445"/>
  <c r="AO56" i="445"/>
  <c r="BR57" i="445"/>
  <c r="BN57" i="445"/>
  <c r="AS57" i="445"/>
  <c r="AO57" i="445"/>
  <c r="BQ57" i="445"/>
  <c r="BL57" i="445"/>
  <c r="AR57" i="445"/>
  <c r="BP57" i="445"/>
  <c r="AV57" i="445"/>
  <c r="AW57" i="445"/>
  <c r="BO57" i="445"/>
  <c r="BJ66" i="445"/>
  <c r="BT67" i="445"/>
  <c r="BP67" i="445"/>
  <c r="BL67" i="445"/>
  <c r="AU67" i="445"/>
  <c r="BO67" i="445"/>
  <c r="AR67" i="445"/>
  <c r="BS67" i="445"/>
  <c r="AP67" i="445"/>
  <c r="AQ67" i="445" s="1"/>
  <c r="BN67" i="445"/>
  <c r="AV67" i="445"/>
  <c r="AW67" i="445" s="1"/>
  <c r="BS68" i="445"/>
  <c r="BO68" i="445"/>
  <c r="AT68" i="445"/>
  <c r="AP68" i="445"/>
  <c r="AQ68" i="445" s="1"/>
  <c r="BP68" i="445"/>
  <c r="AR68" i="445"/>
  <c r="BT68" i="445"/>
  <c r="BN68" i="445"/>
  <c r="AV68" i="445"/>
  <c r="AW68" i="445" s="1"/>
  <c r="BQ68" i="445"/>
  <c r="AS71" i="445"/>
  <c r="BQ71" i="445"/>
  <c r="AR77" i="445"/>
  <c r="BI82" i="445"/>
  <c r="BK82" i="445"/>
  <c r="BJ93" i="445"/>
  <c r="BK93" i="445"/>
  <c r="BR89" i="445"/>
  <c r="BN89" i="445"/>
  <c r="AS89" i="445"/>
  <c r="AO89" i="445"/>
  <c r="AT89" i="445"/>
  <c r="BM89" i="445"/>
  <c r="BS89" i="445"/>
  <c r="AU100" i="445"/>
  <c r="BQ100" i="445"/>
  <c r="AS103" i="445"/>
  <c r="BM103" i="445"/>
  <c r="BR104" i="445"/>
  <c r="BN104" i="445"/>
  <c r="AS104" i="445"/>
  <c r="AO104" i="445"/>
  <c r="BS104" i="445"/>
  <c r="BO104" i="445"/>
  <c r="AT104" i="445"/>
  <c r="AP104" i="445"/>
  <c r="AQ104" i="445" s="1"/>
  <c r="AV104" i="445"/>
  <c r="AW104" i="445" s="1"/>
  <c r="BL104" i="445"/>
  <c r="BT104" i="445"/>
  <c r="BS107" i="445"/>
  <c r="BO107" i="445"/>
  <c r="AT107" i="445"/>
  <c r="AP107" i="445"/>
  <c r="AQ107" i="445" s="1"/>
  <c r="BT107" i="445"/>
  <c r="BP107" i="445"/>
  <c r="BL107" i="445"/>
  <c r="AU107" i="445"/>
  <c r="AV107" i="445"/>
  <c r="AW107" i="445" s="1"/>
  <c r="BN107" i="445"/>
  <c r="BI109" i="445"/>
  <c r="BJ109" i="445"/>
  <c r="BJ112" i="445"/>
  <c r="BK112" i="445"/>
  <c r="AU116" i="445"/>
  <c r="BQ116" i="445"/>
  <c r="AS119" i="445"/>
  <c r="BM119" i="445"/>
  <c r="BS123" i="445"/>
  <c r="BO123" i="445"/>
  <c r="AT123" i="445"/>
  <c r="AP123" i="445"/>
  <c r="AQ123" i="445" s="1"/>
  <c r="BT123" i="445"/>
  <c r="BP123" i="445"/>
  <c r="BL123" i="445"/>
  <c r="AU123" i="445"/>
  <c r="AV123" i="445"/>
  <c r="AW123" i="445" s="1"/>
  <c r="BN123" i="445"/>
  <c r="BI125" i="445"/>
  <c r="BJ125" i="445"/>
  <c r="BJ128" i="445"/>
  <c r="AU132" i="445"/>
  <c r="BQ132" i="445"/>
  <c r="BR136" i="445"/>
  <c r="BN136" i="445"/>
  <c r="AS136" i="445"/>
  <c r="AO136" i="445"/>
  <c r="BS136" i="445"/>
  <c r="BO136" i="445"/>
  <c r="AT136" i="445"/>
  <c r="AP136" i="445"/>
  <c r="AQ136" i="445" s="1"/>
  <c r="AV136" i="445"/>
  <c r="AW136" i="445" s="1"/>
  <c r="BL136" i="445"/>
  <c r="BT136" i="445"/>
  <c r="BS139" i="445"/>
  <c r="BO139" i="445"/>
  <c r="AT139" i="445"/>
  <c r="AP139" i="445"/>
  <c r="AQ139" i="445" s="1"/>
  <c r="BT139" i="445"/>
  <c r="BP139" i="445"/>
  <c r="BL139" i="445"/>
  <c r="AU139" i="445"/>
  <c r="AV139" i="445"/>
  <c r="AW139" i="445" s="1"/>
  <c r="BN139" i="445"/>
  <c r="BI141" i="445"/>
  <c r="BJ141" i="445"/>
  <c r="BJ144" i="445"/>
  <c r="BK144" i="445"/>
  <c r="AU23" i="446"/>
  <c r="AS26" i="446"/>
  <c r="BM26" i="446"/>
  <c r="BR27" i="446"/>
  <c r="BN27" i="446"/>
  <c r="AS27" i="446"/>
  <c r="AO27" i="446"/>
  <c r="BS27" i="446"/>
  <c r="BO27" i="446"/>
  <c r="AT27" i="446"/>
  <c r="AP27" i="446"/>
  <c r="AQ27" i="446" s="1"/>
  <c r="AV27" i="446"/>
  <c r="AW27" i="446"/>
  <c r="BL27" i="446"/>
  <c r="BT27" i="446"/>
  <c r="BO30" i="446"/>
  <c r="AT30" i="446"/>
  <c r="BT30" i="446"/>
  <c r="BP30" i="446"/>
  <c r="AV30" i="446"/>
  <c r="AW30" i="446"/>
  <c r="BI32" i="446"/>
  <c r="BJ32" i="446"/>
  <c r="BJ35" i="446"/>
  <c r="BK35" i="446"/>
  <c r="AR38" i="446"/>
  <c r="AU39" i="446"/>
  <c r="BQ39" i="446"/>
  <c r="AS42" i="446"/>
  <c r="BR43" i="446"/>
  <c r="BN43" i="446"/>
  <c r="AS43" i="446"/>
  <c r="AO43" i="446"/>
  <c r="BS43" i="446"/>
  <c r="BO43" i="446"/>
  <c r="AT43" i="446"/>
  <c r="AP43" i="446"/>
  <c r="AQ43" i="446" s="1"/>
  <c r="AV43" i="446"/>
  <c r="AW43" i="446" s="1"/>
  <c r="BL43" i="446"/>
  <c r="BT43" i="446"/>
  <c r="BI48" i="446"/>
  <c r="BJ48" i="446"/>
  <c r="AR51" i="446"/>
  <c r="BJ51" i="446"/>
  <c r="BK51" i="446"/>
  <c r="AS52" i="446"/>
  <c r="AT53" i="446"/>
  <c r="BR57" i="446"/>
  <c r="BN57" i="446"/>
  <c r="AS57" i="446"/>
  <c r="AO57" i="446"/>
  <c r="BT57" i="446"/>
  <c r="BO57" i="446"/>
  <c r="AU57" i="446"/>
  <c r="AP57" i="446"/>
  <c r="AQ57" i="446" s="1"/>
  <c r="BP57" i="446"/>
  <c r="AV57" i="446"/>
  <c r="AW57" i="446" s="1"/>
  <c r="BJ57" i="446"/>
  <c r="BI57" i="446"/>
  <c r="BK57" i="446"/>
  <c r="BS57" i="446"/>
  <c r="AS63" i="446"/>
  <c r="AS64" i="446"/>
  <c r="BT67" i="446"/>
  <c r="BP67" i="446"/>
  <c r="BL67" i="446"/>
  <c r="AU67" i="446"/>
  <c r="BR67" i="446"/>
  <c r="BM67" i="446"/>
  <c r="AT67" i="446"/>
  <c r="AO67" i="446"/>
  <c r="BS67" i="446"/>
  <c r="BN67" i="446"/>
  <c r="AV67" i="446"/>
  <c r="AW67" i="446"/>
  <c r="AP67" i="446"/>
  <c r="AQ67" i="446" s="1"/>
  <c r="BJ69" i="446"/>
  <c r="BK69" i="446"/>
  <c r="BK76" i="446"/>
  <c r="BJ76" i="446"/>
  <c r="BK80" i="446"/>
  <c r="BI80" i="446"/>
  <c r="BJ80" i="446"/>
  <c r="BI82" i="446"/>
  <c r="BJ82" i="446"/>
  <c r="BK82" i="446"/>
  <c r="BS84" i="446"/>
  <c r="BO84" i="446"/>
  <c r="AT84" i="446"/>
  <c r="AP84" i="446"/>
  <c r="AQ84" i="446" s="1"/>
  <c r="BR84" i="446"/>
  <c r="BM84" i="446"/>
  <c r="AU84" i="446"/>
  <c r="AO84" i="446"/>
  <c r="BT84" i="446"/>
  <c r="BN84" i="446"/>
  <c r="AV84" i="446"/>
  <c r="AW84" i="446" s="1"/>
  <c r="BP84" i="446"/>
  <c r="BR85" i="446"/>
  <c r="BN85" i="446"/>
  <c r="AS85" i="446"/>
  <c r="AO85" i="446"/>
  <c r="BP85" i="446"/>
  <c r="AV85" i="446"/>
  <c r="AW85" i="446" s="1"/>
  <c r="BQ85" i="446"/>
  <c r="BL85" i="446"/>
  <c r="AR85" i="446"/>
  <c r="BO85" i="446"/>
  <c r="AT92" i="446"/>
  <c r="AV93" i="446"/>
  <c r="AW93" i="446" s="1"/>
  <c r="BL93" i="446"/>
  <c r="BJ106" i="446"/>
  <c r="BI106" i="446"/>
  <c r="BT108" i="446"/>
  <c r="BP108" i="446"/>
  <c r="BL108" i="446"/>
  <c r="AU108" i="446"/>
  <c r="BO108" i="446"/>
  <c r="AR108" i="446"/>
  <c r="BQ108" i="446"/>
  <c r="AV108" i="446"/>
  <c r="AW108" i="446" s="1"/>
  <c r="AO108" i="446"/>
  <c r="BR108" i="446"/>
  <c r="AP108" i="446"/>
  <c r="AQ108" i="446" s="1"/>
  <c r="BM108" i="446"/>
  <c r="AU109" i="446"/>
  <c r="AT112" i="446"/>
  <c r="BL113" i="446"/>
  <c r="BT116" i="446"/>
  <c r="BP116" i="446"/>
  <c r="BL116" i="446"/>
  <c r="AU116" i="446"/>
  <c r="BR116" i="446"/>
  <c r="BM116" i="446"/>
  <c r="AT116" i="446"/>
  <c r="AO116" i="446"/>
  <c r="BQ116" i="446"/>
  <c r="AP116" i="446"/>
  <c r="AQ116" i="446" s="1"/>
  <c r="BS116" i="446"/>
  <c r="AR116" i="446"/>
  <c r="BN116" i="446"/>
  <c r="BK125" i="446"/>
  <c r="BJ125" i="446"/>
  <c r="BI125" i="446"/>
  <c r="BS128" i="446"/>
  <c r="BN128" i="446"/>
  <c r="BR128" i="446"/>
  <c r="AR128" i="446"/>
  <c r="AU129" i="446"/>
  <c r="BP129" i="446"/>
  <c r="AU134" i="446"/>
  <c r="BM134" i="446"/>
  <c r="BK137" i="446"/>
  <c r="BI137" i="446"/>
  <c r="BJ137" i="446"/>
  <c r="BK145" i="446"/>
  <c r="BI145" i="446"/>
  <c r="BJ145" i="446"/>
  <c r="AT23" i="447"/>
  <c r="BS24" i="447"/>
  <c r="BO24" i="447"/>
  <c r="AT24" i="447"/>
  <c r="AP24" i="447"/>
  <c r="AQ24" i="447" s="1"/>
  <c r="BP24" i="447"/>
  <c r="AR24" i="447"/>
  <c r="BR24" i="447"/>
  <c r="BL24" i="447"/>
  <c r="AV24" i="447"/>
  <c r="AW24" i="447" s="1"/>
  <c r="AO24" i="447"/>
  <c r="BT24" i="447"/>
  <c r="BM24" i="447"/>
  <c r="BK24" i="447"/>
  <c r="BJ24" i="447"/>
  <c r="BT27" i="447"/>
  <c r="BP27" i="447"/>
  <c r="BL27" i="447"/>
  <c r="AU27" i="447"/>
  <c r="BS27" i="447"/>
  <c r="BN27" i="447"/>
  <c r="AV27" i="447"/>
  <c r="AW27" i="447" s="1"/>
  <c r="AP27" i="447"/>
  <c r="AQ27" i="447" s="1"/>
  <c r="BR27" i="447"/>
  <c r="AR27" i="447"/>
  <c r="BM27" i="447"/>
  <c r="AS27" i="447"/>
  <c r="BT37" i="447"/>
  <c r="BP37" i="447"/>
  <c r="BL37" i="447"/>
  <c r="AU37" i="447"/>
  <c r="BR37" i="447"/>
  <c r="BM37" i="447"/>
  <c r="AT37" i="447"/>
  <c r="AO37" i="447"/>
  <c r="BQ37" i="447"/>
  <c r="AP37" i="447"/>
  <c r="AQ37" i="447" s="1"/>
  <c r="BO37" i="447"/>
  <c r="AS37" i="447"/>
  <c r="BS37" i="447"/>
  <c r="AV37" i="447"/>
  <c r="AW37" i="447" s="1"/>
  <c r="BS38" i="447"/>
  <c r="BO38" i="447"/>
  <c r="AT38" i="447"/>
  <c r="AP38" i="447"/>
  <c r="AQ38" i="447" s="1"/>
  <c r="BR38" i="447"/>
  <c r="BM38" i="447"/>
  <c r="AU38" i="447"/>
  <c r="AO38" i="447"/>
  <c r="BT38" i="447"/>
  <c r="BL38" i="447"/>
  <c r="AR38" i="447"/>
  <c r="BP38" i="447"/>
  <c r="AS38" i="447"/>
  <c r="BQ38" i="447"/>
  <c r="AV38" i="447"/>
  <c r="AW38" i="447" s="1"/>
  <c r="BR39" i="447"/>
  <c r="BN39" i="447"/>
  <c r="AS39" i="447"/>
  <c r="AO39" i="447"/>
  <c r="BP39" i="447"/>
  <c r="AV39" i="447"/>
  <c r="AW39" i="447" s="1"/>
  <c r="BQ39" i="447"/>
  <c r="AT39" i="447"/>
  <c r="BT39" i="447"/>
  <c r="BL39" i="447"/>
  <c r="AR39" i="447"/>
  <c r="BM39" i="447"/>
  <c r="AU39" i="447"/>
  <c r="BO39" i="447"/>
  <c r="BS70" i="447"/>
  <c r="BO70" i="447"/>
  <c r="AT70" i="447"/>
  <c r="AP70" i="447"/>
  <c r="AQ70" i="447" s="1"/>
  <c r="BP70" i="447"/>
  <c r="AR70" i="447"/>
  <c r="BT70" i="447"/>
  <c r="BM70" i="447"/>
  <c r="BQ70" i="447"/>
  <c r="AS70" i="447"/>
  <c r="AU70" i="447"/>
  <c r="BL70" i="447"/>
  <c r="AV70" i="447"/>
  <c r="AW70" i="447" s="1"/>
  <c r="BJ90" i="447"/>
  <c r="BK90" i="447"/>
  <c r="BI90" i="447"/>
  <c r="BK106" i="447"/>
  <c r="BJ106" i="447"/>
  <c r="BS110" i="447"/>
  <c r="BO110" i="447"/>
  <c r="AT110" i="447"/>
  <c r="AP110" i="447"/>
  <c r="AQ110" i="447" s="1"/>
  <c r="BT110" i="447"/>
  <c r="BN110" i="447"/>
  <c r="AV110" i="447"/>
  <c r="AW110" i="447" s="1"/>
  <c r="BM110" i="447"/>
  <c r="AR110" i="447"/>
  <c r="BP110" i="447"/>
  <c r="AO110" i="447"/>
  <c r="BR110" i="447"/>
  <c r="AS110" i="447"/>
  <c r="BL110" i="447"/>
  <c r="BK121" i="446"/>
  <c r="BJ121" i="446"/>
  <c r="BI122" i="446"/>
  <c r="BK122" i="446"/>
  <c r="BS133" i="446"/>
  <c r="BO133" i="446"/>
  <c r="AT133" i="446"/>
  <c r="AP133" i="446"/>
  <c r="AQ133" i="446" s="1"/>
  <c r="BR133" i="446"/>
  <c r="BM133" i="446"/>
  <c r="AU133" i="446"/>
  <c r="AO133" i="446"/>
  <c r="BQ133" i="446"/>
  <c r="BT133" i="446"/>
  <c r="BL133" i="446"/>
  <c r="AR133" i="446"/>
  <c r="BP133" i="446"/>
  <c r="BJ146" i="446"/>
  <c r="BI146" i="446"/>
  <c r="BK146" i="446"/>
  <c r="R14" i="447"/>
  <c r="BR29" i="447"/>
  <c r="BN29" i="447"/>
  <c r="AS29" i="447"/>
  <c r="AO29" i="447"/>
  <c r="BQ29" i="447"/>
  <c r="BL29" i="447"/>
  <c r="AR29" i="447"/>
  <c r="BT29" i="447"/>
  <c r="BM29" i="447"/>
  <c r="BO29" i="447"/>
  <c r="AT29" i="447"/>
  <c r="BP29" i="447"/>
  <c r="BS34" i="447"/>
  <c r="BO34" i="447"/>
  <c r="AT34" i="447"/>
  <c r="AP34" i="447"/>
  <c r="AQ34" i="447" s="1"/>
  <c r="BT34" i="447"/>
  <c r="BN34" i="447"/>
  <c r="AV34" i="447"/>
  <c r="AW34" i="447" s="1"/>
  <c r="BM34" i="447"/>
  <c r="AR34" i="447"/>
  <c r="BP34" i="447"/>
  <c r="AO34" i="447"/>
  <c r="BQ34" i="447"/>
  <c r="AS34" i="447"/>
  <c r="BJ67" i="447"/>
  <c r="BI67" i="447"/>
  <c r="BK67" i="447"/>
  <c r="BR75" i="447"/>
  <c r="BN75" i="447"/>
  <c r="AS75" i="447"/>
  <c r="AO75" i="447"/>
  <c r="BQ75" i="447"/>
  <c r="BL75" i="447"/>
  <c r="AR75" i="447"/>
  <c r="BO75" i="447"/>
  <c r="AT75" i="447"/>
  <c r="BP75" i="447"/>
  <c r="BT75" i="447"/>
  <c r="AU75" i="447"/>
  <c r="AV75" i="447"/>
  <c r="AW75" i="447" s="1"/>
  <c r="BI76" i="447"/>
  <c r="BJ76" i="447"/>
  <c r="BK76" i="447"/>
  <c r="BT97" i="447"/>
  <c r="BP97" i="447"/>
  <c r="BL97" i="447"/>
  <c r="AU97" i="447"/>
  <c r="BR97" i="447"/>
  <c r="BM97" i="447"/>
  <c r="AT97" i="447"/>
  <c r="AO97" i="447"/>
  <c r="BS97" i="447"/>
  <c r="AR97" i="447"/>
  <c r="BN97" i="447"/>
  <c r="AS97" i="447"/>
  <c r="BQ97" i="447"/>
  <c r="AP97" i="447"/>
  <c r="AQ97" i="447" s="1"/>
  <c r="AV97" i="447"/>
  <c r="AW97" i="447" s="1"/>
  <c r="AV100" i="445"/>
  <c r="AW100" i="445" s="1"/>
  <c r="AV103" i="445"/>
  <c r="AW103" i="445" s="1"/>
  <c r="BN103" i="445"/>
  <c r="BI105" i="445"/>
  <c r="BJ105" i="445"/>
  <c r="AV116" i="445"/>
  <c r="AW116" i="445" s="1"/>
  <c r="BJ124" i="445"/>
  <c r="BK124" i="445"/>
  <c r="AV132" i="445"/>
  <c r="AW132" i="445" s="1"/>
  <c r="BR23" i="446"/>
  <c r="BN23" i="446"/>
  <c r="AS23" i="446"/>
  <c r="AO23" i="446"/>
  <c r="BS23" i="446"/>
  <c r="BO23" i="446"/>
  <c r="AT23" i="446"/>
  <c r="AP23" i="446"/>
  <c r="AQ23" i="446" s="1"/>
  <c r="AV23" i="446"/>
  <c r="AW23" i="446" s="1"/>
  <c r="BL23" i="446"/>
  <c r="BT23" i="446"/>
  <c r="AV26" i="446"/>
  <c r="AW26" i="446" s="1"/>
  <c r="AV39" i="446"/>
  <c r="AW39" i="446" s="1"/>
  <c r="BL39" i="446"/>
  <c r="BS42" i="446"/>
  <c r="BO42" i="446"/>
  <c r="AT42" i="446"/>
  <c r="AP42" i="446"/>
  <c r="AQ42" i="446" s="1"/>
  <c r="BT42" i="446"/>
  <c r="BP42" i="446"/>
  <c r="BL42" i="446"/>
  <c r="AU42" i="446"/>
  <c r="AV42" i="446"/>
  <c r="AW42" i="446" s="1"/>
  <c r="BR73" i="446"/>
  <c r="BN73" i="446"/>
  <c r="AS73" i="446"/>
  <c r="AO73" i="446"/>
  <c r="BT73" i="446"/>
  <c r="BO73" i="446"/>
  <c r="AU73" i="446"/>
  <c r="AP73" i="446"/>
  <c r="AQ73" i="446" s="1"/>
  <c r="BP73" i="446"/>
  <c r="AV73" i="446"/>
  <c r="AW73" i="446" s="1"/>
  <c r="BS73" i="446"/>
  <c r="BQ113" i="446"/>
  <c r="AR30" i="445"/>
  <c r="AV30" i="445"/>
  <c r="AW30" i="445" s="1"/>
  <c r="BQ30" i="445"/>
  <c r="BQ34" i="445"/>
  <c r="AR38" i="445"/>
  <c r="BS44" i="445"/>
  <c r="BO44" i="445"/>
  <c r="AT44" i="445"/>
  <c r="AP44" i="445"/>
  <c r="AQ44" i="445" s="1"/>
  <c r="BL44" i="445"/>
  <c r="AT49" i="445"/>
  <c r="BM49" i="445"/>
  <c r="AS60" i="445"/>
  <c r="BS76" i="445"/>
  <c r="BO76" i="445"/>
  <c r="AT76" i="445"/>
  <c r="AP76" i="445"/>
  <c r="AQ76" i="445" s="1"/>
  <c r="BQ76" i="445"/>
  <c r="AS81" i="445"/>
  <c r="AO81" i="445"/>
  <c r="AV89" i="445"/>
  <c r="AW89" i="445" s="1"/>
  <c r="BT91" i="445"/>
  <c r="BP91" i="445"/>
  <c r="BL91" i="445"/>
  <c r="AU91" i="445"/>
  <c r="BQ91" i="445"/>
  <c r="BS92" i="445"/>
  <c r="BO92" i="445"/>
  <c r="AT92" i="445"/>
  <c r="AP92" i="445"/>
  <c r="AQ92" i="445" s="1"/>
  <c r="BL92" i="445"/>
  <c r="BJ96" i="445"/>
  <c r="AT97" i="445"/>
  <c r="BM97" i="445"/>
  <c r="AR104" i="445"/>
  <c r="BJ104" i="445"/>
  <c r="BK104" i="445"/>
  <c r="BP104" i="445"/>
  <c r="BK105" i="445"/>
  <c r="AR107" i="445"/>
  <c r="BS115" i="445"/>
  <c r="BO115" i="445"/>
  <c r="AT115" i="445"/>
  <c r="AP115" i="445"/>
  <c r="AQ115" i="445" s="1"/>
  <c r="BT115" i="445"/>
  <c r="BP115" i="445"/>
  <c r="BL115" i="445"/>
  <c r="AU115" i="445"/>
  <c r="AV115" i="445"/>
  <c r="AW115" i="445" s="1"/>
  <c r="BN115" i="445"/>
  <c r="AR123" i="445"/>
  <c r="BR123" i="445"/>
  <c r="BI124" i="445"/>
  <c r="BR128" i="445"/>
  <c r="BN128" i="445"/>
  <c r="AS128" i="445"/>
  <c r="AO128" i="445"/>
  <c r="BS128" i="445"/>
  <c r="BO128" i="445"/>
  <c r="AT128" i="445"/>
  <c r="AP128" i="445"/>
  <c r="AQ128" i="445" s="1"/>
  <c r="BT128" i="445"/>
  <c r="BJ136" i="445"/>
  <c r="BK136" i="445"/>
  <c r="BP136" i="445"/>
  <c r="AR139" i="445"/>
  <c r="BR139" i="445"/>
  <c r="BS22" i="446"/>
  <c r="BO22" i="446"/>
  <c r="AT22" i="446"/>
  <c r="AP22" i="446"/>
  <c r="BT22" i="446"/>
  <c r="BP22" i="446"/>
  <c r="BL22" i="446"/>
  <c r="AU22" i="446"/>
  <c r="AV22" i="446"/>
  <c r="BN22" i="446"/>
  <c r="BM23" i="446"/>
  <c r="AO26" i="446"/>
  <c r="AR27" i="446"/>
  <c r="BR35" i="446"/>
  <c r="BN35" i="446"/>
  <c r="AS35" i="446"/>
  <c r="AO35" i="446"/>
  <c r="BS35" i="446"/>
  <c r="BO35" i="446"/>
  <c r="AT35" i="446"/>
  <c r="AP35" i="446"/>
  <c r="AQ35" i="446" s="1"/>
  <c r="BT35" i="446"/>
  <c r="BS38" i="446"/>
  <c r="BO38" i="446"/>
  <c r="AT38" i="446"/>
  <c r="AP38" i="446"/>
  <c r="AQ38" i="446" s="1"/>
  <c r="BT38" i="446"/>
  <c r="BP38" i="446"/>
  <c r="BL38" i="446"/>
  <c r="AU38" i="446"/>
  <c r="AV38" i="446"/>
  <c r="AW38" i="446" s="1"/>
  <c r="BN38" i="446"/>
  <c r="BI40" i="446"/>
  <c r="BJ40" i="446"/>
  <c r="BQ42" i="446"/>
  <c r="BJ43" i="446"/>
  <c r="BK43" i="446"/>
  <c r="BT51" i="446"/>
  <c r="BR51" i="446"/>
  <c r="BN51" i="446"/>
  <c r="AS51" i="446"/>
  <c r="AO51" i="446"/>
  <c r="BS51" i="446"/>
  <c r="BO51" i="446"/>
  <c r="AT51" i="446"/>
  <c r="AP51" i="446"/>
  <c r="AQ51" i="446" s="1"/>
  <c r="BR53" i="446"/>
  <c r="BN53" i="446"/>
  <c r="AS53" i="446"/>
  <c r="AO53" i="446"/>
  <c r="BP53" i="446"/>
  <c r="AV53" i="446"/>
  <c r="AW53" i="446" s="1"/>
  <c r="BQ53" i="446"/>
  <c r="BL53" i="446"/>
  <c r="AR53" i="446"/>
  <c r="BS64" i="446"/>
  <c r="BO64" i="446"/>
  <c r="AT64" i="446"/>
  <c r="AP64" i="446"/>
  <c r="AQ64" i="446" s="1"/>
  <c r="BT64" i="446"/>
  <c r="BN64" i="446"/>
  <c r="AV64" i="446"/>
  <c r="AW64" i="446" s="1"/>
  <c r="BP64" i="446"/>
  <c r="AR64" i="446"/>
  <c r="BQ64" i="446"/>
  <c r="BL73" i="446"/>
  <c r="BJ89" i="446"/>
  <c r="BI89" i="446"/>
  <c r="BK89" i="446"/>
  <c r="BS109" i="446"/>
  <c r="BO109" i="446"/>
  <c r="AT109" i="446"/>
  <c r="AP109" i="446"/>
  <c r="AQ109" i="446" s="1"/>
  <c r="BP109" i="446"/>
  <c r="AR109" i="446"/>
  <c r="BR109" i="446"/>
  <c r="BL109" i="446"/>
  <c r="AV109" i="446"/>
  <c r="AW109" i="446" s="1"/>
  <c r="AO109" i="446"/>
  <c r="BT109" i="446"/>
  <c r="BM109" i="446"/>
  <c r="BT112" i="446"/>
  <c r="BP112" i="446"/>
  <c r="BL112" i="446"/>
  <c r="AU112" i="446"/>
  <c r="BS112" i="446"/>
  <c r="BN112" i="446"/>
  <c r="AV112" i="446"/>
  <c r="AW112" i="446" s="1"/>
  <c r="AP112" i="446"/>
  <c r="AQ112" i="446" s="1"/>
  <c r="BR112" i="446"/>
  <c r="AR112" i="446"/>
  <c r="BM112" i="446"/>
  <c r="AS112" i="446"/>
  <c r="AO113" i="446"/>
  <c r="BS117" i="446"/>
  <c r="BO117" i="446"/>
  <c r="AT117" i="446"/>
  <c r="AP117" i="446"/>
  <c r="AQ117" i="446" s="1"/>
  <c r="BR117" i="446"/>
  <c r="BM117" i="446"/>
  <c r="AU117" i="446"/>
  <c r="AO117" i="446"/>
  <c r="BT117" i="446"/>
  <c r="BL117" i="446"/>
  <c r="AR117" i="446"/>
  <c r="BN117" i="446"/>
  <c r="AS117" i="446"/>
  <c r="BP117" i="446"/>
  <c r="BK129" i="446"/>
  <c r="BI129" i="446"/>
  <c r="BI139" i="446"/>
  <c r="BK139" i="446"/>
  <c r="BY22" i="447"/>
  <c r="BT23" i="447"/>
  <c r="BP23" i="447"/>
  <c r="BL23" i="447"/>
  <c r="AU23" i="447"/>
  <c r="BO23" i="447"/>
  <c r="AR23" i="447"/>
  <c r="BQ23" i="447"/>
  <c r="AV23" i="447"/>
  <c r="AW23" i="447" s="1"/>
  <c r="AO23" i="447"/>
  <c r="BR23" i="447"/>
  <c r="AP23" i="447"/>
  <c r="BM23" i="447"/>
  <c r="BT31" i="447"/>
  <c r="BP31" i="447"/>
  <c r="BL31" i="447"/>
  <c r="AU31" i="447"/>
  <c r="BR31" i="447"/>
  <c r="BM31" i="447"/>
  <c r="AT31" i="447"/>
  <c r="AO31" i="447"/>
  <c r="BQ31" i="447"/>
  <c r="AP31" i="447"/>
  <c r="AQ31" i="447" s="1"/>
  <c r="BS31" i="447"/>
  <c r="AR31" i="447"/>
  <c r="BN31" i="447"/>
  <c r="BJ35" i="447"/>
  <c r="BK35" i="447"/>
  <c r="BI46" i="447"/>
  <c r="BR51" i="447"/>
  <c r="BN51" i="447"/>
  <c r="AS51" i="447"/>
  <c r="AO51" i="447"/>
  <c r="BT51" i="447"/>
  <c r="BO51" i="447"/>
  <c r="AU51" i="447"/>
  <c r="AP51" i="447"/>
  <c r="AQ51" i="447" s="1"/>
  <c r="BP51" i="447"/>
  <c r="AR51" i="447"/>
  <c r="BS51" i="447"/>
  <c r="AT51" i="447"/>
  <c r="BL51" i="447"/>
  <c r="AV51" i="447"/>
  <c r="AW51" i="447" s="1"/>
  <c r="BM51" i="447"/>
  <c r="BS74" i="447"/>
  <c r="BO74" i="447"/>
  <c r="AT74" i="447"/>
  <c r="AP74" i="447"/>
  <c r="AQ74" i="447" s="1"/>
  <c r="BT74" i="447"/>
  <c r="BN74" i="447"/>
  <c r="AV74" i="447"/>
  <c r="AW74" i="447" s="1"/>
  <c r="BP74" i="447"/>
  <c r="AS74" i="447"/>
  <c r="BR74" i="447"/>
  <c r="AU74" i="447"/>
  <c r="BQ74" i="447"/>
  <c r="AO74" i="447"/>
  <c r="AR74" i="447"/>
  <c r="BT77" i="447"/>
  <c r="BP77" i="447"/>
  <c r="BL77" i="447"/>
  <c r="AU77" i="447"/>
  <c r="BR77" i="447"/>
  <c r="BM77" i="447"/>
  <c r="AT77" i="447"/>
  <c r="AO77" i="447"/>
  <c r="BS77" i="447"/>
  <c r="AR77" i="447"/>
  <c r="BN77" i="447"/>
  <c r="AS77" i="447"/>
  <c r="BO77" i="447"/>
  <c r="AP77" i="447"/>
  <c r="AQ77" i="447" s="1"/>
  <c r="BQ77" i="447"/>
  <c r="AV77" i="447"/>
  <c r="AW77" i="447" s="1"/>
  <c r="BR100" i="445"/>
  <c r="BN100" i="445"/>
  <c r="AS100" i="445"/>
  <c r="AO100" i="445"/>
  <c r="BS100" i="445"/>
  <c r="BO100" i="445"/>
  <c r="AT100" i="445"/>
  <c r="AP100" i="445"/>
  <c r="AQ100" i="445" s="1"/>
  <c r="BT100" i="445"/>
  <c r="BS103" i="445"/>
  <c r="BO103" i="445"/>
  <c r="AT103" i="445"/>
  <c r="AP103" i="445"/>
  <c r="AQ103" i="445" s="1"/>
  <c r="BT103" i="445"/>
  <c r="BP103" i="445"/>
  <c r="BL103" i="445"/>
  <c r="AU103" i="445"/>
  <c r="BK108" i="445"/>
  <c r="BR116" i="445"/>
  <c r="BN116" i="445"/>
  <c r="AS116" i="445"/>
  <c r="AO116" i="445"/>
  <c r="BS116" i="445"/>
  <c r="BO116" i="445"/>
  <c r="AT116" i="445"/>
  <c r="AP116" i="445"/>
  <c r="AQ116" i="445" s="1"/>
  <c r="BL116" i="445"/>
  <c r="BS119" i="445"/>
  <c r="BO119" i="445"/>
  <c r="AT119" i="445"/>
  <c r="AP119" i="445"/>
  <c r="AQ119" i="445" s="1"/>
  <c r="BT119" i="445"/>
  <c r="BP119" i="445"/>
  <c r="BL119" i="445"/>
  <c r="AU119" i="445"/>
  <c r="BN119" i="445"/>
  <c r="BR132" i="445"/>
  <c r="BN132" i="445"/>
  <c r="AS132" i="445"/>
  <c r="AO132" i="445"/>
  <c r="BS132" i="445"/>
  <c r="BO132" i="445"/>
  <c r="AT132" i="445"/>
  <c r="AP132" i="445"/>
  <c r="AQ132" i="445" s="1"/>
  <c r="BT132" i="445"/>
  <c r="BI137" i="445"/>
  <c r="BJ137" i="445"/>
  <c r="BJ140" i="445"/>
  <c r="BK140" i="445"/>
  <c r="BS26" i="446"/>
  <c r="BO26" i="446"/>
  <c r="AT26" i="446"/>
  <c r="AP26" i="446"/>
  <c r="AQ26" i="446" s="1"/>
  <c r="BT26" i="446"/>
  <c r="BP26" i="446"/>
  <c r="BL26" i="446"/>
  <c r="AU26" i="446"/>
  <c r="BN26" i="446"/>
  <c r="BI28" i="446"/>
  <c r="BJ28" i="446"/>
  <c r="BJ31" i="446"/>
  <c r="BK31" i="446"/>
  <c r="BR39" i="446"/>
  <c r="BN39" i="446"/>
  <c r="AS39" i="446"/>
  <c r="AO39" i="446"/>
  <c r="BS39" i="446"/>
  <c r="BO39" i="446"/>
  <c r="AT39" i="446"/>
  <c r="AP39" i="446"/>
  <c r="AQ39" i="446" s="1"/>
  <c r="BN42" i="446"/>
  <c r="BI44" i="446"/>
  <c r="BJ44" i="446"/>
  <c r="BJ73" i="446"/>
  <c r="BI73" i="446"/>
  <c r="BK73" i="446"/>
  <c r="BT83" i="446"/>
  <c r="BP83" i="446"/>
  <c r="BL83" i="446"/>
  <c r="AU83" i="446"/>
  <c r="BR83" i="446"/>
  <c r="BM83" i="446"/>
  <c r="AT83" i="446"/>
  <c r="AO83" i="446"/>
  <c r="BS83" i="446"/>
  <c r="BN83" i="446"/>
  <c r="AV83" i="446"/>
  <c r="AW83" i="446" s="1"/>
  <c r="AP83" i="446"/>
  <c r="AQ83" i="446" s="1"/>
  <c r="BJ85" i="446"/>
  <c r="BK85" i="446"/>
  <c r="BS93" i="446"/>
  <c r="BO93" i="446"/>
  <c r="AT93" i="446"/>
  <c r="AP93" i="446"/>
  <c r="AQ93" i="446" s="1"/>
  <c r="BP93" i="446"/>
  <c r="AR93" i="446"/>
  <c r="BT93" i="446"/>
  <c r="BM93" i="446"/>
  <c r="BN93" i="446"/>
  <c r="AS93" i="446"/>
  <c r="BQ93" i="446"/>
  <c r="BS113" i="446"/>
  <c r="BO113" i="446"/>
  <c r="AT113" i="446"/>
  <c r="AP113" i="446"/>
  <c r="AQ113" i="446" s="1"/>
  <c r="BT113" i="446"/>
  <c r="BN113" i="446"/>
  <c r="AV113" i="446"/>
  <c r="AW113" i="446" s="1"/>
  <c r="BM113" i="446"/>
  <c r="AR113" i="446"/>
  <c r="BP113" i="446"/>
  <c r="AS113" i="446"/>
  <c r="BE18" i="445"/>
  <c r="AR26" i="445"/>
  <c r="AV26" i="445"/>
  <c r="AW26" i="445" s="1"/>
  <c r="BM26" i="445"/>
  <c r="BQ26" i="445"/>
  <c r="BM30" i="445"/>
  <c r="AR34" i="445"/>
  <c r="AV34" i="445"/>
  <c r="AW34" i="445" s="1"/>
  <c r="BM34" i="445"/>
  <c r="AV38" i="445"/>
  <c r="AW38" i="445" s="1"/>
  <c r="BM38" i="445"/>
  <c r="BQ38" i="445"/>
  <c r="AS44" i="445"/>
  <c r="BQ44" i="445"/>
  <c r="BR49" i="445"/>
  <c r="BN49" i="445"/>
  <c r="AS49" i="445"/>
  <c r="AO49" i="445"/>
  <c r="BT59" i="445"/>
  <c r="BP59" i="445"/>
  <c r="BL59" i="445"/>
  <c r="AU59" i="445"/>
  <c r="AS59" i="445"/>
  <c r="BQ59" i="445"/>
  <c r="BS60" i="445"/>
  <c r="BO60" i="445"/>
  <c r="AT60" i="445"/>
  <c r="AP60" i="445"/>
  <c r="AQ60" i="445" s="1"/>
  <c r="BL60" i="445"/>
  <c r="BR65" i="445"/>
  <c r="BN65" i="445"/>
  <c r="AS65" i="445"/>
  <c r="AO65" i="445"/>
  <c r="BM65" i="445"/>
  <c r="BS65" i="445"/>
  <c r="BT75" i="445"/>
  <c r="BP75" i="445"/>
  <c r="BL75" i="445"/>
  <c r="AU75" i="445"/>
  <c r="BQ75" i="445"/>
  <c r="AS76" i="445"/>
  <c r="BL76" i="445"/>
  <c r="BK89" i="445"/>
  <c r="BP89" i="445"/>
  <c r="AS91" i="445"/>
  <c r="AS92" i="445"/>
  <c r="BQ92" i="445"/>
  <c r="BR97" i="445"/>
  <c r="BN97" i="445"/>
  <c r="AS97" i="445"/>
  <c r="AO97" i="445"/>
  <c r="BK98" i="445"/>
  <c r="BM100" i="445"/>
  <c r="BI101" i="445"/>
  <c r="BJ101" i="445"/>
  <c r="AO103" i="445"/>
  <c r="BR107" i="445"/>
  <c r="BS112" i="445"/>
  <c r="BO112" i="445"/>
  <c r="BM116" i="445"/>
  <c r="BI117" i="445"/>
  <c r="AO119" i="445"/>
  <c r="BQ119" i="445"/>
  <c r="BJ120" i="445"/>
  <c r="BK120" i="445"/>
  <c r="AV128" i="445"/>
  <c r="AW128" i="445"/>
  <c r="BL128" i="445"/>
  <c r="BS131" i="445"/>
  <c r="BO131" i="445"/>
  <c r="AT131" i="445"/>
  <c r="AP131" i="445"/>
  <c r="AQ131" i="445" s="1"/>
  <c r="BT131" i="445"/>
  <c r="BP131" i="445"/>
  <c r="BL131" i="445"/>
  <c r="AU131" i="445"/>
  <c r="AV131" i="445"/>
  <c r="AW131" i="445" s="1"/>
  <c r="BN131" i="445"/>
  <c r="BM132" i="445"/>
  <c r="BI133" i="445"/>
  <c r="BJ133" i="445"/>
  <c r="AR136" i="445"/>
  <c r="BK137" i="445"/>
  <c r="BI24" i="446"/>
  <c r="BJ24" i="446"/>
  <c r="BJ27" i="446"/>
  <c r="BK27" i="446"/>
  <c r="BP27" i="446"/>
  <c r="AV35" i="446"/>
  <c r="AW35" i="446"/>
  <c r="BL35" i="446"/>
  <c r="BM39" i="446"/>
  <c r="AO42" i="446"/>
  <c r="AV51" i="446"/>
  <c r="AW51" i="446" s="1"/>
  <c r="BL51" i="446"/>
  <c r="BS52" i="446"/>
  <c r="BO52" i="446"/>
  <c r="AT52" i="446"/>
  <c r="AP52" i="446"/>
  <c r="AQ52" i="446" s="1"/>
  <c r="BR52" i="446"/>
  <c r="BM52" i="446"/>
  <c r="AU52" i="446"/>
  <c r="AO52" i="446"/>
  <c r="BT52" i="446"/>
  <c r="BN52" i="446"/>
  <c r="AV52" i="446"/>
  <c r="AW52" i="446" s="1"/>
  <c r="BO53" i="446"/>
  <c r="BT63" i="446"/>
  <c r="BP63" i="446"/>
  <c r="BL63" i="446"/>
  <c r="AU63" i="446"/>
  <c r="BS63" i="446"/>
  <c r="BN63" i="446"/>
  <c r="AV63" i="446"/>
  <c r="AW63" i="446" s="1"/>
  <c r="AP63" i="446"/>
  <c r="AQ63" i="446" s="1"/>
  <c r="BO63" i="446"/>
  <c r="AR63" i="446"/>
  <c r="AR73" i="446"/>
  <c r="BI78" i="446"/>
  <c r="BK78" i="446"/>
  <c r="AR83" i="446"/>
  <c r="BI91" i="446"/>
  <c r="BJ91" i="446"/>
  <c r="BK91" i="446"/>
  <c r="BT92" i="446"/>
  <c r="BP92" i="446"/>
  <c r="BL92" i="446"/>
  <c r="AU92" i="446"/>
  <c r="BO92" i="446"/>
  <c r="AR92" i="446"/>
  <c r="BR92" i="446"/>
  <c r="AP92" i="446"/>
  <c r="AQ92" i="446" s="1"/>
  <c r="BS92" i="446"/>
  <c r="BM92" i="446"/>
  <c r="AS92" i="446"/>
  <c r="AO93" i="446"/>
  <c r="BJ102" i="446"/>
  <c r="BK102" i="446"/>
  <c r="BK109" i="446"/>
  <c r="BJ109" i="446"/>
  <c r="BS129" i="446"/>
  <c r="BO129" i="446"/>
  <c r="AT129" i="446"/>
  <c r="AP129" i="446"/>
  <c r="AQ129" i="446" s="1"/>
  <c r="BT129" i="446"/>
  <c r="BN129" i="446"/>
  <c r="AV129" i="446"/>
  <c r="AW129" i="446" s="1"/>
  <c r="BR129" i="446"/>
  <c r="BL129" i="446"/>
  <c r="AO129" i="446"/>
  <c r="BM129" i="446"/>
  <c r="AR129" i="446"/>
  <c r="BR134" i="446"/>
  <c r="BN134" i="446"/>
  <c r="AS134" i="446"/>
  <c r="AO134" i="446"/>
  <c r="BP134" i="446"/>
  <c r="AV134" i="446"/>
  <c r="AW134" i="446" s="1"/>
  <c r="BO134" i="446"/>
  <c r="AR134" i="446"/>
  <c r="BQ134" i="446"/>
  <c r="AT134" i="446"/>
  <c r="BT134" i="446"/>
  <c r="W18" i="445"/>
  <c r="AR23" i="445"/>
  <c r="AV23" i="445"/>
  <c r="AW23" i="445" s="1"/>
  <c r="BM23" i="445"/>
  <c r="AO26" i="445"/>
  <c r="AS26" i="445"/>
  <c r="BN26" i="445"/>
  <c r="AO30" i="445"/>
  <c r="AS30" i="445"/>
  <c r="BN30" i="445"/>
  <c r="AV31" i="445"/>
  <c r="AW31" i="445" s="1"/>
  <c r="AO34" i="445"/>
  <c r="AS34" i="445"/>
  <c r="BN34" i="445"/>
  <c r="AR35" i="445"/>
  <c r="AV35" i="445"/>
  <c r="AW35" i="445" s="1"/>
  <c r="BM35" i="445"/>
  <c r="AO38" i="445"/>
  <c r="AS38" i="445"/>
  <c r="BN38" i="445"/>
  <c r="AR39" i="445"/>
  <c r="AV39" i="445"/>
  <c r="AW39" i="445" s="1"/>
  <c r="BM39" i="445"/>
  <c r="BJ42" i="445"/>
  <c r="AO44" i="445"/>
  <c r="AU44" i="445"/>
  <c r="BM44" i="445"/>
  <c r="BR44" i="445"/>
  <c r="BL47" i="445"/>
  <c r="AU47" i="445"/>
  <c r="BS48" i="445"/>
  <c r="BO48" i="445"/>
  <c r="AS48" i="445"/>
  <c r="AP49" i="445"/>
  <c r="AQ49" i="445" s="1"/>
  <c r="AU49" i="445"/>
  <c r="BO49" i="445"/>
  <c r="BT49" i="445"/>
  <c r="BR53" i="445"/>
  <c r="BN53" i="445"/>
  <c r="AS53" i="445"/>
  <c r="AO53" i="445"/>
  <c r="AT53" i="445"/>
  <c r="BM53" i="445"/>
  <c r="BS53" i="445"/>
  <c r="BI56" i="445"/>
  <c r="BJ58" i="445"/>
  <c r="AO59" i="445"/>
  <c r="AT59" i="445"/>
  <c r="BM59" i="445"/>
  <c r="BR59" i="445"/>
  <c r="AO60" i="445"/>
  <c r="AU60" i="445"/>
  <c r="BM60" i="445"/>
  <c r="BR60" i="445"/>
  <c r="BP63" i="445"/>
  <c r="BL63" i="445"/>
  <c r="BS64" i="445"/>
  <c r="AP64" i="445"/>
  <c r="AQ64" i="445" s="1"/>
  <c r="BQ64" i="445"/>
  <c r="AP65" i="445"/>
  <c r="AQ65" i="445" s="1"/>
  <c r="AU65" i="445"/>
  <c r="BO65" i="445"/>
  <c r="BT65" i="445"/>
  <c r="BN69" i="445"/>
  <c r="AS69" i="445"/>
  <c r="BM69" i="445"/>
  <c r="BS69" i="445"/>
  <c r="BI72" i="445"/>
  <c r="BJ74" i="445"/>
  <c r="AO75" i="445"/>
  <c r="AT75" i="445"/>
  <c r="BM75" i="445"/>
  <c r="BR75" i="445"/>
  <c r="AO76" i="445"/>
  <c r="AU76" i="445"/>
  <c r="BM76" i="445"/>
  <c r="BR76" i="445"/>
  <c r="BT79" i="445"/>
  <c r="BP79" i="445"/>
  <c r="BL79" i="445"/>
  <c r="AU79" i="445"/>
  <c r="AS79" i="445"/>
  <c r="BQ79" i="445"/>
  <c r="BS80" i="445"/>
  <c r="BO80" i="445"/>
  <c r="AT80" i="445"/>
  <c r="AP80" i="445"/>
  <c r="AQ80" i="445" s="1"/>
  <c r="AS80" i="445"/>
  <c r="BL80" i="445"/>
  <c r="BQ80" i="445"/>
  <c r="AU81" i="445"/>
  <c r="BI81" i="445"/>
  <c r="BR85" i="445"/>
  <c r="BN85" i="445"/>
  <c r="AS85" i="445"/>
  <c r="AO85" i="445"/>
  <c r="AT85" i="445"/>
  <c r="BM85" i="445"/>
  <c r="BS85" i="445"/>
  <c r="AR89" i="445"/>
  <c r="BL89" i="445"/>
  <c r="BQ89" i="445"/>
  <c r="BJ90" i="445"/>
  <c r="AO91" i="445"/>
  <c r="AT91" i="445"/>
  <c r="BM91" i="445"/>
  <c r="BR91" i="445"/>
  <c r="AO92" i="445"/>
  <c r="AU92" i="445"/>
  <c r="BM92" i="445"/>
  <c r="BR92" i="445"/>
  <c r="BT95" i="445"/>
  <c r="BP95" i="445"/>
  <c r="BL95" i="445"/>
  <c r="AU95" i="445"/>
  <c r="AS95" i="445"/>
  <c r="BQ95" i="445"/>
  <c r="BS96" i="445"/>
  <c r="BO96" i="445"/>
  <c r="AT96" i="445"/>
  <c r="AP96" i="445"/>
  <c r="AQ96" i="445" s="1"/>
  <c r="AS96" i="445"/>
  <c r="BL96" i="445"/>
  <c r="BQ96" i="445"/>
  <c r="AP97" i="445"/>
  <c r="AQ97" i="445" s="1"/>
  <c r="AU97" i="445"/>
  <c r="BI97" i="445"/>
  <c r="BO97" i="445"/>
  <c r="BT97" i="445"/>
  <c r="AR100" i="445"/>
  <c r="BJ100" i="445"/>
  <c r="BK100" i="445"/>
  <c r="BP100" i="445"/>
  <c r="BK101" i="445"/>
  <c r="AR103" i="445"/>
  <c r="BR103" i="445"/>
  <c r="AU104" i="445"/>
  <c r="BI104" i="445"/>
  <c r="BQ104" i="445"/>
  <c r="AS107" i="445"/>
  <c r="BM107" i="445"/>
  <c r="BR108" i="445"/>
  <c r="BN108" i="445"/>
  <c r="AS108" i="445"/>
  <c r="AO108" i="445"/>
  <c r="BS108" i="445"/>
  <c r="BO108" i="445"/>
  <c r="AT108" i="445"/>
  <c r="AP108" i="445"/>
  <c r="AQ108" i="445" s="1"/>
  <c r="AV108" i="445"/>
  <c r="AW108" i="445" s="1"/>
  <c r="BL108" i="445"/>
  <c r="BT108" i="445"/>
  <c r="BS111" i="445"/>
  <c r="BO111" i="445"/>
  <c r="AT111" i="445"/>
  <c r="AP111" i="445"/>
  <c r="AQ111" i="445" s="1"/>
  <c r="BT111" i="445"/>
  <c r="BP111" i="445"/>
  <c r="BL111" i="445"/>
  <c r="AU111" i="445"/>
  <c r="AV111" i="445"/>
  <c r="AW111" i="445" s="1"/>
  <c r="BN111" i="445"/>
  <c r="BI113" i="445"/>
  <c r="BJ113" i="445"/>
  <c r="AO115" i="445"/>
  <c r="BQ115" i="445"/>
  <c r="AR116" i="445"/>
  <c r="BJ116" i="445"/>
  <c r="BK116" i="445"/>
  <c r="BP116" i="445"/>
  <c r="BK117" i="445"/>
  <c r="AR119" i="445"/>
  <c r="BR119" i="445"/>
  <c r="BI120" i="445"/>
  <c r="AS123" i="445"/>
  <c r="BM123" i="445"/>
  <c r="BR124" i="445"/>
  <c r="BN124" i="445"/>
  <c r="AS124" i="445"/>
  <c r="AO124" i="445"/>
  <c r="BS124" i="445"/>
  <c r="BO124" i="445"/>
  <c r="AT124" i="445"/>
  <c r="AP124" i="445"/>
  <c r="AQ124" i="445" s="1"/>
  <c r="AV124" i="445"/>
  <c r="AW124" i="445" s="1"/>
  <c r="BL124" i="445"/>
  <c r="BT124" i="445"/>
  <c r="BS127" i="445"/>
  <c r="BO127" i="445"/>
  <c r="AT127" i="445"/>
  <c r="AP127" i="445"/>
  <c r="AQ127" i="445" s="1"/>
  <c r="BT127" i="445"/>
  <c r="BP127" i="445"/>
  <c r="BL127" i="445"/>
  <c r="AU127" i="445"/>
  <c r="AV127" i="445"/>
  <c r="AW127" i="445" s="1"/>
  <c r="BN127" i="445"/>
  <c r="BM128" i="445"/>
  <c r="AO131" i="445"/>
  <c r="BQ131" i="445"/>
  <c r="AR132" i="445"/>
  <c r="BJ132" i="445"/>
  <c r="BK132" i="445"/>
  <c r="BP132" i="445"/>
  <c r="BK133" i="445"/>
  <c r="AU136" i="445"/>
  <c r="BI136" i="445"/>
  <c r="BQ136" i="445"/>
  <c r="AS139" i="445"/>
  <c r="BM139" i="445"/>
  <c r="BR140" i="445"/>
  <c r="BN140" i="445"/>
  <c r="AS140" i="445"/>
  <c r="AO140" i="445"/>
  <c r="BS140" i="445"/>
  <c r="BO140" i="445"/>
  <c r="AT140" i="445"/>
  <c r="AP140" i="445"/>
  <c r="AQ140" i="445" s="1"/>
  <c r="AV140" i="445"/>
  <c r="AW140" i="445" s="1"/>
  <c r="BL140" i="445"/>
  <c r="BT140" i="445"/>
  <c r="BS143" i="445"/>
  <c r="BO143" i="445"/>
  <c r="AT143" i="445"/>
  <c r="AP143" i="445"/>
  <c r="AQ143" i="445" s="1"/>
  <c r="BT143" i="445"/>
  <c r="BP143" i="445"/>
  <c r="BL143" i="445"/>
  <c r="AU143" i="445"/>
  <c r="AV143" i="445"/>
  <c r="AW143" i="445" s="1"/>
  <c r="BN143" i="445"/>
  <c r="AZ18" i="446"/>
  <c r="BA18" i="446" s="1"/>
  <c r="AO22" i="446"/>
  <c r="BQ22" i="446"/>
  <c r="AR23" i="446"/>
  <c r="BJ23" i="446"/>
  <c r="BP23" i="446"/>
  <c r="BK24" i="446"/>
  <c r="AR26" i="446"/>
  <c r="BR26" i="446"/>
  <c r="AU27" i="446"/>
  <c r="BI27" i="446"/>
  <c r="BQ27" i="446"/>
  <c r="AS30" i="446"/>
  <c r="BM30" i="446"/>
  <c r="BR31" i="446"/>
  <c r="BN31" i="446"/>
  <c r="AS31" i="446"/>
  <c r="AO31" i="446"/>
  <c r="BS31" i="446"/>
  <c r="BO31" i="446"/>
  <c r="AT31" i="446"/>
  <c r="AP31" i="446"/>
  <c r="AQ31" i="446" s="1"/>
  <c r="AV31" i="446"/>
  <c r="AW31" i="446" s="1"/>
  <c r="BL31" i="446"/>
  <c r="BT31" i="446"/>
  <c r="BS34" i="446"/>
  <c r="BO34" i="446"/>
  <c r="AT34" i="446"/>
  <c r="AP34" i="446"/>
  <c r="AQ34" i="446" s="1"/>
  <c r="BT34" i="446"/>
  <c r="BP34" i="446"/>
  <c r="BL34" i="446"/>
  <c r="AU34" i="446"/>
  <c r="AV34" i="446"/>
  <c r="AW34" i="446" s="1"/>
  <c r="BN34" i="446"/>
  <c r="BM35" i="446"/>
  <c r="BI36" i="446"/>
  <c r="BJ36" i="446"/>
  <c r="AO38" i="446"/>
  <c r="BQ38" i="446"/>
  <c r="AR39" i="446"/>
  <c r="BJ39" i="446"/>
  <c r="BK39" i="446"/>
  <c r="BP39" i="446"/>
  <c r="BK40" i="446"/>
  <c r="AR42" i="446"/>
  <c r="BR42" i="446"/>
  <c r="AU43" i="446"/>
  <c r="BI43" i="446"/>
  <c r="BQ43" i="446"/>
  <c r="BR47" i="446"/>
  <c r="BN47" i="446"/>
  <c r="AS47" i="446"/>
  <c r="AO47" i="446"/>
  <c r="BS47" i="446"/>
  <c r="BO47" i="446"/>
  <c r="AT47" i="446"/>
  <c r="AP47" i="446"/>
  <c r="AQ47" i="446" s="1"/>
  <c r="AV47" i="446"/>
  <c r="AW47" i="446" s="1"/>
  <c r="BL47" i="446"/>
  <c r="BT47" i="446"/>
  <c r="BS50" i="446"/>
  <c r="AP50" i="446"/>
  <c r="AQ50" i="446"/>
  <c r="BL50" i="446"/>
  <c r="AU50" i="446"/>
  <c r="BN50" i="446"/>
  <c r="BM51" i="446"/>
  <c r="AR52" i="446"/>
  <c r="BQ52" i="446"/>
  <c r="AP53" i="446"/>
  <c r="AQ53" i="446"/>
  <c r="BJ53" i="446"/>
  <c r="BK53" i="446"/>
  <c r="BS53" i="446"/>
  <c r="BQ57" i="446"/>
  <c r="BK60" i="446"/>
  <c r="BJ60" i="446"/>
  <c r="AO63" i="446"/>
  <c r="BM63" i="446"/>
  <c r="AO64" i="446"/>
  <c r="BR64" i="446"/>
  <c r="BI66" i="446"/>
  <c r="BJ66" i="446"/>
  <c r="BK66" i="446"/>
  <c r="BS68" i="446"/>
  <c r="BO68" i="446"/>
  <c r="AT68" i="446"/>
  <c r="AP68" i="446"/>
  <c r="AQ68" i="446" s="1"/>
  <c r="BR68" i="446"/>
  <c r="BM68" i="446"/>
  <c r="AU68" i="446"/>
  <c r="AO68" i="446"/>
  <c r="BT68" i="446"/>
  <c r="BN68" i="446"/>
  <c r="AV68" i="446"/>
  <c r="AW68" i="446" s="1"/>
  <c r="BP68" i="446"/>
  <c r="BR69" i="446"/>
  <c r="BN69" i="446"/>
  <c r="AS69" i="446"/>
  <c r="AO69" i="446"/>
  <c r="BP69" i="446"/>
  <c r="AV69" i="446"/>
  <c r="AW69" i="446" s="1"/>
  <c r="BQ69" i="446"/>
  <c r="BL69" i="446"/>
  <c r="AR69" i="446"/>
  <c r="BO69" i="446"/>
  <c r="AT73" i="446"/>
  <c r="BM73" i="446"/>
  <c r="BJ78" i="446"/>
  <c r="BT79" i="446"/>
  <c r="BP79" i="446"/>
  <c r="BL79" i="446"/>
  <c r="AU79" i="446"/>
  <c r="BS79" i="446"/>
  <c r="BN79" i="446"/>
  <c r="AV79" i="446"/>
  <c r="AW79" i="446" s="1"/>
  <c r="AP79" i="446"/>
  <c r="AQ79" i="446" s="1"/>
  <c r="BO79" i="446"/>
  <c r="AR79" i="446"/>
  <c r="BS80" i="446"/>
  <c r="BO80" i="446"/>
  <c r="AT80" i="446"/>
  <c r="AP80" i="446"/>
  <c r="AQ80" i="446" s="1"/>
  <c r="BT80" i="446"/>
  <c r="BN80" i="446"/>
  <c r="AV80" i="446"/>
  <c r="AW80" i="446" s="1"/>
  <c r="BP80" i="446"/>
  <c r="AR80" i="446"/>
  <c r="BQ80" i="446"/>
  <c r="AS83" i="446"/>
  <c r="BQ83" i="446"/>
  <c r="BL84" i="446"/>
  <c r="AU85" i="446"/>
  <c r="BM85" i="446"/>
  <c r="AO92" i="446"/>
  <c r="BN92" i="446"/>
  <c r="AU93" i="446"/>
  <c r="BI95" i="446"/>
  <c r="BK95" i="446"/>
  <c r="BJ95" i="446"/>
  <c r="BI99" i="446"/>
  <c r="BJ99" i="446"/>
  <c r="BK99" i="446"/>
  <c r="BT100" i="446"/>
  <c r="BP100" i="446"/>
  <c r="BL100" i="446"/>
  <c r="AU100" i="446"/>
  <c r="BR100" i="446"/>
  <c r="BM100" i="446"/>
  <c r="AT100" i="446"/>
  <c r="AO100" i="446"/>
  <c r="BS100" i="446"/>
  <c r="AR100" i="446"/>
  <c r="BN100" i="446"/>
  <c r="AS100" i="446"/>
  <c r="BI102" i="446"/>
  <c r="AS109" i="446"/>
  <c r="BI109" i="446"/>
  <c r="AO112" i="446"/>
  <c r="BO112" i="446"/>
  <c r="AU113" i="446"/>
  <c r="BR114" i="446"/>
  <c r="BN114" i="446"/>
  <c r="AS114" i="446"/>
  <c r="AO114" i="446"/>
  <c r="BQ114" i="446"/>
  <c r="BL114" i="446"/>
  <c r="AR114" i="446"/>
  <c r="BT114" i="446"/>
  <c r="BM114" i="446"/>
  <c r="BO114" i="446"/>
  <c r="AT114" i="446"/>
  <c r="BP114" i="446"/>
  <c r="BQ117" i="446"/>
  <c r="BJ118" i="446"/>
  <c r="BK118" i="446"/>
  <c r="BI118" i="446"/>
  <c r="AS129" i="446"/>
  <c r="BJ129" i="446"/>
  <c r="AS130" i="446"/>
  <c r="AO130" i="446"/>
  <c r="AP130" i="446"/>
  <c r="AQ130" i="446" s="1"/>
  <c r="BJ130" i="446"/>
  <c r="BK130" i="446"/>
  <c r="AV133" i="446"/>
  <c r="AW133" i="446" s="1"/>
  <c r="AP134" i="446"/>
  <c r="AQ134" i="446" s="1"/>
  <c r="BL134" i="446"/>
  <c r="BR138" i="446"/>
  <c r="BN138" i="446"/>
  <c r="AS138" i="446"/>
  <c r="AO138" i="446"/>
  <c r="BT138" i="446"/>
  <c r="BO138" i="446"/>
  <c r="AU138" i="446"/>
  <c r="AP138" i="446"/>
  <c r="AQ138" i="446" s="1"/>
  <c r="BP138" i="446"/>
  <c r="AR138" i="446"/>
  <c r="BQ138" i="446"/>
  <c r="AT138" i="446"/>
  <c r="BJ139" i="446"/>
  <c r="BJ143" i="446"/>
  <c r="AS23" i="447"/>
  <c r="BN23" i="447"/>
  <c r="BQ24" i="447"/>
  <c r="BS28" i="447"/>
  <c r="BO28" i="447"/>
  <c r="AT28" i="447"/>
  <c r="AP28" i="447"/>
  <c r="AQ28" i="447" s="1"/>
  <c r="BT28" i="447"/>
  <c r="BN28" i="447"/>
  <c r="AV28" i="447"/>
  <c r="AW28" i="447" s="1"/>
  <c r="BM28" i="447"/>
  <c r="AR28" i="447"/>
  <c r="BP28" i="447"/>
  <c r="AS28" i="447"/>
  <c r="BQ28" i="447"/>
  <c r="AU29" i="447"/>
  <c r="AS31" i="447"/>
  <c r="BO31" i="447"/>
  <c r="BL34" i="447"/>
  <c r="BI35" i="447"/>
  <c r="BN37" i="447"/>
  <c r="BN38" i="447"/>
  <c r="BT49" i="447"/>
  <c r="BP49" i="447"/>
  <c r="BQ49" i="447"/>
  <c r="BL49" i="447"/>
  <c r="AU49" i="447"/>
  <c r="BN49" i="447"/>
  <c r="AV49" i="447"/>
  <c r="AW49" i="447"/>
  <c r="AP49" i="447"/>
  <c r="AQ49" i="447" s="1"/>
  <c r="BR49" i="447"/>
  <c r="AO49" i="447"/>
  <c r="BM49" i="447"/>
  <c r="AR49" i="447"/>
  <c r="BO49" i="447"/>
  <c r="AS49" i="447"/>
  <c r="BQ51" i="447"/>
  <c r="BS54" i="447"/>
  <c r="BO54" i="447"/>
  <c r="AT54" i="447"/>
  <c r="AP54" i="447"/>
  <c r="AQ54" i="447" s="1"/>
  <c r="BP54" i="447"/>
  <c r="AR54" i="447"/>
  <c r="BN54" i="447"/>
  <c r="AS54" i="447"/>
  <c r="BQ54" i="447"/>
  <c r="BR54" i="447"/>
  <c r="AO54" i="447"/>
  <c r="BT54" i="447"/>
  <c r="AU54" i="447"/>
  <c r="BK58" i="447"/>
  <c r="BI58" i="447"/>
  <c r="BJ58" i="447"/>
  <c r="BR67" i="447"/>
  <c r="BN67" i="447"/>
  <c r="AS67" i="447"/>
  <c r="AO67" i="447"/>
  <c r="BT67" i="447"/>
  <c r="BO67" i="447"/>
  <c r="AU67" i="447"/>
  <c r="AP67" i="447"/>
  <c r="AQ67" i="447" s="1"/>
  <c r="BM67" i="447"/>
  <c r="BL67" i="447"/>
  <c r="AV67" i="447"/>
  <c r="AW67" i="447"/>
  <c r="AR67" i="447"/>
  <c r="BP67" i="447"/>
  <c r="AT67" i="447"/>
  <c r="BS67" i="447"/>
  <c r="BL74" i="447"/>
  <c r="BM75" i="447"/>
  <c r="BJ79" i="447"/>
  <c r="BK79" i="447"/>
  <c r="BI79" i="447"/>
  <c r="BO97" i="447"/>
  <c r="AR42" i="445"/>
  <c r="AV42" i="445"/>
  <c r="AW42" i="445" s="1"/>
  <c r="BM42" i="445"/>
  <c r="AV46" i="445"/>
  <c r="AW46" i="445" s="1"/>
  <c r="AR50" i="445"/>
  <c r="AV50" i="445"/>
  <c r="AW50" i="445" s="1"/>
  <c r="BM50" i="445"/>
  <c r="AR54" i="445"/>
  <c r="AV54" i="445"/>
  <c r="AW54" i="445" s="1"/>
  <c r="BM54" i="445"/>
  <c r="AR58" i="445"/>
  <c r="AV58" i="445"/>
  <c r="AW58" i="445" s="1"/>
  <c r="BM58" i="445"/>
  <c r="AR62" i="445"/>
  <c r="AV62" i="445"/>
  <c r="AW62" i="445" s="1"/>
  <c r="BM62" i="445"/>
  <c r="AR66" i="445"/>
  <c r="AV66" i="445"/>
  <c r="AW66" i="445" s="1"/>
  <c r="BM66" i="445"/>
  <c r="AR70" i="445"/>
  <c r="AV70" i="445"/>
  <c r="AW70" i="445" s="1"/>
  <c r="BM70" i="445"/>
  <c r="AR74" i="445"/>
  <c r="AV74" i="445"/>
  <c r="AW74" i="445" s="1"/>
  <c r="BM74" i="445"/>
  <c r="AR78" i="445"/>
  <c r="AV78" i="445"/>
  <c r="AW78" i="445" s="1"/>
  <c r="BM78" i="445"/>
  <c r="AV82" i="445"/>
  <c r="AW82" i="445" s="1"/>
  <c r="AR86" i="445"/>
  <c r="AV86" i="445"/>
  <c r="AW86" i="445" s="1"/>
  <c r="BM86" i="445"/>
  <c r="AR90" i="445"/>
  <c r="AV90" i="445"/>
  <c r="AW90" i="445" s="1"/>
  <c r="BM90" i="445"/>
  <c r="AV94" i="445"/>
  <c r="AW94" i="445" s="1"/>
  <c r="AR98" i="445"/>
  <c r="AV98" i="445"/>
  <c r="AW98" i="445"/>
  <c r="BM98" i="445"/>
  <c r="AO101" i="445"/>
  <c r="AS101" i="445"/>
  <c r="BN101" i="445"/>
  <c r="BR101" i="445"/>
  <c r="AR102" i="445"/>
  <c r="AV102" i="445"/>
  <c r="AW102" i="445"/>
  <c r="BM102" i="445"/>
  <c r="AO105" i="445"/>
  <c r="AS105" i="445"/>
  <c r="BN105" i="445"/>
  <c r="BR105" i="445"/>
  <c r="AS109" i="445"/>
  <c r="BN109" i="445"/>
  <c r="AR110" i="445"/>
  <c r="AV110" i="445"/>
  <c r="AW110" i="445" s="1"/>
  <c r="BM110" i="445"/>
  <c r="AO113" i="445"/>
  <c r="AS113" i="445"/>
  <c r="BN113" i="445"/>
  <c r="BR113" i="445"/>
  <c r="AR114" i="445"/>
  <c r="AV114" i="445"/>
  <c r="AW114" i="445" s="1"/>
  <c r="BM114" i="445"/>
  <c r="AO117" i="445"/>
  <c r="AS117" i="445"/>
  <c r="BN117" i="445"/>
  <c r="BR117" i="445"/>
  <c r="AR118" i="445"/>
  <c r="AV118" i="445"/>
  <c r="AW118" i="445" s="1"/>
  <c r="BM118" i="445"/>
  <c r="AO121" i="445"/>
  <c r="AS121" i="445"/>
  <c r="BN121" i="445"/>
  <c r="BR121" i="445"/>
  <c r="AR122" i="445"/>
  <c r="AV122" i="445"/>
  <c r="AW122" i="445" s="1"/>
  <c r="BM122" i="445"/>
  <c r="AO125" i="445"/>
  <c r="AS125" i="445"/>
  <c r="BN125" i="445"/>
  <c r="BR125" i="445"/>
  <c r="AV126" i="445"/>
  <c r="AW126" i="445" s="1"/>
  <c r="AO129" i="445"/>
  <c r="AS129" i="445"/>
  <c r="BN129" i="445"/>
  <c r="BR129" i="445"/>
  <c r="AR130" i="445"/>
  <c r="AV130" i="445"/>
  <c r="AW130" i="445" s="1"/>
  <c r="BM130" i="445"/>
  <c r="AO133" i="445"/>
  <c r="AS133" i="445"/>
  <c r="BN133" i="445"/>
  <c r="BR133" i="445"/>
  <c r="AR134" i="445"/>
  <c r="AV134" i="445"/>
  <c r="AW134" i="445" s="1"/>
  <c r="BM134" i="445"/>
  <c r="AO137" i="445"/>
  <c r="AS137" i="445"/>
  <c r="BN137" i="445"/>
  <c r="BR137" i="445"/>
  <c r="AR138" i="445"/>
  <c r="AV138" i="445"/>
  <c r="AW138" i="445" s="1"/>
  <c r="BM138" i="445"/>
  <c r="AO141" i="445"/>
  <c r="AS141" i="445"/>
  <c r="BN141" i="445"/>
  <c r="BR141" i="445"/>
  <c r="AR142" i="445"/>
  <c r="AV142" i="445"/>
  <c r="AW142" i="445" s="1"/>
  <c r="BM142" i="445"/>
  <c r="AO145" i="445"/>
  <c r="AS145" i="445"/>
  <c r="BN145" i="445"/>
  <c r="BR145" i="445"/>
  <c r="AR146" i="445"/>
  <c r="AV146" i="445"/>
  <c r="AW146" i="445" s="1"/>
  <c r="BM146" i="445"/>
  <c r="AO24" i="446"/>
  <c r="AS24" i="446"/>
  <c r="BN24" i="446"/>
  <c r="BR24" i="446"/>
  <c r="BM25" i="446"/>
  <c r="AO28" i="446"/>
  <c r="AS28" i="446"/>
  <c r="BN28" i="446"/>
  <c r="BR28" i="446"/>
  <c r="AR29" i="446"/>
  <c r="AV29" i="446"/>
  <c r="AW29" i="446" s="1"/>
  <c r="BM29" i="446"/>
  <c r="AO32" i="446"/>
  <c r="AS32" i="446"/>
  <c r="BN32" i="446"/>
  <c r="BR32" i="446"/>
  <c r="AR33" i="446"/>
  <c r="AV33" i="446"/>
  <c r="AW33" i="446" s="1"/>
  <c r="BM33" i="446"/>
  <c r="AO36" i="446"/>
  <c r="AS36" i="446"/>
  <c r="BN36" i="446"/>
  <c r="BR36" i="446"/>
  <c r="AR37" i="446"/>
  <c r="AV37" i="446"/>
  <c r="AW37" i="446" s="1"/>
  <c r="BM37" i="446"/>
  <c r="AO40" i="446"/>
  <c r="AS40" i="446"/>
  <c r="BN40" i="446"/>
  <c r="BR40" i="446"/>
  <c r="AR41" i="446"/>
  <c r="AV41" i="446"/>
  <c r="AW41" i="446" s="1"/>
  <c r="BM41" i="446"/>
  <c r="AO44" i="446"/>
  <c r="AS44" i="446"/>
  <c r="BN44" i="446"/>
  <c r="BR44" i="446"/>
  <c r="AR45" i="446"/>
  <c r="AV45" i="446"/>
  <c r="AW45" i="446" s="1"/>
  <c r="BM45" i="446"/>
  <c r="AO48" i="446"/>
  <c r="AS48" i="446"/>
  <c r="BN48" i="446"/>
  <c r="BR48" i="446"/>
  <c r="AR49" i="446"/>
  <c r="AV49" i="446"/>
  <c r="AW49" i="446" s="1"/>
  <c r="BM49" i="446"/>
  <c r="BI52" i="446"/>
  <c r="AO55" i="446"/>
  <c r="AT55" i="446"/>
  <c r="BM55" i="446"/>
  <c r="AU56" i="446"/>
  <c r="BM56" i="446"/>
  <c r="BT59" i="446"/>
  <c r="BP59" i="446"/>
  <c r="BL59" i="446"/>
  <c r="AU59" i="446"/>
  <c r="AS59" i="446"/>
  <c r="BQ59" i="446"/>
  <c r="BS60" i="446"/>
  <c r="BO60" i="446"/>
  <c r="AT60" i="446"/>
  <c r="AP60" i="446"/>
  <c r="AQ60" i="446" s="1"/>
  <c r="AS60" i="446"/>
  <c r="BL60" i="446"/>
  <c r="BQ60" i="446"/>
  <c r="AP61" i="446"/>
  <c r="AQ61" i="446" s="1"/>
  <c r="AU61" i="446"/>
  <c r="BI61" i="446"/>
  <c r="BO61" i="446"/>
  <c r="BR65" i="446"/>
  <c r="BN65" i="446"/>
  <c r="AS65" i="446"/>
  <c r="AO65" i="446"/>
  <c r="AT65" i="446"/>
  <c r="BM65" i="446"/>
  <c r="BS65" i="446"/>
  <c r="BI68" i="446"/>
  <c r="BJ70" i="446"/>
  <c r="AO71" i="446"/>
  <c r="AT71" i="446"/>
  <c r="BM71" i="446"/>
  <c r="AO72" i="446"/>
  <c r="AU72" i="446"/>
  <c r="BM72" i="446"/>
  <c r="BT75" i="446"/>
  <c r="BP75" i="446"/>
  <c r="BL75" i="446"/>
  <c r="AU75" i="446"/>
  <c r="AS75" i="446"/>
  <c r="BQ75" i="446"/>
  <c r="AT76" i="446"/>
  <c r="AP76" i="446"/>
  <c r="AQ76" i="446" s="1"/>
  <c r="BL76" i="446"/>
  <c r="BQ76" i="446"/>
  <c r="AP77" i="446"/>
  <c r="AQ77" i="446" s="1"/>
  <c r="AU77" i="446"/>
  <c r="BI77" i="446"/>
  <c r="BO77" i="446"/>
  <c r="BR81" i="446"/>
  <c r="BN81" i="446"/>
  <c r="AS81" i="446"/>
  <c r="AO81" i="446"/>
  <c r="AT81" i="446"/>
  <c r="BM81" i="446"/>
  <c r="BS81" i="446"/>
  <c r="BI84" i="446"/>
  <c r="BJ86" i="446"/>
  <c r="AO87" i="446"/>
  <c r="AT87" i="446"/>
  <c r="BM87" i="446"/>
  <c r="AO88" i="446"/>
  <c r="AU88" i="446"/>
  <c r="BM88" i="446"/>
  <c r="BJ90" i="446"/>
  <c r="BI90" i="446"/>
  <c r="BK93" i="446"/>
  <c r="BJ93" i="446"/>
  <c r="BT96" i="446"/>
  <c r="BP96" i="446"/>
  <c r="BL96" i="446"/>
  <c r="AU96" i="446"/>
  <c r="BS96" i="446"/>
  <c r="BN96" i="446"/>
  <c r="AV96" i="446"/>
  <c r="AW96" i="446" s="1"/>
  <c r="AP96" i="446"/>
  <c r="AQ96" i="446" s="1"/>
  <c r="AT96" i="446"/>
  <c r="BO96" i="446"/>
  <c r="BS97" i="446"/>
  <c r="BO97" i="446"/>
  <c r="AT97" i="446"/>
  <c r="AP97" i="446"/>
  <c r="AQ97" i="446" s="1"/>
  <c r="BT97" i="446"/>
  <c r="BN97" i="446"/>
  <c r="AV97" i="446"/>
  <c r="AW97" i="446" s="1"/>
  <c r="AU97" i="446"/>
  <c r="BQ97" i="446"/>
  <c r="BR98" i="446"/>
  <c r="BN98" i="446"/>
  <c r="AS98" i="446"/>
  <c r="AO98" i="446"/>
  <c r="BQ98" i="446"/>
  <c r="BL98" i="446"/>
  <c r="AR98" i="446"/>
  <c r="AU98" i="446"/>
  <c r="BI98" i="446"/>
  <c r="BP98" i="446"/>
  <c r="BS101" i="446"/>
  <c r="BO101" i="446"/>
  <c r="AT101" i="446"/>
  <c r="AP101" i="446"/>
  <c r="AQ101" i="446" s="1"/>
  <c r="BR101" i="446"/>
  <c r="BM101" i="446"/>
  <c r="AU101" i="446"/>
  <c r="AO101" i="446"/>
  <c r="AV101" i="446"/>
  <c r="AW101" i="446" s="1"/>
  <c r="BP101" i="446"/>
  <c r="AP102" i="446"/>
  <c r="AQ102" i="446" s="1"/>
  <c r="BM102" i="446"/>
  <c r="BJ107" i="446"/>
  <c r="BK113" i="446"/>
  <c r="BI113" i="446"/>
  <c r="BR118" i="446"/>
  <c r="AO118" i="446"/>
  <c r="BP118" i="446"/>
  <c r="AU118" i="446"/>
  <c r="BL118" i="446"/>
  <c r="BR122" i="446"/>
  <c r="BN122" i="446"/>
  <c r="AS122" i="446"/>
  <c r="AO122" i="446"/>
  <c r="BT122" i="446"/>
  <c r="BO122" i="446"/>
  <c r="AU122" i="446"/>
  <c r="AP122" i="446"/>
  <c r="AQ122" i="446" s="1"/>
  <c r="AV122" i="446"/>
  <c r="AW122" i="446" s="1"/>
  <c r="BL122" i="446"/>
  <c r="BS122" i="446"/>
  <c r="AO124" i="446"/>
  <c r="AV124" i="446"/>
  <c r="AW124" i="446" s="1"/>
  <c r="AW125" i="446"/>
  <c r="BI127" i="446"/>
  <c r="BK127" i="446"/>
  <c r="BI131" i="446"/>
  <c r="BJ131" i="446"/>
  <c r="BT140" i="446"/>
  <c r="BP140" i="446"/>
  <c r="BL140" i="446"/>
  <c r="AU140" i="446"/>
  <c r="BO140" i="446"/>
  <c r="AR140" i="446"/>
  <c r="AT140" i="446"/>
  <c r="BN140" i="446"/>
  <c r="BS141" i="446"/>
  <c r="BO141" i="446"/>
  <c r="AT141" i="446"/>
  <c r="AP141" i="446"/>
  <c r="AQ141" i="446" s="1"/>
  <c r="BP141" i="446"/>
  <c r="AR141" i="446"/>
  <c r="AU141" i="446"/>
  <c r="BQ141" i="446"/>
  <c r="AO144" i="446"/>
  <c r="AO145" i="446"/>
  <c r="BL145" i="446"/>
  <c r="AP146" i="446"/>
  <c r="AQ146" i="446" s="1"/>
  <c r="AV146" i="446"/>
  <c r="AW146" i="446" s="1"/>
  <c r="T18" i="447"/>
  <c r="BK28" i="447"/>
  <c r="BI28" i="447"/>
  <c r="BT33" i="447"/>
  <c r="BP33" i="447"/>
  <c r="BL33" i="447"/>
  <c r="AU33" i="447"/>
  <c r="BS33" i="447"/>
  <c r="BN33" i="447"/>
  <c r="AV33" i="447"/>
  <c r="AW33" i="447" s="1"/>
  <c r="AP33" i="447"/>
  <c r="AQ33" i="447" s="1"/>
  <c r="BR33" i="447"/>
  <c r="AR33" i="447"/>
  <c r="BQ33" i="447"/>
  <c r="BK34" i="447"/>
  <c r="BI34" i="447"/>
  <c r="AP35" i="447"/>
  <c r="AQ35" i="447" s="1"/>
  <c r="BJ43" i="447"/>
  <c r="BI43" i="447"/>
  <c r="BK43" i="447"/>
  <c r="AO53" i="447"/>
  <c r="BI56" i="447"/>
  <c r="BK56" i="447"/>
  <c r="BJ56" i="447"/>
  <c r="AP61" i="447"/>
  <c r="AQ61" i="447" s="1"/>
  <c r="BR63" i="447"/>
  <c r="BN63" i="447"/>
  <c r="AS63" i="447"/>
  <c r="AO63" i="447"/>
  <c r="BP63" i="447"/>
  <c r="AV63" i="447"/>
  <c r="AW63" i="447" s="1"/>
  <c r="BT63" i="447"/>
  <c r="BM63" i="447"/>
  <c r="AP63" i="447"/>
  <c r="AQ63" i="447" s="1"/>
  <c r="BL63" i="447"/>
  <c r="AU63" i="447"/>
  <c r="BJ63" i="447"/>
  <c r="BK63" i="447"/>
  <c r="BS63" i="447"/>
  <c r="BS78" i="447"/>
  <c r="BO78" i="447"/>
  <c r="AT78" i="447"/>
  <c r="AP78" i="447"/>
  <c r="AQ78" i="447" s="1"/>
  <c r="BR78" i="447"/>
  <c r="BM78" i="447"/>
  <c r="AU78" i="447"/>
  <c r="AO78" i="447"/>
  <c r="BN78" i="447"/>
  <c r="AS78" i="447"/>
  <c r="BL78" i="447"/>
  <c r="BP78" i="447"/>
  <c r="BJ83" i="447"/>
  <c r="BI83" i="447"/>
  <c r="BK93" i="447"/>
  <c r="BJ93" i="447"/>
  <c r="BI95" i="447"/>
  <c r="BJ95" i="447"/>
  <c r="BK95" i="447"/>
  <c r="BS98" i="447"/>
  <c r="BO98" i="447"/>
  <c r="AT98" i="447"/>
  <c r="AP98" i="447"/>
  <c r="AQ98" i="447" s="1"/>
  <c r="BR98" i="447"/>
  <c r="BM98" i="447"/>
  <c r="AU98" i="447"/>
  <c r="AO98" i="447"/>
  <c r="BN98" i="447"/>
  <c r="AS98" i="447"/>
  <c r="BL98" i="447"/>
  <c r="BQ98" i="447"/>
  <c r="AR98" i="447"/>
  <c r="AV98" i="447"/>
  <c r="AW98" i="447" s="1"/>
  <c r="BJ103" i="447"/>
  <c r="BI103" i="447"/>
  <c r="BK103" i="447"/>
  <c r="BK117" i="447"/>
  <c r="BJ117" i="447"/>
  <c r="BI117" i="447"/>
  <c r="BI119" i="447"/>
  <c r="BK119" i="447"/>
  <c r="BJ119" i="447"/>
  <c r="BT120" i="447"/>
  <c r="BP120" i="447"/>
  <c r="BL120" i="447"/>
  <c r="AU120" i="447"/>
  <c r="BS120" i="447"/>
  <c r="BN120" i="447"/>
  <c r="AV120" i="447"/>
  <c r="AW120" i="447" s="1"/>
  <c r="AP120" i="447"/>
  <c r="AQ120" i="447" s="1"/>
  <c r="BQ120" i="447"/>
  <c r="AO120" i="447"/>
  <c r="BM120" i="447"/>
  <c r="AR120" i="447"/>
  <c r="BR120" i="447"/>
  <c r="AS120" i="447"/>
  <c r="BO120" i="447"/>
  <c r="AT120" i="447"/>
  <c r="AT125" i="447"/>
  <c r="AP125" i="447"/>
  <c r="AQ125" i="447" s="1"/>
  <c r="BM125" i="447"/>
  <c r="AU125" i="447"/>
  <c r="AS125" i="447"/>
  <c r="BP125" i="447"/>
  <c r="BQ125" i="447"/>
  <c r="AR101" i="445"/>
  <c r="AV101" i="445"/>
  <c r="AW101" i="445" s="1"/>
  <c r="BM101" i="445"/>
  <c r="AR105" i="445"/>
  <c r="AV105" i="445"/>
  <c r="AW105" i="445" s="1"/>
  <c r="BM105" i="445"/>
  <c r="AV109" i="445"/>
  <c r="AW109" i="445" s="1"/>
  <c r="AR113" i="445"/>
  <c r="AV113" i="445"/>
  <c r="AW113" i="445" s="1"/>
  <c r="BM113" i="445"/>
  <c r="AR117" i="445"/>
  <c r="AV117" i="445"/>
  <c r="AW117" i="445"/>
  <c r="BM117" i="445"/>
  <c r="AR121" i="445"/>
  <c r="AV121" i="445"/>
  <c r="AW121" i="445" s="1"/>
  <c r="BM121" i="445"/>
  <c r="AR125" i="445"/>
  <c r="AV125" i="445"/>
  <c r="AW125" i="445" s="1"/>
  <c r="BM125" i="445"/>
  <c r="AR129" i="445"/>
  <c r="AV129" i="445"/>
  <c r="AW129" i="445" s="1"/>
  <c r="BM129" i="445"/>
  <c r="AR133" i="445"/>
  <c r="AV133" i="445"/>
  <c r="AW133" i="445" s="1"/>
  <c r="BM133" i="445"/>
  <c r="AR137" i="445"/>
  <c r="AV137" i="445"/>
  <c r="AW137" i="445" s="1"/>
  <c r="BM137" i="445"/>
  <c r="AR141" i="445"/>
  <c r="AV141" i="445"/>
  <c r="AW141" i="445" s="1"/>
  <c r="BM141" i="445"/>
  <c r="AR145" i="445"/>
  <c r="AV145" i="445"/>
  <c r="AW145" i="445" s="1"/>
  <c r="BM145" i="445"/>
  <c r="AR24" i="446"/>
  <c r="AV24" i="446"/>
  <c r="AW24" i="446"/>
  <c r="BM24" i="446"/>
  <c r="AR28" i="446"/>
  <c r="AV28" i="446"/>
  <c r="AW28" i="446" s="1"/>
  <c r="BM28" i="446"/>
  <c r="AR32" i="446"/>
  <c r="AV32" i="446"/>
  <c r="AW32" i="446" s="1"/>
  <c r="BM32" i="446"/>
  <c r="AR36" i="446"/>
  <c r="AV36" i="446"/>
  <c r="AW36" i="446" s="1"/>
  <c r="BM36" i="446"/>
  <c r="AR40" i="446"/>
  <c r="AV40" i="446"/>
  <c r="AW40" i="446" s="1"/>
  <c r="BM40" i="446"/>
  <c r="AR44" i="446"/>
  <c r="AV44" i="446"/>
  <c r="AW44" i="446" s="1"/>
  <c r="BM44" i="446"/>
  <c r="AR48" i="446"/>
  <c r="AV48" i="446"/>
  <c r="AW48" i="446" s="1"/>
  <c r="BM48" i="446"/>
  <c r="BT55" i="446"/>
  <c r="BP55" i="446"/>
  <c r="BL55" i="446"/>
  <c r="AU55" i="446"/>
  <c r="AS55" i="446"/>
  <c r="BQ55" i="446"/>
  <c r="BS56" i="446"/>
  <c r="AP56" i="446"/>
  <c r="AQ56" i="446" s="1"/>
  <c r="BQ56" i="446"/>
  <c r="BR61" i="446"/>
  <c r="BN61" i="446"/>
  <c r="AS61" i="446"/>
  <c r="AO61" i="446"/>
  <c r="AT61" i="446"/>
  <c r="BM61" i="446"/>
  <c r="BS61" i="446"/>
  <c r="BT71" i="446"/>
  <c r="BP71" i="446"/>
  <c r="BL71" i="446"/>
  <c r="AU71" i="446"/>
  <c r="AS71" i="446"/>
  <c r="BQ71" i="446"/>
  <c r="BS72" i="446"/>
  <c r="BO72" i="446"/>
  <c r="AT72" i="446"/>
  <c r="AP72" i="446"/>
  <c r="AQ72" i="446" s="1"/>
  <c r="AS72" i="446"/>
  <c r="BL72" i="446"/>
  <c r="BQ72" i="446"/>
  <c r="BR77" i="446"/>
  <c r="BN77" i="446"/>
  <c r="AS77" i="446"/>
  <c r="AO77" i="446"/>
  <c r="AT77" i="446"/>
  <c r="BM77" i="446"/>
  <c r="BS77" i="446"/>
  <c r="BT87" i="446"/>
  <c r="BP87" i="446"/>
  <c r="BL87" i="446"/>
  <c r="AU87" i="446"/>
  <c r="AS87" i="446"/>
  <c r="BQ87" i="446"/>
  <c r="BS88" i="446"/>
  <c r="BO88" i="446"/>
  <c r="AT88" i="446"/>
  <c r="AP88" i="446"/>
  <c r="AQ88" i="446" s="1"/>
  <c r="AS88" i="446"/>
  <c r="BL88" i="446"/>
  <c r="BQ88" i="446"/>
  <c r="BK97" i="446"/>
  <c r="BI97" i="446"/>
  <c r="BR102" i="446"/>
  <c r="BN102" i="446"/>
  <c r="AS102" i="446"/>
  <c r="AO102" i="446"/>
  <c r="BP102" i="446"/>
  <c r="AV102" i="446"/>
  <c r="AW102" i="446" s="1"/>
  <c r="AU102" i="446"/>
  <c r="BL102" i="446"/>
  <c r="BS102" i="446"/>
  <c r="BR106" i="446"/>
  <c r="BN106" i="446"/>
  <c r="AS106" i="446"/>
  <c r="AO106" i="446"/>
  <c r="BT106" i="446"/>
  <c r="BO106" i="446"/>
  <c r="AU106" i="446"/>
  <c r="AP106" i="446"/>
  <c r="AQ106" i="446" s="1"/>
  <c r="AV106" i="446"/>
  <c r="AW106" i="446"/>
  <c r="BL106" i="446"/>
  <c r="BS106" i="446"/>
  <c r="BI111" i="446"/>
  <c r="BK111" i="446"/>
  <c r="BI115" i="446"/>
  <c r="BJ115" i="446"/>
  <c r="BT124" i="446"/>
  <c r="BP124" i="446"/>
  <c r="BO124" i="446"/>
  <c r="AR124" i="446"/>
  <c r="BT132" i="446"/>
  <c r="AU132" i="446"/>
  <c r="BR132" i="446"/>
  <c r="AO132" i="446"/>
  <c r="AV132" i="446"/>
  <c r="AW132" i="446" s="1"/>
  <c r="BJ134" i="446"/>
  <c r="BK134" i="446"/>
  <c r="BJ138" i="446"/>
  <c r="BI138" i="446"/>
  <c r="BK141" i="446"/>
  <c r="BJ141" i="446"/>
  <c r="BT144" i="446"/>
  <c r="BP144" i="446"/>
  <c r="BL144" i="446"/>
  <c r="AU144" i="446"/>
  <c r="BS144" i="446"/>
  <c r="BN144" i="446"/>
  <c r="AV144" i="446"/>
  <c r="AW144" i="446" s="1"/>
  <c r="AP144" i="446"/>
  <c r="AQ144" i="446" s="1"/>
  <c r="AT144" i="446"/>
  <c r="BO144" i="446"/>
  <c r="BS145" i="446"/>
  <c r="BO145" i="446"/>
  <c r="AT145" i="446"/>
  <c r="AP145" i="446"/>
  <c r="AQ145" i="446" s="1"/>
  <c r="BT145" i="446"/>
  <c r="BN145" i="446"/>
  <c r="AV145" i="446"/>
  <c r="AW145" i="446" s="1"/>
  <c r="AU145" i="446"/>
  <c r="BQ145" i="446"/>
  <c r="BR146" i="446"/>
  <c r="BN146" i="446"/>
  <c r="AS146" i="446"/>
  <c r="AO146" i="446"/>
  <c r="BQ146" i="446"/>
  <c r="BL146" i="446"/>
  <c r="AR146" i="446"/>
  <c r="AU146" i="446"/>
  <c r="BP146" i="446"/>
  <c r="BI22" i="447"/>
  <c r="AJ25" i="447"/>
  <c r="BI26" i="447"/>
  <c r="BK26" i="447"/>
  <c r="BR35" i="447"/>
  <c r="BN35" i="447"/>
  <c r="AS35" i="447"/>
  <c r="AO35" i="447"/>
  <c r="BQ35" i="447"/>
  <c r="BL35" i="447"/>
  <c r="AR35" i="447"/>
  <c r="BT35" i="447"/>
  <c r="BM35" i="447"/>
  <c r="AV35" i="447"/>
  <c r="AW35" i="447" s="1"/>
  <c r="BK42" i="447"/>
  <c r="BJ42" i="447"/>
  <c r="BR43" i="447"/>
  <c r="BN43" i="447"/>
  <c r="AS43" i="447"/>
  <c r="AO43" i="447"/>
  <c r="BT43" i="447"/>
  <c r="BO43" i="447"/>
  <c r="AU43" i="447"/>
  <c r="AP43" i="447"/>
  <c r="AQ43" i="447" s="1"/>
  <c r="BQ43" i="447"/>
  <c r="AT43" i="447"/>
  <c r="BP43" i="447"/>
  <c r="BT53" i="447"/>
  <c r="BP53" i="447"/>
  <c r="BL53" i="447"/>
  <c r="AU53" i="447"/>
  <c r="BO53" i="447"/>
  <c r="AR53" i="447"/>
  <c r="BS53" i="447"/>
  <c r="BM53" i="447"/>
  <c r="AS53" i="447"/>
  <c r="BQ53" i="447"/>
  <c r="AT53" i="447"/>
  <c r="BT61" i="447"/>
  <c r="BP61" i="447"/>
  <c r="BL61" i="447"/>
  <c r="AU61" i="447"/>
  <c r="BR61" i="447"/>
  <c r="BM61" i="447"/>
  <c r="AT61" i="447"/>
  <c r="AO61" i="447"/>
  <c r="BN61" i="447"/>
  <c r="AS61" i="447"/>
  <c r="BO61" i="447"/>
  <c r="AR61" i="447"/>
  <c r="BI68" i="447"/>
  <c r="BJ68" i="447"/>
  <c r="BK82" i="447"/>
  <c r="BJ82" i="447"/>
  <c r="BR94" i="447"/>
  <c r="BN94" i="447"/>
  <c r="AS94" i="447"/>
  <c r="AO94" i="447"/>
  <c r="BT94" i="447"/>
  <c r="BO94" i="447"/>
  <c r="AU94" i="447"/>
  <c r="AP94" i="447"/>
  <c r="AQ94" i="447" s="1"/>
  <c r="BQ94" i="447"/>
  <c r="AT94" i="447"/>
  <c r="BL94" i="447"/>
  <c r="AR94" i="447"/>
  <c r="BS94" i="447"/>
  <c r="BJ94" i="447"/>
  <c r="BI94" i="447"/>
  <c r="BK94" i="447"/>
  <c r="AR54" i="446"/>
  <c r="AV54" i="446"/>
  <c r="AW54" i="446"/>
  <c r="BM54" i="446"/>
  <c r="AR58" i="446"/>
  <c r="AV58" i="446"/>
  <c r="AW58" i="446" s="1"/>
  <c r="BM58" i="446"/>
  <c r="AR62" i="446"/>
  <c r="AV62" i="446"/>
  <c r="AW62" i="446" s="1"/>
  <c r="BM62" i="446"/>
  <c r="AR66" i="446"/>
  <c r="AV66" i="446"/>
  <c r="AW66" i="446" s="1"/>
  <c r="BM66" i="446"/>
  <c r="AR70" i="446"/>
  <c r="AV70" i="446"/>
  <c r="AW70" i="446" s="1"/>
  <c r="BM70" i="446"/>
  <c r="AR82" i="446"/>
  <c r="AV82" i="446"/>
  <c r="AW82" i="446" s="1"/>
  <c r="BM82" i="446"/>
  <c r="AR86" i="446"/>
  <c r="AV86" i="446"/>
  <c r="AW86" i="446" s="1"/>
  <c r="BM86" i="446"/>
  <c r="BR90" i="446"/>
  <c r="BN90" i="446"/>
  <c r="AR90" i="446"/>
  <c r="AV90" i="446"/>
  <c r="AW90" i="446" s="1"/>
  <c r="BO90" i="446"/>
  <c r="BT90" i="446"/>
  <c r="BR94" i="446"/>
  <c r="BN94" i="446"/>
  <c r="AS94" i="446"/>
  <c r="AO94" i="446"/>
  <c r="AT94" i="446"/>
  <c r="BM94" i="446"/>
  <c r="BS94" i="446"/>
  <c r="BT104" i="446"/>
  <c r="BP104" i="446"/>
  <c r="BL104" i="446"/>
  <c r="AU104" i="446"/>
  <c r="AS104" i="446"/>
  <c r="BQ104" i="446"/>
  <c r="BO105" i="446"/>
  <c r="AT105" i="446"/>
  <c r="AS105" i="446"/>
  <c r="BL105" i="446"/>
  <c r="BR110" i="446"/>
  <c r="BN110" i="446"/>
  <c r="AS110" i="446"/>
  <c r="AO110" i="446"/>
  <c r="AT110" i="446"/>
  <c r="BM110" i="446"/>
  <c r="BS110" i="446"/>
  <c r="BL120" i="446"/>
  <c r="AU120" i="446"/>
  <c r="BS121" i="446"/>
  <c r="BO121" i="446"/>
  <c r="AS121" i="446"/>
  <c r="BR126" i="446"/>
  <c r="BN126" i="446"/>
  <c r="AS126" i="446"/>
  <c r="AO126" i="446"/>
  <c r="AT126" i="446"/>
  <c r="BM126" i="446"/>
  <c r="BS126" i="446"/>
  <c r="BT136" i="446"/>
  <c r="BP136" i="446"/>
  <c r="BL136" i="446"/>
  <c r="AU136" i="446"/>
  <c r="AS136" i="446"/>
  <c r="BQ136" i="446"/>
  <c r="BS137" i="446"/>
  <c r="BO137" i="446"/>
  <c r="AT137" i="446"/>
  <c r="AP137" i="446"/>
  <c r="AQ137" i="446" s="1"/>
  <c r="AS137" i="446"/>
  <c r="BL137" i="446"/>
  <c r="BQ137" i="446"/>
  <c r="BM18" i="447"/>
  <c r="BN18" i="447" s="1"/>
  <c r="V18" i="447"/>
  <c r="W18" i="447" s="1"/>
  <c r="AJ22" i="447"/>
  <c r="BR25" i="447"/>
  <c r="BN25" i="447"/>
  <c r="AS25" i="447"/>
  <c r="AO25" i="447"/>
  <c r="AT25" i="447"/>
  <c r="BM25" i="447"/>
  <c r="BS25" i="447"/>
  <c r="BI32" i="447"/>
  <c r="BK32" i="447"/>
  <c r="BI36" i="447"/>
  <c r="BJ36" i="447"/>
  <c r="BT45" i="447"/>
  <c r="BP45" i="447"/>
  <c r="BL45" i="447"/>
  <c r="AU45" i="447"/>
  <c r="BO45" i="447"/>
  <c r="AR45" i="447"/>
  <c r="AT45" i="447"/>
  <c r="BN45" i="447"/>
  <c r="BS46" i="447"/>
  <c r="BO46" i="447"/>
  <c r="AT46" i="447"/>
  <c r="AP46" i="447"/>
  <c r="AQ46" i="447" s="1"/>
  <c r="BP46" i="447"/>
  <c r="AR46" i="447"/>
  <c r="AU46" i="447"/>
  <c r="BQ46" i="447"/>
  <c r="BK50" i="447"/>
  <c r="BK52" i="447"/>
  <c r="BJ59" i="447"/>
  <c r="BI59" i="447"/>
  <c r="BI60" i="447"/>
  <c r="BJ60" i="447"/>
  <c r="BT69" i="447"/>
  <c r="BP69" i="447"/>
  <c r="BL69" i="447"/>
  <c r="AU69" i="447"/>
  <c r="BO69" i="447"/>
  <c r="AR69" i="447"/>
  <c r="BR69" i="447"/>
  <c r="AP69" i="447"/>
  <c r="AQ69" i="447" s="1"/>
  <c r="AV69" i="447"/>
  <c r="AW69" i="447" s="1"/>
  <c r="BQ69" i="447"/>
  <c r="BK70" i="447"/>
  <c r="BJ70" i="447"/>
  <c r="BI72" i="447"/>
  <c r="BK72" i="447"/>
  <c r="BJ72" i="447"/>
  <c r="BT73" i="447"/>
  <c r="BP73" i="447"/>
  <c r="BL73" i="447"/>
  <c r="AU73" i="447"/>
  <c r="BS73" i="447"/>
  <c r="BN73" i="447"/>
  <c r="AV73" i="447"/>
  <c r="AW73" i="447" s="1"/>
  <c r="AP73" i="447"/>
  <c r="AQ73" i="447" s="1"/>
  <c r="BM73" i="447"/>
  <c r="AS73" i="447"/>
  <c r="BR73" i="447"/>
  <c r="BT85" i="447"/>
  <c r="BP85" i="447"/>
  <c r="BL85" i="447"/>
  <c r="AU85" i="447"/>
  <c r="BO85" i="447"/>
  <c r="AR85" i="447"/>
  <c r="BQ85" i="447"/>
  <c r="AV85" i="447"/>
  <c r="AW85" i="447" s="1"/>
  <c r="AO85" i="447"/>
  <c r="BS85" i="447"/>
  <c r="BS86" i="447"/>
  <c r="BO86" i="447"/>
  <c r="AT86" i="447"/>
  <c r="AP86" i="447"/>
  <c r="AQ86" i="447" s="1"/>
  <c r="BP86" i="447"/>
  <c r="AR86" i="447"/>
  <c r="BR86" i="447"/>
  <c r="BL86" i="447"/>
  <c r="AV86" i="447"/>
  <c r="AW86" i="447" s="1"/>
  <c r="AO86" i="447"/>
  <c r="BN86" i="447"/>
  <c r="BK102" i="447"/>
  <c r="BJ102" i="447"/>
  <c r="BJ111" i="447"/>
  <c r="BT132" i="447"/>
  <c r="BP132" i="447"/>
  <c r="BL132" i="447"/>
  <c r="AU132" i="447"/>
  <c r="BO132" i="447"/>
  <c r="AR132" i="447"/>
  <c r="BQ132" i="447"/>
  <c r="AV132" i="447"/>
  <c r="AW132" i="447" s="1"/>
  <c r="AO132" i="447"/>
  <c r="BM132" i="447"/>
  <c r="AP132" i="447"/>
  <c r="AQ132" i="447" s="1"/>
  <c r="BS132" i="447"/>
  <c r="AT132" i="447"/>
  <c r="AS132" i="447"/>
  <c r="BN132" i="447"/>
  <c r="BR132" i="447"/>
  <c r="AR91" i="446"/>
  <c r="AV91" i="446"/>
  <c r="AW91" i="446" s="1"/>
  <c r="BM91" i="446"/>
  <c r="AR95" i="446"/>
  <c r="AV95" i="446"/>
  <c r="AW95" i="446" s="1"/>
  <c r="BM95" i="446"/>
  <c r="AR99" i="446"/>
  <c r="AV99" i="446"/>
  <c r="AW99" i="446" s="1"/>
  <c r="BM99" i="446"/>
  <c r="AV103" i="446"/>
  <c r="AW103" i="446" s="1"/>
  <c r="AR107" i="446"/>
  <c r="AV107" i="446"/>
  <c r="AW107" i="446"/>
  <c r="BM107" i="446"/>
  <c r="AR111" i="446"/>
  <c r="AV111" i="446"/>
  <c r="AW111" i="446" s="1"/>
  <c r="BM111" i="446"/>
  <c r="AR115" i="446"/>
  <c r="AV115" i="446"/>
  <c r="AW115" i="446" s="1"/>
  <c r="BM115" i="446"/>
  <c r="AR119" i="446"/>
  <c r="AV119" i="446"/>
  <c r="AW119" i="446" s="1"/>
  <c r="BM119" i="446"/>
  <c r="AR123" i="446"/>
  <c r="AV123" i="446"/>
  <c r="AW123" i="446" s="1"/>
  <c r="BM123" i="446"/>
  <c r="AR127" i="446"/>
  <c r="AV127" i="446"/>
  <c r="AW127" i="446" s="1"/>
  <c r="BM127" i="446"/>
  <c r="AV131" i="446"/>
  <c r="AW131" i="446" s="1"/>
  <c r="AR135" i="446"/>
  <c r="AV135" i="446"/>
  <c r="AW135" i="446" s="1"/>
  <c r="BM135" i="446"/>
  <c r="AR139" i="446"/>
  <c r="AV139" i="446"/>
  <c r="AW139" i="446" s="1"/>
  <c r="BM139" i="446"/>
  <c r="AR143" i="446"/>
  <c r="AV143" i="446"/>
  <c r="AW143" i="446"/>
  <c r="BM143" i="446"/>
  <c r="AR22" i="447"/>
  <c r="AV22" i="447"/>
  <c r="BM22" i="447"/>
  <c r="AR26" i="447"/>
  <c r="AV26" i="447"/>
  <c r="AW26" i="447" s="1"/>
  <c r="BM26" i="447"/>
  <c r="AR30" i="447"/>
  <c r="AV30" i="447"/>
  <c r="AW30" i="447" s="1"/>
  <c r="BM30" i="447"/>
  <c r="BT41" i="447"/>
  <c r="BP41" i="447"/>
  <c r="BL41" i="447"/>
  <c r="AU41" i="447"/>
  <c r="AS41" i="447"/>
  <c r="BQ41" i="447"/>
  <c r="BS42" i="447"/>
  <c r="BO42" i="447"/>
  <c r="AT42" i="447"/>
  <c r="AP42" i="447"/>
  <c r="AQ42" i="447" s="1"/>
  <c r="AS42" i="447"/>
  <c r="BL42" i="447"/>
  <c r="BQ42" i="447"/>
  <c r="BR47" i="447"/>
  <c r="BN47" i="447"/>
  <c r="AS47" i="447"/>
  <c r="AO47" i="447"/>
  <c r="AT47" i="447"/>
  <c r="BM47" i="447"/>
  <c r="BS47" i="447"/>
  <c r="BJ51" i="447"/>
  <c r="BI51" i="447"/>
  <c r="BK54" i="447"/>
  <c r="BJ54" i="447"/>
  <c r="BT57" i="447"/>
  <c r="BP57" i="447"/>
  <c r="BL57" i="447"/>
  <c r="AU57" i="447"/>
  <c r="BS57" i="447"/>
  <c r="BN57" i="447"/>
  <c r="AV57" i="447"/>
  <c r="AW57" i="447" s="1"/>
  <c r="AP57" i="447"/>
  <c r="AQ57" i="447" s="1"/>
  <c r="AT57" i="447"/>
  <c r="BO57" i="447"/>
  <c r="BS58" i="447"/>
  <c r="BO58" i="447"/>
  <c r="AT58" i="447"/>
  <c r="AP58" i="447"/>
  <c r="AQ58" i="447" s="1"/>
  <c r="BT58" i="447"/>
  <c r="BN58" i="447"/>
  <c r="AV58" i="447"/>
  <c r="AW58" i="447" s="1"/>
  <c r="AU58" i="447"/>
  <c r="BQ58" i="447"/>
  <c r="BR59" i="447"/>
  <c r="BN59" i="447"/>
  <c r="AS59" i="447"/>
  <c r="AO59" i="447"/>
  <c r="BQ59" i="447"/>
  <c r="BL59" i="447"/>
  <c r="AR59" i="447"/>
  <c r="AU59" i="447"/>
  <c r="BP59" i="447"/>
  <c r="BS62" i="447"/>
  <c r="BO62" i="447"/>
  <c r="AT62" i="447"/>
  <c r="AP62" i="447"/>
  <c r="AQ62" i="447" s="1"/>
  <c r="BR62" i="447"/>
  <c r="BM62" i="447"/>
  <c r="AU62" i="447"/>
  <c r="AO62" i="447"/>
  <c r="AV62" i="447"/>
  <c r="AW62" i="447" s="1"/>
  <c r="BP62" i="447"/>
  <c r="BK74" i="447"/>
  <c r="BI74" i="447"/>
  <c r="BR79" i="447"/>
  <c r="BN79" i="447"/>
  <c r="AS79" i="447"/>
  <c r="AO79" i="447"/>
  <c r="BP79" i="447"/>
  <c r="AV79" i="447"/>
  <c r="AW79" i="447" s="1"/>
  <c r="AU79" i="447"/>
  <c r="BL79" i="447"/>
  <c r="BS79" i="447"/>
  <c r="BR83" i="447"/>
  <c r="BN83" i="447"/>
  <c r="AS83" i="447"/>
  <c r="AO83" i="447"/>
  <c r="BT83" i="447"/>
  <c r="BO83" i="447"/>
  <c r="AU83" i="447"/>
  <c r="AP83" i="447"/>
  <c r="AQ83" i="447" s="1"/>
  <c r="AV83" i="447"/>
  <c r="AW83" i="447" s="1"/>
  <c r="BL83" i="447"/>
  <c r="BS83" i="447"/>
  <c r="BT88" i="447"/>
  <c r="BP88" i="447"/>
  <c r="BL88" i="447"/>
  <c r="AU88" i="447"/>
  <c r="BR88" i="447"/>
  <c r="BM88" i="447"/>
  <c r="AT88" i="447"/>
  <c r="AO88" i="447"/>
  <c r="BQ88" i="447"/>
  <c r="AP88" i="447"/>
  <c r="AQ88" i="447" s="1"/>
  <c r="BS89" i="447"/>
  <c r="BO89" i="447"/>
  <c r="AT89" i="447"/>
  <c r="AP89" i="447"/>
  <c r="AQ89" i="447" s="1"/>
  <c r="BR89" i="447"/>
  <c r="BM89" i="447"/>
  <c r="AU89" i="447"/>
  <c r="AO89" i="447"/>
  <c r="BT89" i="447"/>
  <c r="BL89" i="447"/>
  <c r="AR89" i="447"/>
  <c r="BR90" i="447"/>
  <c r="BN90" i="447"/>
  <c r="AS90" i="447"/>
  <c r="AO90" i="447"/>
  <c r="BP90" i="447"/>
  <c r="AV90" i="447"/>
  <c r="AW90" i="447" s="1"/>
  <c r="BQ90" i="447"/>
  <c r="AT90" i="447"/>
  <c r="BO90" i="447"/>
  <c r="BI96" i="447"/>
  <c r="BJ96" i="447"/>
  <c r="BK96" i="447"/>
  <c r="BJ99" i="447"/>
  <c r="BK99" i="447"/>
  <c r="BI99" i="447"/>
  <c r="BT109" i="447"/>
  <c r="BP109" i="447"/>
  <c r="BL109" i="447"/>
  <c r="AU109" i="447"/>
  <c r="BS109" i="447"/>
  <c r="BN109" i="447"/>
  <c r="AV109" i="447"/>
  <c r="AW109" i="447" s="1"/>
  <c r="AP109" i="447"/>
  <c r="AQ109" i="447" s="1"/>
  <c r="BR109" i="447"/>
  <c r="AR109" i="447"/>
  <c r="BO109" i="447"/>
  <c r="AT109" i="447"/>
  <c r="BK110" i="447"/>
  <c r="BI110" i="447"/>
  <c r="BT113" i="447"/>
  <c r="BP113" i="447"/>
  <c r="BL113" i="447"/>
  <c r="AU113" i="447"/>
  <c r="BR113" i="447"/>
  <c r="BM113" i="447"/>
  <c r="AT113" i="447"/>
  <c r="AO113" i="447"/>
  <c r="BQ113" i="447"/>
  <c r="AP113" i="447"/>
  <c r="AQ113" i="447" s="1"/>
  <c r="BO113" i="447"/>
  <c r="AS113" i="447"/>
  <c r="BN113" i="447"/>
  <c r="AR36" i="447"/>
  <c r="AV36" i="447"/>
  <c r="AW36" i="447" s="1"/>
  <c r="BM36" i="447"/>
  <c r="AR40" i="447"/>
  <c r="AV40" i="447"/>
  <c r="AW40" i="447" s="1"/>
  <c r="BM40" i="447"/>
  <c r="AR44" i="447"/>
  <c r="AV44" i="447"/>
  <c r="AW44" i="447" s="1"/>
  <c r="BM44" i="447"/>
  <c r="AR48" i="447"/>
  <c r="AV48" i="447"/>
  <c r="AW48" i="447" s="1"/>
  <c r="BM48" i="447"/>
  <c r="BS50" i="447"/>
  <c r="BR55" i="447"/>
  <c r="BN55" i="447"/>
  <c r="AS55" i="447"/>
  <c r="AO55" i="447"/>
  <c r="AT55" i="447"/>
  <c r="BM55" i="447"/>
  <c r="BS55" i="447"/>
  <c r="BT65" i="447"/>
  <c r="BP65" i="447"/>
  <c r="BL65" i="447"/>
  <c r="AU65" i="447"/>
  <c r="AS65" i="447"/>
  <c r="BQ65" i="447"/>
  <c r="BS66" i="447"/>
  <c r="BO66" i="447"/>
  <c r="AT66" i="447"/>
  <c r="AP66" i="447"/>
  <c r="AQ66" i="447" s="1"/>
  <c r="AS66" i="447"/>
  <c r="BL66" i="447"/>
  <c r="BQ66" i="447"/>
  <c r="BR71" i="447"/>
  <c r="BN71" i="447"/>
  <c r="AS71" i="447"/>
  <c r="AO71" i="447"/>
  <c r="AT71" i="447"/>
  <c r="BM71" i="447"/>
  <c r="BS71" i="447"/>
  <c r="BT81" i="447"/>
  <c r="BP81" i="447"/>
  <c r="BL81" i="447"/>
  <c r="AU81" i="447"/>
  <c r="AS81" i="447"/>
  <c r="BQ81" i="447"/>
  <c r="BS82" i="447"/>
  <c r="BO82" i="447"/>
  <c r="AT82" i="447"/>
  <c r="AP82" i="447"/>
  <c r="AQ82" i="447" s="1"/>
  <c r="AS82" i="447"/>
  <c r="BL82" i="447"/>
  <c r="BQ82" i="447"/>
  <c r="BI87" i="447"/>
  <c r="BJ87" i="447"/>
  <c r="BQ96" i="447"/>
  <c r="BM96" i="447"/>
  <c r="AV96" i="447"/>
  <c r="AW96" i="447" s="1"/>
  <c r="BT96" i="447"/>
  <c r="BO96" i="447"/>
  <c r="AU96" i="447"/>
  <c r="BN96" i="447"/>
  <c r="AR96" i="447"/>
  <c r="AT96" i="447"/>
  <c r="BS96" i="447"/>
  <c r="BT105" i="447"/>
  <c r="BP105" i="447"/>
  <c r="BL105" i="447"/>
  <c r="AU105" i="447"/>
  <c r="BO105" i="447"/>
  <c r="AR105" i="447"/>
  <c r="BQ105" i="447"/>
  <c r="AV105" i="447"/>
  <c r="AW105" i="447" s="1"/>
  <c r="AO105" i="447"/>
  <c r="BS105" i="447"/>
  <c r="BS106" i="447"/>
  <c r="BO106" i="447"/>
  <c r="AT106" i="447"/>
  <c r="AP106" i="447"/>
  <c r="AQ106" i="447" s="1"/>
  <c r="BP106" i="447"/>
  <c r="AR106" i="447"/>
  <c r="BR106" i="447"/>
  <c r="BL106" i="447"/>
  <c r="AV106" i="447"/>
  <c r="AW106" i="447" s="1"/>
  <c r="AO106" i="447"/>
  <c r="BN106" i="447"/>
  <c r="BR111" i="447"/>
  <c r="BN111" i="447"/>
  <c r="AS111" i="447"/>
  <c r="AO111" i="447"/>
  <c r="BQ111" i="447"/>
  <c r="BL111" i="447"/>
  <c r="AR111" i="447"/>
  <c r="BT111" i="447"/>
  <c r="BM111" i="447"/>
  <c r="AV111" i="447"/>
  <c r="AW111" i="447" s="1"/>
  <c r="BS121" i="447"/>
  <c r="BO121" i="447"/>
  <c r="AT121" i="447"/>
  <c r="AP121" i="447"/>
  <c r="AQ121" i="447" s="1"/>
  <c r="BT121" i="447"/>
  <c r="BN121" i="447"/>
  <c r="BP121" i="447"/>
  <c r="AV121" i="447"/>
  <c r="AW121" i="447" s="1"/>
  <c r="BL121" i="447"/>
  <c r="AO121" i="447"/>
  <c r="BR121" i="447"/>
  <c r="AR121" i="447"/>
  <c r="BM121" i="447"/>
  <c r="AU121" i="447"/>
  <c r="BT124" i="447"/>
  <c r="BP124" i="447"/>
  <c r="BL124" i="447"/>
  <c r="AU124" i="447"/>
  <c r="BR124" i="447"/>
  <c r="BM124" i="447"/>
  <c r="AT124" i="447"/>
  <c r="AO124" i="447"/>
  <c r="BS124" i="447"/>
  <c r="AR124" i="447"/>
  <c r="BO124" i="447"/>
  <c r="AV124" i="447"/>
  <c r="AW124" i="447" s="1"/>
  <c r="BQ124" i="447"/>
  <c r="AS124" i="447"/>
  <c r="BN124" i="447"/>
  <c r="BJ126" i="447"/>
  <c r="BK126" i="447"/>
  <c r="BI126" i="447"/>
  <c r="BK129" i="447"/>
  <c r="BI129" i="447"/>
  <c r="BR143" i="447"/>
  <c r="BN143" i="447"/>
  <c r="AS143" i="447"/>
  <c r="AO143" i="447"/>
  <c r="BT143" i="447"/>
  <c r="BO143" i="447"/>
  <c r="AU143" i="447"/>
  <c r="AP143" i="447"/>
  <c r="AQ143" i="447" s="1"/>
  <c r="BQ143" i="447"/>
  <c r="AT143" i="447"/>
  <c r="BS143" i="447"/>
  <c r="BM143" i="447"/>
  <c r="AV143" i="447"/>
  <c r="AW143" i="447" s="1"/>
  <c r="BL143" i="447"/>
  <c r="AR52" i="447"/>
  <c r="AV52" i="447"/>
  <c r="AW52" i="447" s="1"/>
  <c r="BM52" i="447"/>
  <c r="AR56" i="447"/>
  <c r="AV56" i="447"/>
  <c r="AW56" i="447" s="1"/>
  <c r="BM56" i="447"/>
  <c r="AR60" i="447"/>
  <c r="AV60" i="447"/>
  <c r="AW60" i="447"/>
  <c r="BM60" i="447"/>
  <c r="AR64" i="447"/>
  <c r="AV64" i="447"/>
  <c r="AW64" i="447" s="1"/>
  <c r="BM64" i="447"/>
  <c r="AR68" i="447"/>
  <c r="AV68" i="447"/>
  <c r="AW68" i="447" s="1"/>
  <c r="BM68" i="447"/>
  <c r="AR72" i="447"/>
  <c r="AV72" i="447"/>
  <c r="AW72" i="447" s="1"/>
  <c r="BM72" i="447"/>
  <c r="AR76" i="447"/>
  <c r="AV76" i="447"/>
  <c r="AW76" i="447" s="1"/>
  <c r="BM76" i="447"/>
  <c r="AR80" i="447"/>
  <c r="AV80" i="447"/>
  <c r="AW80" i="447" s="1"/>
  <c r="BM80" i="447"/>
  <c r="AR84" i="447"/>
  <c r="AV84" i="447"/>
  <c r="AW84" i="447" s="1"/>
  <c r="BM84" i="447"/>
  <c r="BT92" i="447"/>
  <c r="BP92" i="447"/>
  <c r="BL92" i="447"/>
  <c r="AU92" i="447"/>
  <c r="AS92" i="447"/>
  <c r="BQ92" i="447"/>
  <c r="BS93" i="447"/>
  <c r="BO93" i="447"/>
  <c r="AT93" i="447"/>
  <c r="AP93" i="447"/>
  <c r="AQ93" i="447" s="1"/>
  <c r="AS93" i="447"/>
  <c r="BL93" i="447"/>
  <c r="BQ93" i="447"/>
  <c r="BR99" i="447"/>
  <c r="BN99" i="447"/>
  <c r="AS99" i="447"/>
  <c r="AO99" i="447"/>
  <c r="BP99" i="447"/>
  <c r="AV99" i="447"/>
  <c r="AW99" i="447" s="1"/>
  <c r="AU99" i="447"/>
  <c r="BL99" i="447"/>
  <c r="BS99" i="447"/>
  <c r="BR103" i="447"/>
  <c r="BN103" i="447"/>
  <c r="AS103" i="447"/>
  <c r="AO103" i="447"/>
  <c r="BT103" i="447"/>
  <c r="BO103" i="447"/>
  <c r="AU103" i="447"/>
  <c r="AP103" i="447"/>
  <c r="AQ103" i="447" s="1"/>
  <c r="AV103" i="447"/>
  <c r="AW103" i="447" s="1"/>
  <c r="BL103" i="447"/>
  <c r="BS103" i="447"/>
  <c r="BI108" i="447"/>
  <c r="BK108" i="447"/>
  <c r="BI112" i="447"/>
  <c r="BJ112" i="447"/>
  <c r="BK142" i="447"/>
  <c r="BJ142" i="447"/>
  <c r="BI142" i="447"/>
  <c r="AR87" i="447"/>
  <c r="AV87" i="447"/>
  <c r="AW87" i="447" s="1"/>
  <c r="BM87" i="447"/>
  <c r="AR91" i="447"/>
  <c r="AV91" i="447"/>
  <c r="AW91" i="447" s="1"/>
  <c r="BM91" i="447"/>
  <c r="BM95" i="447"/>
  <c r="BT101" i="447"/>
  <c r="BP101" i="447"/>
  <c r="BL101" i="447"/>
  <c r="AU101" i="447"/>
  <c r="AS101" i="447"/>
  <c r="BQ101" i="447"/>
  <c r="BS102" i="447"/>
  <c r="BO102" i="447"/>
  <c r="AT102" i="447"/>
  <c r="AP102" i="447"/>
  <c r="AQ102" i="447" s="1"/>
  <c r="AS102" i="447"/>
  <c r="BL102" i="447"/>
  <c r="BQ102" i="447"/>
  <c r="BR107" i="447"/>
  <c r="BN107" i="447"/>
  <c r="AS107" i="447"/>
  <c r="AO107" i="447"/>
  <c r="AT107" i="447"/>
  <c r="BM107" i="447"/>
  <c r="BS107" i="447"/>
  <c r="BK121" i="447"/>
  <c r="BI121" i="447"/>
  <c r="BR135" i="447"/>
  <c r="BN135" i="447"/>
  <c r="AS135" i="447"/>
  <c r="AO135" i="447"/>
  <c r="BQ135" i="447"/>
  <c r="BL135" i="447"/>
  <c r="AR135" i="447"/>
  <c r="BT135" i="447"/>
  <c r="BM135" i="447"/>
  <c r="BO135" i="447"/>
  <c r="AP135" i="447"/>
  <c r="AQ135" i="447" s="1"/>
  <c r="AU135" i="447"/>
  <c r="BJ135" i="447"/>
  <c r="BI135" i="447"/>
  <c r="BS138" i="447"/>
  <c r="BO138" i="447"/>
  <c r="AT138" i="447"/>
  <c r="AP138" i="447"/>
  <c r="AQ138" i="447" s="1"/>
  <c r="BR138" i="447"/>
  <c r="BM138" i="447"/>
  <c r="AU138" i="447"/>
  <c r="AO138" i="447"/>
  <c r="BT138" i="447"/>
  <c r="BL138" i="447"/>
  <c r="AR138" i="447"/>
  <c r="BQ138" i="447"/>
  <c r="AV138" i="447"/>
  <c r="AW138" i="447" s="1"/>
  <c r="AS138" i="447"/>
  <c r="BP138" i="447"/>
  <c r="BK146" i="447"/>
  <c r="BJ146" i="447"/>
  <c r="BI146" i="447"/>
  <c r="AR100" i="447"/>
  <c r="AV100" i="447"/>
  <c r="AW100" i="447" s="1"/>
  <c r="BM100" i="447"/>
  <c r="AR104" i="447"/>
  <c r="AV104" i="447"/>
  <c r="AW104" i="447" s="1"/>
  <c r="BM104" i="447"/>
  <c r="AR108" i="447"/>
  <c r="AV108" i="447"/>
  <c r="AW108" i="447" s="1"/>
  <c r="BM108" i="447"/>
  <c r="AR112" i="447"/>
  <c r="AV112" i="447"/>
  <c r="AW112" i="447" s="1"/>
  <c r="BM112" i="447"/>
  <c r="BT116" i="447"/>
  <c r="BP116" i="447"/>
  <c r="BL116" i="447"/>
  <c r="AU116" i="447"/>
  <c r="BO116" i="447"/>
  <c r="AR116" i="447"/>
  <c r="AT116" i="447"/>
  <c r="BN116" i="447"/>
  <c r="BS117" i="447"/>
  <c r="BO117" i="447"/>
  <c r="AT117" i="447"/>
  <c r="AP117" i="447"/>
  <c r="AQ117" i="447" s="1"/>
  <c r="BP117" i="447"/>
  <c r="AR117" i="447"/>
  <c r="AU117" i="447"/>
  <c r="BQ117" i="447"/>
  <c r="BI123" i="447"/>
  <c r="BJ123" i="447"/>
  <c r="BK123" i="447"/>
  <c r="BJ130" i="447"/>
  <c r="BI130" i="447"/>
  <c r="BK133" i="447"/>
  <c r="BJ133" i="447"/>
  <c r="BT137" i="447"/>
  <c r="BP137" i="447"/>
  <c r="BL137" i="447"/>
  <c r="AU137" i="447"/>
  <c r="BR137" i="447"/>
  <c r="BM137" i="447"/>
  <c r="AT137" i="447"/>
  <c r="AO137" i="447"/>
  <c r="BQ137" i="447"/>
  <c r="AP137" i="447"/>
  <c r="AQ137" i="447" s="1"/>
  <c r="BS137" i="447"/>
  <c r="AV137" i="447"/>
  <c r="AW137" i="447" s="1"/>
  <c r="BN137" i="447"/>
  <c r="BR139" i="447"/>
  <c r="BN139" i="447"/>
  <c r="AS139" i="447"/>
  <c r="AO139" i="447"/>
  <c r="BP139" i="447"/>
  <c r="AV139" i="447"/>
  <c r="AW139" i="447" s="1"/>
  <c r="BQ139" i="447"/>
  <c r="AT139" i="447"/>
  <c r="BM139" i="447"/>
  <c r="AU139" i="447"/>
  <c r="BJ139" i="447"/>
  <c r="BK139" i="447"/>
  <c r="BI139" i="447"/>
  <c r="BT139" i="447"/>
  <c r="AR115" i="447"/>
  <c r="AV115" i="447"/>
  <c r="AW115" i="447" s="1"/>
  <c r="BM115" i="447"/>
  <c r="BR126" i="447"/>
  <c r="AO126" i="447"/>
  <c r="BP126" i="447"/>
  <c r="AU126" i="447"/>
  <c r="BL126" i="447"/>
  <c r="BR130" i="447"/>
  <c r="BN130" i="447"/>
  <c r="AS130" i="447"/>
  <c r="AO130" i="447"/>
  <c r="BT130" i="447"/>
  <c r="BO130" i="447"/>
  <c r="AU130" i="447"/>
  <c r="AP130" i="447"/>
  <c r="AQ130" i="447" s="1"/>
  <c r="AV130" i="447"/>
  <c r="AW130" i="447" s="1"/>
  <c r="BL130" i="447"/>
  <c r="BS130" i="447"/>
  <c r="BJ143" i="447"/>
  <c r="BI143" i="447"/>
  <c r="BT128" i="447"/>
  <c r="BP128" i="447"/>
  <c r="BL128" i="447"/>
  <c r="AU128" i="447"/>
  <c r="AS128" i="447"/>
  <c r="BQ128" i="447"/>
  <c r="BS129" i="447"/>
  <c r="BO129" i="447"/>
  <c r="AT129" i="447"/>
  <c r="AP129" i="447"/>
  <c r="AQ129" i="447" s="1"/>
  <c r="AS129" i="447"/>
  <c r="BL129" i="447"/>
  <c r="BQ129" i="447"/>
  <c r="BS134" i="447"/>
  <c r="BO134" i="447"/>
  <c r="BT134" i="447"/>
  <c r="BN134" i="447"/>
  <c r="AS134" i="447"/>
  <c r="AO134" i="447"/>
  <c r="AT134" i="447"/>
  <c r="BM134" i="447"/>
  <c r="BI136" i="447"/>
  <c r="BJ136" i="447"/>
  <c r="BT145" i="447"/>
  <c r="BP145" i="447"/>
  <c r="BL145" i="447"/>
  <c r="AU145" i="447"/>
  <c r="BO145" i="447"/>
  <c r="AR145" i="447"/>
  <c r="AT145" i="447"/>
  <c r="BN145" i="447"/>
  <c r="BS146" i="447"/>
  <c r="BO146" i="447"/>
  <c r="AT146" i="447"/>
  <c r="AP146" i="447"/>
  <c r="AQ146" i="447" s="1"/>
  <c r="BP146" i="447"/>
  <c r="AR146" i="447"/>
  <c r="AU146" i="447"/>
  <c r="BQ146" i="447"/>
  <c r="AR119" i="447"/>
  <c r="AV119" i="447"/>
  <c r="AW119" i="447" s="1"/>
  <c r="BM119" i="447"/>
  <c r="AR123" i="447"/>
  <c r="AV123" i="447"/>
  <c r="AW123" i="447" s="1"/>
  <c r="BM123" i="447"/>
  <c r="AR127" i="447"/>
  <c r="AV127" i="447"/>
  <c r="AW127" i="447" s="1"/>
  <c r="BM127" i="447"/>
  <c r="AR131" i="447"/>
  <c r="AV131" i="447"/>
  <c r="AW131" i="447" s="1"/>
  <c r="BM131" i="447"/>
  <c r="BT141" i="447"/>
  <c r="BP141" i="447"/>
  <c r="BL141" i="447"/>
  <c r="AU141" i="447"/>
  <c r="AS141" i="447"/>
  <c r="BQ141" i="447"/>
  <c r="BS142" i="447"/>
  <c r="BO142" i="447"/>
  <c r="AT142" i="447"/>
  <c r="AP142" i="447"/>
  <c r="AQ142" i="447" s="1"/>
  <c r="AS142" i="447"/>
  <c r="BL142" i="447"/>
  <c r="BQ142" i="447"/>
  <c r="AR136" i="447"/>
  <c r="AV136" i="447"/>
  <c r="AW136" i="447" s="1"/>
  <c r="BM136" i="447"/>
  <c r="AR140" i="447"/>
  <c r="AV140" i="447"/>
  <c r="AW140" i="447" s="1"/>
  <c r="BM140" i="447"/>
  <c r="AR144" i="447"/>
  <c r="AV144" i="447"/>
  <c r="AW144" i="447" s="1"/>
  <c r="BM144" i="447"/>
  <c r="BI37" i="444"/>
  <c r="BJ37" i="444"/>
  <c r="BK37" i="444"/>
  <c r="BT50" i="444"/>
  <c r="BP50" i="444"/>
  <c r="BL50" i="444"/>
  <c r="AU50" i="444"/>
  <c r="BS50" i="444"/>
  <c r="BO50" i="444"/>
  <c r="AT50" i="444"/>
  <c r="AP50" i="444"/>
  <c r="AQ50" i="444" s="1"/>
  <c r="BQ50" i="444"/>
  <c r="AO50" i="444"/>
  <c r="BR50" i="444"/>
  <c r="AR50" i="444"/>
  <c r="BM50" i="444"/>
  <c r="BI65" i="444"/>
  <c r="BK65" i="444"/>
  <c r="BM67" i="444"/>
  <c r="BK88" i="444"/>
  <c r="BP18" i="444"/>
  <c r="AZ18" i="444"/>
  <c r="BA18" i="444" s="1"/>
  <c r="BM18" i="444"/>
  <c r="BN18" i="444" s="1"/>
  <c r="BC18" i="444"/>
  <c r="BK31" i="444"/>
  <c r="AT34" i="444"/>
  <c r="AU35" i="444"/>
  <c r="BT38" i="444"/>
  <c r="BP38" i="444"/>
  <c r="BL38" i="444"/>
  <c r="AU38" i="444"/>
  <c r="BR38" i="444"/>
  <c r="BM38" i="444"/>
  <c r="AT38" i="444"/>
  <c r="AO38" i="444"/>
  <c r="BS38" i="444"/>
  <c r="BN38" i="444"/>
  <c r="AV38" i="444"/>
  <c r="AW38" i="444" s="1"/>
  <c r="AP38" i="444"/>
  <c r="AQ38" i="444" s="1"/>
  <c r="AR39" i="444"/>
  <c r="BP39" i="444"/>
  <c r="AS50" i="444"/>
  <c r="BN50" i="444"/>
  <c r="BP54" i="444"/>
  <c r="AU54" i="444"/>
  <c r="AR54" i="444"/>
  <c r="AS54" i="444"/>
  <c r="BJ65" i="444"/>
  <c r="BT66" i="444"/>
  <c r="BP66" i="444"/>
  <c r="BL66" i="444"/>
  <c r="AU66" i="444"/>
  <c r="BO66" i="444"/>
  <c r="AR66" i="444"/>
  <c r="BS66" i="444"/>
  <c r="BN66" i="444"/>
  <c r="AV66" i="444"/>
  <c r="AW66" i="444" s="1"/>
  <c r="AP66" i="444"/>
  <c r="AQ66" i="444" s="1"/>
  <c r="BM66" i="444"/>
  <c r="AO66" i="444"/>
  <c r="BQ66" i="444"/>
  <c r="AS66" i="444"/>
  <c r="AU67" i="444"/>
  <c r="BJ76" i="444"/>
  <c r="BK76" i="444"/>
  <c r="BI76" i="444"/>
  <c r="P18" i="444"/>
  <c r="O18" i="444" s="1"/>
  <c r="BF18" i="444"/>
  <c r="BG18" i="444" s="1"/>
  <c r="BL23" i="444"/>
  <c r="AT24" i="444"/>
  <c r="BY27" i="444"/>
  <c r="AT28" i="444"/>
  <c r="BS31" i="444"/>
  <c r="BO31" i="444"/>
  <c r="AT31" i="444"/>
  <c r="AP31" i="444"/>
  <c r="AQ31" i="444" s="1"/>
  <c r="BP31" i="444"/>
  <c r="AR31" i="444"/>
  <c r="AU31" i="444"/>
  <c r="BQ31" i="444"/>
  <c r="AO35" i="444"/>
  <c r="AR38" i="444"/>
  <c r="BO38" i="444"/>
  <c r="AS39" i="444"/>
  <c r="AU40" i="444"/>
  <c r="BR44" i="444"/>
  <c r="BN44" i="444"/>
  <c r="AS44" i="444"/>
  <c r="AO44" i="444"/>
  <c r="BT44" i="444"/>
  <c r="BO44" i="444"/>
  <c r="AU44" i="444"/>
  <c r="AP44" i="444"/>
  <c r="AQ44" i="444" s="1"/>
  <c r="BP44" i="444"/>
  <c r="AV44" i="444"/>
  <c r="AW44" i="444" s="1"/>
  <c r="BJ44" i="444"/>
  <c r="BI44" i="444"/>
  <c r="BK44" i="444"/>
  <c r="BS44" i="444"/>
  <c r="AV50" i="444"/>
  <c r="AW50" i="444" s="1"/>
  <c r="BS51" i="444"/>
  <c r="BO51" i="444"/>
  <c r="AT51" i="444"/>
  <c r="AP51" i="444"/>
  <c r="AQ51" i="444" s="1"/>
  <c r="BR51" i="444"/>
  <c r="BN51" i="444"/>
  <c r="AS51" i="444"/>
  <c r="AO51" i="444"/>
  <c r="BP51" i="444"/>
  <c r="AR51" i="444"/>
  <c r="BQ51" i="444"/>
  <c r="AU51" i="444"/>
  <c r="BT51" i="444"/>
  <c r="BJ52" i="444"/>
  <c r="BI52" i="444"/>
  <c r="BK52" i="444"/>
  <c r="AO54" i="444"/>
  <c r="AT66" i="444"/>
  <c r="BM76" i="444"/>
  <c r="BK95" i="444"/>
  <c r="BJ95" i="444"/>
  <c r="BI95" i="444"/>
  <c r="BO23" i="444"/>
  <c r="AT23" i="444"/>
  <c r="BR23" i="444"/>
  <c r="BM23" i="444"/>
  <c r="AV23" i="444"/>
  <c r="AW23" i="444" s="1"/>
  <c r="BJ35" i="444"/>
  <c r="BS39" i="444"/>
  <c r="BO39" i="444"/>
  <c r="AT39" i="444"/>
  <c r="AP39" i="444"/>
  <c r="AQ39" i="444" s="1"/>
  <c r="BR39" i="444"/>
  <c r="BM39" i="444"/>
  <c r="AU39" i="444"/>
  <c r="AO39" i="444"/>
  <c r="BT39" i="444"/>
  <c r="BN39" i="444"/>
  <c r="AV39" i="444"/>
  <c r="AW39" i="444" s="1"/>
  <c r="BL39" i="444"/>
  <c r="BJ40" i="444"/>
  <c r="BK40" i="444"/>
  <c r="BS67" i="444"/>
  <c r="BO67" i="444"/>
  <c r="AT67" i="444"/>
  <c r="AP67" i="444"/>
  <c r="AQ67" i="444" s="1"/>
  <c r="BP67" i="444"/>
  <c r="AR67" i="444"/>
  <c r="BT67" i="444"/>
  <c r="BN67" i="444"/>
  <c r="AV67" i="444"/>
  <c r="AW67" i="444" s="1"/>
  <c r="BR67" i="444"/>
  <c r="AO67" i="444"/>
  <c r="BL67" i="444"/>
  <c r="AS67" i="444"/>
  <c r="BI81" i="444"/>
  <c r="BK81" i="444"/>
  <c r="BJ81" i="444"/>
  <c r="BP86" i="444"/>
  <c r="BL86" i="444"/>
  <c r="BN86" i="444"/>
  <c r="AV86" i="444"/>
  <c r="AW86" i="444" s="1"/>
  <c r="BR86" i="444"/>
  <c r="AO86" i="444"/>
  <c r="BQ86" i="444"/>
  <c r="AR86" i="444"/>
  <c r="BP22" i="444"/>
  <c r="BR22" i="444"/>
  <c r="BM22" i="444"/>
  <c r="BO22" i="444"/>
  <c r="BK24" i="444"/>
  <c r="BJ28" i="444"/>
  <c r="BI28" i="444"/>
  <c r="BT34" i="444"/>
  <c r="BS34" i="444"/>
  <c r="AP34" i="444"/>
  <c r="AQ34" i="444" s="1"/>
  <c r="BS35" i="444"/>
  <c r="BO35" i="444"/>
  <c r="AT35" i="444"/>
  <c r="AP35" i="444"/>
  <c r="AQ35" i="444" s="1"/>
  <c r="BT35" i="444"/>
  <c r="BN35" i="444"/>
  <c r="AV35" i="444"/>
  <c r="AW35" i="444" s="1"/>
  <c r="BP35" i="444"/>
  <c r="BL35" i="444"/>
  <c r="S18" i="444"/>
  <c r="BS18" i="444"/>
  <c r="BT18" i="444" s="1"/>
  <c r="BS22" i="444"/>
  <c r="AS23" i="444"/>
  <c r="BR24" i="444"/>
  <c r="BN24" i="444"/>
  <c r="BP24" i="444"/>
  <c r="AV24" i="444"/>
  <c r="AW24" i="444" s="1"/>
  <c r="BL24" i="444"/>
  <c r="BS24" i="444"/>
  <c r="AS28" i="444"/>
  <c r="AO28" i="444"/>
  <c r="AU28" i="444"/>
  <c r="AP28" i="444"/>
  <c r="AQ28" i="444" s="1"/>
  <c r="BL28" i="444"/>
  <c r="BK33" i="444"/>
  <c r="AR35" i="444"/>
  <c r="BQ35" i="444"/>
  <c r="AS38" i="444"/>
  <c r="BQ38" i="444"/>
  <c r="BR40" i="444"/>
  <c r="BN40" i="444"/>
  <c r="AS40" i="444"/>
  <c r="AO40" i="444"/>
  <c r="BP40" i="444"/>
  <c r="AV40" i="444"/>
  <c r="AW40" i="444" s="1"/>
  <c r="BQ40" i="444"/>
  <c r="BL40" i="444"/>
  <c r="AR40" i="444"/>
  <c r="BO40" i="444"/>
  <c r="BQ54" i="444"/>
  <c r="BK55" i="444"/>
  <c r="BJ55" i="444"/>
  <c r="AS56" i="444"/>
  <c r="AO56" i="444"/>
  <c r="AR56" i="444"/>
  <c r="BP56" i="444"/>
  <c r="BS56" i="444"/>
  <c r="AP56" i="444"/>
  <c r="AQ56" i="444" s="1"/>
  <c r="AT56" i="444"/>
  <c r="BI112" i="444"/>
  <c r="BK112" i="444"/>
  <c r="BJ112" i="444"/>
  <c r="BR36" i="444"/>
  <c r="BN36" i="444"/>
  <c r="AS36" i="444"/>
  <c r="AO36" i="444"/>
  <c r="AT36" i="444"/>
  <c r="BM36" i="444"/>
  <c r="BS36" i="444"/>
  <c r="BT46" i="444"/>
  <c r="BP46" i="444"/>
  <c r="BL46" i="444"/>
  <c r="AU46" i="444"/>
  <c r="AS46" i="444"/>
  <c r="BQ46" i="444"/>
  <c r="BS47" i="444"/>
  <c r="BO47" i="444"/>
  <c r="AT47" i="444"/>
  <c r="AP47" i="444"/>
  <c r="AQ47" i="444" s="1"/>
  <c r="AS47" i="444"/>
  <c r="BL47" i="444"/>
  <c r="BQ47" i="444"/>
  <c r="AP55" i="444"/>
  <c r="AQ55" i="444" s="1"/>
  <c r="BN55" i="444"/>
  <c r="BL55" i="444"/>
  <c r="BR60" i="444"/>
  <c r="BN60" i="444"/>
  <c r="AS60" i="444"/>
  <c r="AO60" i="444"/>
  <c r="BP60" i="444"/>
  <c r="AV60" i="444"/>
  <c r="AW60" i="444" s="1"/>
  <c r="BT60" i="444"/>
  <c r="BO60" i="444"/>
  <c r="AU60" i="444"/>
  <c r="AP60" i="444"/>
  <c r="AQ60" i="444" s="1"/>
  <c r="BI60" i="444"/>
  <c r="BS60" i="444"/>
  <c r="BT70" i="444"/>
  <c r="BP70" i="444"/>
  <c r="BL70" i="444"/>
  <c r="AU70" i="444"/>
  <c r="BS70" i="444"/>
  <c r="BN70" i="444"/>
  <c r="AV70" i="444"/>
  <c r="AW70" i="444" s="1"/>
  <c r="AP70" i="444"/>
  <c r="AQ70" i="444" s="1"/>
  <c r="BR70" i="444"/>
  <c r="BM70" i="444"/>
  <c r="AT70" i="444"/>
  <c r="AO70" i="444"/>
  <c r="BJ72" i="444"/>
  <c r="BK72" i="444"/>
  <c r="BK79" i="444"/>
  <c r="BJ79" i="444"/>
  <c r="BK83" i="444"/>
  <c r="BJ83" i="444"/>
  <c r="BI83" i="444"/>
  <c r="BI85" i="444"/>
  <c r="BK85" i="444"/>
  <c r="BJ85" i="444"/>
  <c r="BR88" i="444"/>
  <c r="BN88" i="444"/>
  <c r="AS88" i="444"/>
  <c r="AO88" i="444"/>
  <c r="BQ88" i="444"/>
  <c r="BL88" i="444"/>
  <c r="AR88" i="444"/>
  <c r="BP88" i="444"/>
  <c r="AV88" i="444"/>
  <c r="AW88" i="444" s="1"/>
  <c r="BO88" i="444"/>
  <c r="AT92" i="444"/>
  <c r="BK104" i="444"/>
  <c r="BJ104" i="444"/>
  <c r="BI104" i="444"/>
  <c r="BL125" i="444"/>
  <c r="AR125" i="444"/>
  <c r="AP125" i="444"/>
  <c r="AQ125" i="444" s="1"/>
  <c r="BK130" i="444"/>
  <c r="BI130" i="444"/>
  <c r="BJ130" i="444"/>
  <c r="BR92" i="444"/>
  <c r="BN92" i="444"/>
  <c r="AS92" i="444"/>
  <c r="AO92" i="444"/>
  <c r="BP92" i="444"/>
  <c r="AV92" i="444"/>
  <c r="AW92" i="444" s="1"/>
  <c r="BT92" i="444"/>
  <c r="BO92" i="444"/>
  <c r="AU92" i="444"/>
  <c r="AP92" i="444"/>
  <c r="AQ92" i="444" s="1"/>
  <c r="BJ92" i="444"/>
  <c r="BK92" i="444"/>
  <c r="BI92" i="444"/>
  <c r="BS92" i="444"/>
  <c r="BT99" i="444"/>
  <c r="BP99" i="444"/>
  <c r="BL99" i="444"/>
  <c r="AU99" i="444"/>
  <c r="BS99" i="444"/>
  <c r="BO99" i="444"/>
  <c r="AT99" i="444"/>
  <c r="AP99" i="444"/>
  <c r="AQ99" i="444" s="1"/>
  <c r="BQ99" i="444"/>
  <c r="AO99" i="444"/>
  <c r="BR99" i="444"/>
  <c r="AV99" i="444"/>
  <c r="AW99" i="444" s="1"/>
  <c r="BN99" i="444"/>
  <c r="AS99" i="444"/>
  <c r="BS100" i="444"/>
  <c r="BO100" i="444"/>
  <c r="AT100" i="444"/>
  <c r="AP100" i="444"/>
  <c r="AQ100" i="444" s="1"/>
  <c r="BR100" i="444"/>
  <c r="BN100" i="444"/>
  <c r="AS100" i="444"/>
  <c r="AO100" i="444"/>
  <c r="BP100" i="444"/>
  <c r="AR100" i="444"/>
  <c r="BL100" i="444"/>
  <c r="AV100" i="444"/>
  <c r="AW100" i="444" s="1"/>
  <c r="BT100" i="444"/>
  <c r="AU100" i="444"/>
  <c r="BP113" i="444"/>
  <c r="BL113" i="444"/>
  <c r="BN113" i="444"/>
  <c r="AV113" i="444"/>
  <c r="AW113" i="444" s="1"/>
  <c r="BR113" i="444"/>
  <c r="AO113" i="444"/>
  <c r="BQ113" i="444"/>
  <c r="BN139" i="444"/>
  <c r="AS139" i="444"/>
  <c r="BL139" i="444"/>
  <c r="AR139" i="444"/>
  <c r="BS139" i="444"/>
  <c r="AU139" i="444"/>
  <c r="AV139" i="444"/>
  <c r="AW139" i="444" s="1"/>
  <c r="AP139" i="444"/>
  <c r="AQ139" i="444" s="1"/>
  <c r="BS142" i="444"/>
  <c r="BO142" i="444"/>
  <c r="AT142" i="444"/>
  <c r="AP142" i="444"/>
  <c r="AQ142" i="444" s="1"/>
  <c r="BR142" i="444"/>
  <c r="BM142" i="444"/>
  <c r="AU142" i="444"/>
  <c r="AO142" i="444"/>
  <c r="BN142" i="444"/>
  <c r="AS142" i="444"/>
  <c r="BP142" i="444"/>
  <c r="AR142" i="444"/>
  <c r="BL142" i="444"/>
  <c r="AV142" i="444"/>
  <c r="AW142" i="444" s="1"/>
  <c r="BT142" i="444"/>
  <c r="BQ142" i="444"/>
  <c r="BK23" i="444"/>
  <c r="BT26" i="444"/>
  <c r="BP26" i="444"/>
  <c r="BL26" i="444"/>
  <c r="AU26" i="444"/>
  <c r="AS26" i="444"/>
  <c r="BQ26" i="444"/>
  <c r="BS27" i="444"/>
  <c r="BO27" i="444"/>
  <c r="AT27" i="444"/>
  <c r="AP27" i="444"/>
  <c r="AQ27" i="444" s="1"/>
  <c r="AS27" i="444"/>
  <c r="BL27" i="444"/>
  <c r="BQ27" i="444"/>
  <c r="AS32" i="444"/>
  <c r="AO32" i="444"/>
  <c r="BS32" i="444"/>
  <c r="AR36" i="444"/>
  <c r="BL36" i="444"/>
  <c r="BQ36" i="444"/>
  <c r="BT42" i="444"/>
  <c r="BP42" i="444"/>
  <c r="BL42" i="444"/>
  <c r="AU42" i="444"/>
  <c r="AS42" i="444"/>
  <c r="BQ42" i="444"/>
  <c r="AR46" i="444"/>
  <c r="BO46" i="444"/>
  <c r="AR47" i="444"/>
  <c r="BP47" i="444"/>
  <c r="BK51" i="444"/>
  <c r="BJ51" i="444"/>
  <c r="BJ56" i="444"/>
  <c r="BK56" i="444"/>
  <c r="BQ60" i="444"/>
  <c r="BK63" i="444"/>
  <c r="BJ63" i="444"/>
  <c r="BK67" i="444"/>
  <c r="BJ67" i="444"/>
  <c r="BI67" i="444"/>
  <c r="BI69" i="444"/>
  <c r="BK69" i="444"/>
  <c r="BJ69" i="444"/>
  <c r="BS71" i="444"/>
  <c r="BO71" i="444"/>
  <c r="AT71" i="444"/>
  <c r="AP71" i="444"/>
  <c r="AQ71" i="444" s="1"/>
  <c r="BT71" i="444"/>
  <c r="BN71" i="444"/>
  <c r="AV71" i="444"/>
  <c r="AW71" i="444" s="1"/>
  <c r="BR71" i="444"/>
  <c r="BM71" i="444"/>
  <c r="AU71" i="444"/>
  <c r="AO71" i="444"/>
  <c r="BP71" i="444"/>
  <c r="BP72" i="444"/>
  <c r="BT82" i="444"/>
  <c r="BP82" i="444"/>
  <c r="BL82" i="444"/>
  <c r="AU82" i="444"/>
  <c r="BO82" i="444"/>
  <c r="AR82" i="444"/>
  <c r="BS82" i="444"/>
  <c r="BN82" i="444"/>
  <c r="AV82" i="444"/>
  <c r="AW82" i="444" s="1"/>
  <c r="AP82" i="444"/>
  <c r="AQ82" i="444" s="1"/>
  <c r="BS83" i="444"/>
  <c r="BO83" i="444"/>
  <c r="AT83" i="444"/>
  <c r="AP83" i="444"/>
  <c r="AQ83" i="444" s="1"/>
  <c r="BP83" i="444"/>
  <c r="AR83" i="444"/>
  <c r="BT83" i="444"/>
  <c r="BN83" i="444"/>
  <c r="AV83" i="444"/>
  <c r="AW83" i="444" s="1"/>
  <c r="BQ83" i="444"/>
  <c r="AU88" i="444"/>
  <c r="BM88" i="444"/>
  <c r="AR92" i="444"/>
  <c r="BL92" i="444"/>
  <c r="AR99" i="444"/>
  <c r="BM100" i="444"/>
  <c r="BJ105" i="444"/>
  <c r="BI105" i="444"/>
  <c r="BT139" i="444"/>
  <c r="BM48" i="444"/>
  <c r="AR52" i="444"/>
  <c r="AU58" i="444"/>
  <c r="BQ58" i="444"/>
  <c r="BS59" i="444"/>
  <c r="BO59" i="444"/>
  <c r="AT59" i="444"/>
  <c r="AP59" i="444"/>
  <c r="AQ59" i="444" s="1"/>
  <c r="AS59" i="444"/>
  <c r="BL59" i="444"/>
  <c r="BQ59" i="444"/>
  <c r="BT74" i="444"/>
  <c r="BP74" i="444"/>
  <c r="BL74" i="444"/>
  <c r="AU74" i="444"/>
  <c r="AS74" i="444"/>
  <c r="BQ74" i="444"/>
  <c r="BS75" i="444"/>
  <c r="AT75" i="444"/>
  <c r="BR80" i="444"/>
  <c r="BN80" i="444"/>
  <c r="AS80" i="444"/>
  <c r="AO80" i="444"/>
  <c r="AT80" i="444"/>
  <c r="BM80" i="444"/>
  <c r="BS80" i="444"/>
  <c r="BT90" i="444"/>
  <c r="BP90" i="444"/>
  <c r="BL90" i="444"/>
  <c r="AU90" i="444"/>
  <c r="AS90" i="444"/>
  <c r="BQ90" i="444"/>
  <c r="BS91" i="444"/>
  <c r="BO91" i="444"/>
  <c r="AS91" i="444"/>
  <c r="BS96" i="444"/>
  <c r="BO96" i="444"/>
  <c r="BP96" i="444"/>
  <c r="AS96" i="444"/>
  <c r="AO96" i="444"/>
  <c r="AT96" i="444"/>
  <c r="BJ96" i="444"/>
  <c r="BN96" i="444"/>
  <c r="BJ101" i="444"/>
  <c r="BI101" i="444"/>
  <c r="BK101" i="444"/>
  <c r="BT103" i="444"/>
  <c r="BP103" i="444"/>
  <c r="BS103" i="444"/>
  <c r="BO103" i="444"/>
  <c r="BR103" i="444"/>
  <c r="BT107" i="444"/>
  <c r="BP107" i="444"/>
  <c r="BL107" i="444"/>
  <c r="AU107" i="444"/>
  <c r="BS107" i="444"/>
  <c r="BO107" i="444"/>
  <c r="AT107" i="444"/>
  <c r="AP107" i="444"/>
  <c r="AQ107" i="444" s="1"/>
  <c r="BM107" i="444"/>
  <c r="AS107" i="444"/>
  <c r="BR107" i="444"/>
  <c r="BK108" i="444"/>
  <c r="BJ108" i="444"/>
  <c r="BS114" i="444"/>
  <c r="BO114" i="444"/>
  <c r="AT114" i="444"/>
  <c r="AP114" i="444"/>
  <c r="AQ114" i="444" s="1"/>
  <c r="BT114" i="444"/>
  <c r="BN114" i="444"/>
  <c r="AV114" i="444"/>
  <c r="AW114" i="444" s="1"/>
  <c r="BR114" i="444"/>
  <c r="BM114" i="444"/>
  <c r="AU114" i="444"/>
  <c r="AO114" i="444"/>
  <c r="BL114" i="444"/>
  <c r="BJ119" i="444"/>
  <c r="BK119" i="444"/>
  <c r="BI128" i="444"/>
  <c r="BJ128" i="444"/>
  <c r="BI132" i="444"/>
  <c r="BJ132" i="444"/>
  <c r="BT141" i="444"/>
  <c r="BP141" i="444"/>
  <c r="BL141" i="444"/>
  <c r="AU141" i="444"/>
  <c r="BR141" i="444"/>
  <c r="BM141" i="444"/>
  <c r="AT141" i="444"/>
  <c r="AO141" i="444"/>
  <c r="BS141" i="444"/>
  <c r="AR141" i="444"/>
  <c r="BO141" i="444"/>
  <c r="AV141" i="444"/>
  <c r="AW141" i="444" s="1"/>
  <c r="BN141" i="444"/>
  <c r="AS141" i="444"/>
  <c r="AP141" i="444"/>
  <c r="AQ141" i="444" s="1"/>
  <c r="BJ143" i="444"/>
  <c r="BK143" i="444"/>
  <c r="BI143" i="444"/>
  <c r="AR25" i="444"/>
  <c r="AV25" i="444"/>
  <c r="AW25" i="444" s="1"/>
  <c r="BM25" i="444"/>
  <c r="BM29" i="444"/>
  <c r="BM33" i="444"/>
  <c r="BM37" i="444"/>
  <c r="AR41" i="444"/>
  <c r="AV41" i="444"/>
  <c r="AW41" i="444" s="1"/>
  <c r="BM41" i="444"/>
  <c r="AR45" i="444"/>
  <c r="AV45" i="444"/>
  <c r="AW45" i="444" s="1"/>
  <c r="BM45" i="444"/>
  <c r="BN48" i="444"/>
  <c r="BM49" i="444"/>
  <c r="AS52" i="444"/>
  <c r="AR53" i="444"/>
  <c r="AV53" i="444"/>
  <c r="AW53" i="444" s="1"/>
  <c r="BM53" i="444"/>
  <c r="BR58" i="444"/>
  <c r="AO59" i="444"/>
  <c r="AU59" i="444"/>
  <c r="BM59" i="444"/>
  <c r="BR59" i="444"/>
  <c r="BT62" i="444"/>
  <c r="AU62" i="444"/>
  <c r="AS62" i="444"/>
  <c r="BS63" i="444"/>
  <c r="BO63" i="444"/>
  <c r="AT63" i="444"/>
  <c r="AP63" i="444"/>
  <c r="AQ63" i="444" s="1"/>
  <c r="AS63" i="444"/>
  <c r="BL63" i="444"/>
  <c r="BQ63" i="444"/>
  <c r="BI64" i="444"/>
  <c r="BR68" i="444"/>
  <c r="BN68" i="444"/>
  <c r="AS68" i="444"/>
  <c r="AO68" i="444"/>
  <c r="AT68" i="444"/>
  <c r="BM68" i="444"/>
  <c r="BS68" i="444"/>
  <c r="BI71" i="444"/>
  <c r="BJ73" i="444"/>
  <c r="AO74" i="444"/>
  <c r="AT74" i="444"/>
  <c r="BM74" i="444"/>
  <c r="BR74" i="444"/>
  <c r="BR75" i="444"/>
  <c r="BL78" i="444"/>
  <c r="BS79" i="444"/>
  <c r="BO79" i="444"/>
  <c r="AT79" i="444"/>
  <c r="AP79" i="444"/>
  <c r="AQ79" i="444" s="1"/>
  <c r="AS79" i="444"/>
  <c r="BL79" i="444"/>
  <c r="BQ79" i="444"/>
  <c r="AP80" i="444"/>
  <c r="AQ80" i="444" s="1"/>
  <c r="AU80" i="444"/>
  <c r="BI80" i="444"/>
  <c r="BO80" i="444"/>
  <c r="BT80" i="444"/>
  <c r="BR84" i="444"/>
  <c r="BN84" i="444"/>
  <c r="AS84" i="444"/>
  <c r="AO84" i="444"/>
  <c r="AT84" i="444"/>
  <c r="BM84" i="444"/>
  <c r="BS84" i="444"/>
  <c r="BJ89" i="444"/>
  <c r="AO90" i="444"/>
  <c r="AT90" i="444"/>
  <c r="BM90" i="444"/>
  <c r="BR90" i="444"/>
  <c r="AU91" i="444"/>
  <c r="BM91" i="444"/>
  <c r="BQ94" i="444"/>
  <c r="BS95" i="444"/>
  <c r="BO95" i="444"/>
  <c r="AT95" i="444"/>
  <c r="AS95" i="444"/>
  <c r="BL95" i="444"/>
  <c r="BQ95" i="444"/>
  <c r="AP96" i="444"/>
  <c r="AQ96" i="444" s="1"/>
  <c r="AU96" i="444"/>
  <c r="BI96" i="444"/>
  <c r="BQ96" i="444"/>
  <c r="BS104" i="444"/>
  <c r="BO104" i="444"/>
  <c r="AT104" i="444"/>
  <c r="AP104" i="444"/>
  <c r="AQ104" i="444" s="1"/>
  <c r="BR104" i="444"/>
  <c r="BN104" i="444"/>
  <c r="AS104" i="444"/>
  <c r="AO104" i="444"/>
  <c r="BQ104" i="444"/>
  <c r="AU104" i="444"/>
  <c r="BP104" i="444"/>
  <c r="AO107" i="444"/>
  <c r="BI108" i="444"/>
  <c r="BJ109" i="444"/>
  <c r="BI109" i="444"/>
  <c r="AR114" i="444"/>
  <c r="BR115" i="444"/>
  <c r="BN115" i="444"/>
  <c r="AS115" i="444"/>
  <c r="AO115" i="444"/>
  <c r="BQ115" i="444"/>
  <c r="BL115" i="444"/>
  <c r="AR115" i="444"/>
  <c r="BP115" i="444"/>
  <c r="AV115" i="444"/>
  <c r="AW115" i="444" s="1"/>
  <c r="BM115" i="444"/>
  <c r="AU115" i="444"/>
  <c r="BJ115" i="444"/>
  <c r="BK115" i="444"/>
  <c r="BT115" i="444"/>
  <c r="BR119" i="444"/>
  <c r="BN119" i="444"/>
  <c r="AS119" i="444"/>
  <c r="AO119" i="444"/>
  <c r="BP119" i="444"/>
  <c r="AV119" i="444"/>
  <c r="AW119" i="444" s="1"/>
  <c r="BT119" i="444"/>
  <c r="BO119" i="444"/>
  <c r="AU119" i="444"/>
  <c r="AP119" i="444"/>
  <c r="AQ119" i="444" s="1"/>
  <c r="BL119" i="444"/>
  <c r="AR119" i="444"/>
  <c r="BM119" i="444"/>
  <c r="BK122" i="444"/>
  <c r="BJ122" i="444"/>
  <c r="BP126" i="444"/>
  <c r="BN126" i="444"/>
  <c r="BK126" i="444"/>
  <c r="BJ126" i="444"/>
  <c r="BI126" i="444"/>
  <c r="BP129" i="444"/>
  <c r="BS129" i="444"/>
  <c r="AP129" i="444"/>
  <c r="AQ129" i="444" s="1"/>
  <c r="AT129" i="444"/>
  <c r="BK132" i="444"/>
  <c r="BK146" i="444"/>
  <c r="BJ146" i="444"/>
  <c r="AR57" i="444"/>
  <c r="AV57" i="444"/>
  <c r="AW57" i="444" s="1"/>
  <c r="BM57" i="444"/>
  <c r="AR61" i="444"/>
  <c r="AV61" i="444"/>
  <c r="AW61" i="444" s="1"/>
  <c r="BM61" i="444"/>
  <c r="AR65" i="444"/>
  <c r="AV65" i="444"/>
  <c r="AW65" i="444" s="1"/>
  <c r="BM65" i="444"/>
  <c r="AR69" i="444"/>
  <c r="AV69" i="444"/>
  <c r="AW69" i="444" s="1"/>
  <c r="BM69" i="444"/>
  <c r="AR73" i="444"/>
  <c r="AV73" i="444"/>
  <c r="AW73" i="444" s="1"/>
  <c r="BM73" i="444"/>
  <c r="AR77" i="444"/>
  <c r="AV77" i="444"/>
  <c r="AW77" i="444" s="1"/>
  <c r="BM77" i="444"/>
  <c r="AR81" i="444"/>
  <c r="AV81" i="444"/>
  <c r="AW81" i="444" s="1"/>
  <c r="BM81" i="444"/>
  <c r="AR85" i="444"/>
  <c r="AV85" i="444"/>
  <c r="AW85" i="444" s="1"/>
  <c r="BM85" i="444"/>
  <c r="AV89" i="444"/>
  <c r="AW89" i="444" s="1"/>
  <c r="AR93" i="444"/>
  <c r="AV93" i="444"/>
  <c r="AW93" i="444" s="1"/>
  <c r="BM93" i="444"/>
  <c r="AT97" i="444"/>
  <c r="BS97" i="444"/>
  <c r="BS108" i="444"/>
  <c r="BO108" i="444"/>
  <c r="AT108" i="444"/>
  <c r="AP108" i="444"/>
  <c r="AQ108" i="444" s="1"/>
  <c r="BR108" i="444"/>
  <c r="BN108" i="444"/>
  <c r="AS108" i="444"/>
  <c r="AO108" i="444"/>
  <c r="AV108" i="444"/>
  <c r="AW108" i="444" s="1"/>
  <c r="BL108" i="444"/>
  <c r="BT108" i="444"/>
  <c r="BR111" i="444"/>
  <c r="BN111" i="444"/>
  <c r="BS111" i="444"/>
  <c r="BM111" i="444"/>
  <c r="AU111" i="444"/>
  <c r="BQ111" i="444"/>
  <c r="BL111" i="444"/>
  <c r="AT111" i="444"/>
  <c r="AP111" i="444"/>
  <c r="AQ111" i="444" s="1"/>
  <c r="AV111" i="444"/>
  <c r="AW111" i="444" s="1"/>
  <c r="BT111" i="444"/>
  <c r="BJ131" i="444"/>
  <c r="BK131" i="444"/>
  <c r="BI131" i="444"/>
  <c r="AV101" i="444"/>
  <c r="AW101" i="444" s="1"/>
  <c r="AR105" i="444"/>
  <c r="AV105" i="444"/>
  <c r="AW105" i="444" s="1"/>
  <c r="BM105" i="444"/>
  <c r="BQ105" i="444"/>
  <c r="AR109" i="444"/>
  <c r="AV109" i="444"/>
  <c r="AW109" i="444" s="1"/>
  <c r="BM109" i="444"/>
  <c r="BQ109" i="444"/>
  <c r="BT117" i="444"/>
  <c r="BP117" i="444"/>
  <c r="BL117" i="444"/>
  <c r="AU117" i="444"/>
  <c r="AS117" i="444"/>
  <c r="BQ117" i="444"/>
  <c r="BS118" i="444"/>
  <c r="BO118" i="444"/>
  <c r="AT118" i="444"/>
  <c r="AP118" i="444"/>
  <c r="AQ118" i="444" s="1"/>
  <c r="AS118" i="444"/>
  <c r="BL118" i="444"/>
  <c r="BQ118" i="444"/>
  <c r="BR123" i="444"/>
  <c r="BN123" i="444"/>
  <c r="AS123" i="444"/>
  <c r="AO123" i="444"/>
  <c r="AT123" i="444"/>
  <c r="BM123" i="444"/>
  <c r="BS123" i="444"/>
  <c r="BS130" i="444"/>
  <c r="BO130" i="444"/>
  <c r="AT130" i="444"/>
  <c r="AP130" i="444"/>
  <c r="AQ130" i="444" s="1"/>
  <c r="BT130" i="444"/>
  <c r="BN130" i="444"/>
  <c r="AV130" i="444"/>
  <c r="AW130" i="444" s="1"/>
  <c r="AU130" i="444"/>
  <c r="BQ130" i="444"/>
  <c r="AS131" i="444"/>
  <c r="AO131" i="444"/>
  <c r="AR131" i="444"/>
  <c r="AU131" i="444"/>
  <c r="BI136" i="444"/>
  <c r="BK136" i="444"/>
  <c r="BJ136" i="444"/>
  <c r="AR98" i="444"/>
  <c r="AV98" i="444"/>
  <c r="AW98" i="444" s="1"/>
  <c r="BM98" i="444"/>
  <c r="AO101" i="444"/>
  <c r="AS101" i="444"/>
  <c r="AV102" i="444"/>
  <c r="AW102" i="444" s="1"/>
  <c r="AO105" i="444"/>
  <c r="AS105" i="444"/>
  <c r="BN105" i="444"/>
  <c r="AR106" i="444"/>
  <c r="AV106" i="444"/>
  <c r="AW106" i="444" s="1"/>
  <c r="BM106" i="444"/>
  <c r="AO109" i="444"/>
  <c r="AS109" i="444"/>
  <c r="BN109" i="444"/>
  <c r="AR110" i="444"/>
  <c r="AV110" i="444"/>
  <c r="AW110" i="444" s="1"/>
  <c r="BM110" i="444"/>
  <c r="BI114" i="444"/>
  <c r="AO117" i="444"/>
  <c r="AT117" i="444"/>
  <c r="BM117" i="444"/>
  <c r="BR117" i="444"/>
  <c r="AO118" i="444"/>
  <c r="AU118" i="444"/>
  <c r="BM118" i="444"/>
  <c r="BR118" i="444"/>
  <c r="BT121" i="444"/>
  <c r="BP121" i="444"/>
  <c r="BL121" i="444"/>
  <c r="AU121" i="444"/>
  <c r="AS121" i="444"/>
  <c r="BQ121" i="444"/>
  <c r="BS122" i="444"/>
  <c r="BO122" i="444"/>
  <c r="AT122" i="444"/>
  <c r="AP122" i="444"/>
  <c r="AQ122" i="444" s="1"/>
  <c r="AS122" i="444"/>
  <c r="BL122" i="444"/>
  <c r="BQ122" i="444"/>
  <c r="AP123" i="444"/>
  <c r="AQ123" i="444" s="1"/>
  <c r="AU123" i="444"/>
  <c r="BO123" i="444"/>
  <c r="BT123" i="444"/>
  <c r="BR127" i="444"/>
  <c r="BN127" i="444"/>
  <c r="AS127" i="444"/>
  <c r="AO127" i="444"/>
  <c r="AT127" i="444"/>
  <c r="BM127" i="444"/>
  <c r="BS127" i="444"/>
  <c r="AO130" i="444"/>
  <c r="BL130" i="444"/>
  <c r="BR130" i="444"/>
  <c r="AP131" i="444"/>
  <c r="AQ131" i="444" s="1"/>
  <c r="BS131" i="444"/>
  <c r="BT133" i="444"/>
  <c r="BP133" i="444"/>
  <c r="BL133" i="444"/>
  <c r="AU133" i="444"/>
  <c r="BR133" i="444"/>
  <c r="BM133" i="444"/>
  <c r="AT133" i="444"/>
  <c r="AO133" i="444"/>
  <c r="AV133" i="444"/>
  <c r="AW133" i="444" s="1"/>
  <c r="BO133" i="444"/>
  <c r="BO138" i="444"/>
  <c r="AT138" i="444"/>
  <c r="BT138" i="444"/>
  <c r="BN138" i="444"/>
  <c r="BP138" i="444"/>
  <c r="AS138" i="444"/>
  <c r="BI140" i="444"/>
  <c r="BJ140" i="444"/>
  <c r="BK140" i="444"/>
  <c r="AR112" i="444"/>
  <c r="AV112" i="444"/>
  <c r="AW112" i="444" s="1"/>
  <c r="BM112" i="444"/>
  <c r="AR116" i="444"/>
  <c r="AV116" i="444"/>
  <c r="AW116" i="444" s="1"/>
  <c r="BM116" i="444"/>
  <c r="AR120" i="444"/>
  <c r="AV120" i="444"/>
  <c r="AW120" i="444" s="1"/>
  <c r="BM120" i="444"/>
  <c r="BM124" i="444"/>
  <c r="AR128" i="444"/>
  <c r="AV128" i="444"/>
  <c r="AW128" i="444" s="1"/>
  <c r="BM128" i="444"/>
  <c r="BK138" i="444"/>
  <c r="BI138" i="444"/>
  <c r="BR143" i="444"/>
  <c r="BN143" i="444"/>
  <c r="AR132" i="444"/>
  <c r="AV132" i="444"/>
  <c r="AW132" i="444" s="1"/>
  <c r="BM132" i="444"/>
  <c r="BR135" i="444"/>
  <c r="BN135" i="444"/>
  <c r="AS135" i="444"/>
  <c r="AO135" i="444"/>
  <c r="AT135" i="444"/>
  <c r="BM135" i="444"/>
  <c r="BS135" i="444"/>
  <c r="BT145" i="444"/>
  <c r="BP145" i="444"/>
  <c r="BL145" i="444"/>
  <c r="AU145" i="444"/>
  <c r="AS145" i="444"/>
  <c r="BQ145" i="444"/>
  <c r="BO146" i="444"/>
  <c r="AT146" i="444"/>
  <c r="AS146" i="444"/>
  <c r="BL146" i="444"/>
  <c r="AR136" i="444"/>
  <c r="AV136" i="444"/>
  <c r="AW136" i="444" s="1"/>
  <c r="BM136" i="444"/>
  <c r="AR140" i="444"/>
  <c r="AV140" i="444"/>
  <c r="AW140" i="444" s="1"/>
  <c r="BM140" i="444"/>
  <c r="AR144" i="444"/>
  <c r="AV144" i="444"/>
  <c r="AW144" i="444" s="1"/>
  <c r="BM144" i="444"/>
  <c r="BT28" i="443"/>
  <c r="BP28" i="443"/>
  <c r="BL28" i="443"/>
  <c r="AU28" i="443"/>
  <c r="BO28" i="443"/>
  <c r="AR28" i="443"/>
  <c r="AT28" i="443"/>
  <c r="BN28" i="443"/>
  <c r="BR38" i="443"/>
  <c r="BN38" i="443"/>
  <c r="AO38" i="443"/>
  <c r="BQ38" i="443"/>
  <c r="BL38" i="443"/>
  <c r="BP38" i="443"/>
  <c r="AV38" i="443"/>
  <c r="AW38" i="443" s="1"/>
  <c r="BP48" i="443"/>
  <c r="AP48" i="443"/>
  <c r="AQ48" i="443" s="1"/>
  <c r="BO54" i="443"/>
  <c r="BK61" i="443"/>
  <c r="BJ61" i="443"/>
  <c r="BP64" i="443"/>
  <c r="BS64" i="443"/>
  <c r="BP65" i="443"/>
  <c r="BR70" i="443"/>
  <c r="AS70" i="443"/>
  <c r="AR70" i="443"/>
  <c r="AV70" i="443"/>
  <c r="AW70" i="443" s="1"/>
  <c r="BK80" i="443"/>
  <c r="BI80" i="443"/>
  <c r="BJ80" i="443"/>
  <c r="BN85" i="443"/>
  <c r="AO85" i="443"/>
  <c r="AV85" i="443"/>
  <c r="AW85" i="443" s="1"/>
  <c r="BM85" i="443"/>
  <c r="BR89" i="443"/>
  <c r="BN89" i="443"/>
  <c r="AS89" i="443"/>
  <c r="AO89" i="443"/>
  <c r="BT89" i="443"/>
  <c r="BO89" i="443"/>
  <c r="AU89" i="443"/>
  <c r="AP89" i="443"/>
  <c r="AQ89" i="443" s="1"/>
  <c r="BP89" i="443"/>
  <c r="AR89" i="443"/>
  <c r="BM89" i="443"/>
  <c r="BS89" i="443"/>
  <c r="BS92" i="443"/>
  <c r="BO92" i="443"/>
  <c r="AT92" i="443"/>
  <c r="AP92" i="443"/>
  <c r="AQ92" i="443" s="1"/>
  <c r="BP92" i="443"/>
  <c r="AR92" i="443"/>
  <c r="BN92" i="443"/>
  <c r="AS92" i="443"/>
  <c r="BT92" i="443"/>
  <c r="BM92" i="443"/>
  <c r="BK113" i="443"/>
  <c r="BJ113" i="443"/>
  <c r="BI113" i="443"/>
  <c r="BT116" i="443"/>
  <c r="BP116" i="443"/>
  <c r="BL116" i="443"/>
  <c r="AU116" i="443"/>
  <c r="BS116" i="443"/>
  <c r="BN116" i="443"/>
  <c r="AV116" i="443"/>
  <c r="AW116" i="443" s="1"/>
  <c r="AP116" i="443"/>
  <c r="AQ116" i="443" s="1"/>
  <c r="BR116" i="443"/>
  <c r="AR116" i="443"/>
  <c r="BQ116" i="443"/>
  <c r="AO116" i="443"/>
  <c r="AT116" i="443"/>
  <c r="AJ22" i="443"/>
  <c r="BR26" i="443"/>
  <c r="BN26" i="443"/>
  <c r="AS26" i="443"/>
  <c r="AO26" i="443"/>
  <c r="BT26" i="443"/>
  <c r="BO26" i="443"/>
  <c r="AU26" i="443"/>
  <c r="AP26" i="443"/>
  <c r="AQ26" i="443" s="1"/>
  <c r="BL26" i="443"/>
  <c r="AO28" i="443"/>
  <c r="AV29" i="443"/>
  <c r="AW29" i="443" s="1"/>
  <c r="BK35" i="443"/>
  <c r="BJ35" i="443"/>
  <c r="BS38" i="443"/>
  <c r="BR49" i="443"/>
  <c r="BI51" i="443"/>
  <c r="BK51" i="443"/>
  <c r="BJ51" i="443"/>
  <c r="BL53" i="443"/>
  <c r="AP54" i="443"/>
  <c r="AQ54" i="443" s="1"/>
  <c r="BS54" i="443"/>
  <c r="BK65" i="443"/>
  <c r="BJ65" i="443"/>
  <c r="BI65" i="443"/>
  <c r="BI67" i="443"/>
  <c r="BK67" i="443"/>
  <c r="BJ67" i="443"/>
  <c r="BL69" i="443"/>
  <c r="BJ81" i="443"/>
  <c r="BK81" i="443"/>
  <c r="BI81" i="443"/>
  <c r="BI90" i="443"/>
  <c r="BK90" i="443"/>
  <c r="BJ90" i="443"/>
  <c r="BT91" i="443"/>
  <c r="BP91" i="443"/>
  <c r="BL91" i="443"/>
  <c r="AU91" i="443"/>
  <c r="BO91" i="443"/>
  <c r="AR91" i="443"/>
  <c r="BS91" i="443"/>
  <c r="BM91" i="443"/>
  <c r="AS91" i="443"/>
  <c r="BR91" i="443"/>
  <c r="AP91" i="443"/>
  <c r="AQ91" i="443" s="1"/>
  <c r="BR92" i="443"/>
  <c r="BJ101" i="443"/>
  <c r="BK101" i="443"/>
  <c r="BK112" i="443"/>
  <c r="BJ112" i="443"/>
  <c r="BI112" i="443"/>
  <c r="AS116" i="443"/>
  <c r="AP122" i="443"/>
  <c r="AQ122" i="443" s="1"/>
  <c r="BR126" i="443"/>
  <c r="BN126" i="443"/>
  <c r="AS126" i="443"/>
  <c r="AO126" i="443"/>
  <c r="BT126" i="443"/>
  <c r="BO126" i="443"/>
  <c r="AU126" i="443"/>
  <c r="AP126" i="443"/>
  <c r="AQ126" i="443" s="1"/>
  <c r="BQ126" i="443"/>
  <c r="AT126" i="443"/>
  <c r="BP126" i="443"/>
  <c r="AR126" i="443"/>
  <c r="BM126" i="443"/>
  <c r="BL126" i="443"/>
  <c r="AV126" i="443"/>
  <c r="AW126" i="443" s="1"/>
  <c r="U14" i="443"/>
  <c r="BM26" i="443"/>
  <c r="AP28" i="443"/>
  <c r="AQ28" i="443" s="1"/>
  <c r="BR28" i="443"/>
  <c r="AS32" i="443"/>
  <c r="AS33" i="443"/>
  <c r="AU34" i="443"/>
  <c r="BT36" i="443"/>
  <c r="BP36" i="443"/>
  <c r="BL36" i="443"/>
  <c r="AU36" i="443"/>
  <c r="BS36" i="443"/>
  <c r="BN36" i="443"/>
  <c r="AV36" i="443"/>
  <c r="AW36" i="443" s="1"/>
  <c r="AP36" i="443"/>
  <c r="AQ36" i="443" s="1"/>
  <c r="BR36" i="443"/>
  <c r="BM36" i="443"/>
  <c r="AT36" i="443"/>
  <c r="AO36" i="443"/>
  <c r="AT38" i="443"/>
  <c r="BT38" i="443"/>
  <c r="AS49" i="443"/>
  <c r="BT52" i="443"/>
  <c r="BP52" i="443"/>
  <c r="BL52" i="443"/>
  <c r="AU52" i="443"/>
  <c r="BS52" i="443"/>
  <c r="BN52" i="443"/>
  <c r="AV52" i="443"/>
  <c r="AW52" i="443"/>
  <c r="AP52" i="443"/>
  <c r="AQ52" i="443" s="1"/>
  <c r="BR52" i="443"/>
  <c r="BM52" i="443"/>
  <c r="AT52" i="443"/>
  <c r="AO52" i="443"/>
  <c r="AR53" i="443"/>
  <c r="AT54" i="443"/>
  <c r="AS64" i="443"/>
  <c r="BS68" i="443"/>
  <c r="AT68" i="443"/>
  <c r="AR69" i="443"/>
  <c r="AT70" i="443"/>
  <c r="AU85" i="443"/>
  <c r="AV89" i="443"/>
  <c r="AW89" i="443" s="1"/>
  <c r="BL89" i="443"/>
  <c r="AO91" i="443"/>
  <c r="BN91" i="443"/>
  <c r="AU92" i="443"/>
  <c r="BI98" i="443"/>
  <c r="BK98" i="443"/>
  <c r="BJ98" i="443"/>
  <c r="AP100" i="443"/>
  <c r="AQ100" i="443" s="1"/>
  <c r="AU100" i="443"/>
  <c r="AO100" i="443"/>
  <c r="BI101" i="443"/>
  <c r="BS126" i="443"/>
  <c r="BI127" i="443"/>
  <c r="BK127" i="443"/>
  <c r="AT29" i="443"/>
  <c r="AP29" i="443"/>
  <c r="AQ29" i="443" s="1"/>
  <c r="AR29" i="443"/>
  <c r="AU29" i="443"/>
  <c r="BJ45" i="443"/>
  <c r="BS49" i="443"/>
  <c r="BO49" i="443"/>
  <c r="AT49" i="443"/>
  <c r="AP49" i="443"/>
  <c r="AQ49" i="443" s="1"/>
  <c r="BP49" i="443"/>
  <c r="AR49" i="443"/>
  <c r="BT49" i="443"/>
  <c r="BN49" i="443"/>
  <c r="AV49" i="443"/>
  <c r="AW49" i="443" s="1"/>
  <c r="BQ49" i="443"/>
  <c r="BR54" i="443"/>
  <c r="BN54" i="443"/>
  <c r="AS54" i="443"/>
  <c r="AO54" i="443"/>
  <c r="BQ54" i="443"/>
  <c r="BL54" i="443"/>
  <c r="AR54" i="443"/>
  <c r="BP54" i="443"/>
  <c r="AV54" i="443"/>
  <c r="AW54" i="443" s="1"/>
  <c r="BI82" i="443"/>
  <c r="BJ82" i="443"/>
  <c r="BQ92" i="443"/>
  <c r="BO116" i="443"/>
  <c r="BR122" i="443"/>
  <c r="AO122" i="443"/>
  <c r="BP122" i="443"/>
  <c r="BQ122" i="443"/>
  <c r="AT122" i="443"/>
  <c r="BM122" i="443"/>
  <c r="BL122" i="443"/>
  <c r="R14" i="443"/>
  <c r="BN22" i="443"/>
  <c r="BL22" i="443"/>
  <c r="AV26" i="443"/>
  <c r="AW26" i="443" s="1"/>
  <c r="BS26" i="443"/>
  <c r="AV28" i="443"/>
  <c r="AW28" i="443" s="1"/>
  <c r="BQ28" i="443"/>
  <c r="AO29" i="443"/>
  <c r="BL29" i="443"/>
  <c r="AP38" i="443"/>
  <c r="AQ38" i="443" s="1"/>
  <c r="BJ38" i="443"/>
  <c r="BK38" i="443"/>
  <c r="AO49" i="443"/>
  <c r="BS53" i="443"/>
  <c r="BO53" i="443"/>
  <c r="AT53" i="443"/>
  <c r="AP53" i="443"/>
  <c r="AQ53" i="443"/>
  <c r="BT53" i="443"/>
  <c r="BN53" i="443"/>
  <c r="AV53" i="443"/>
  <c r="AW53" i="443" s="1"/>
  <c r="BR53" i="443"/>
  <c r="BM53" i="443"/>
  <c r="AU53" i="443"/>
  <c r="AO53" i="443"/>
  <c r="BI61" i="443"/>
  <c r="BS69" i="443"/>
  <c r="BO69" i="443"/>
  <c r="AT69" i="443"/>
  <c r="AP69" i="443"/>
  <c r="AQ69" i="443" s="1"/>
  <c r="BT69" i="443"/>
  <c r="BN69" i="443"/>
  <c r="AV69" i="443"/>
  <c r="AW69" i="443" s="1"/>
  <c r="BR69" i="443"/>
  <c r="BM69" i="443"/>
  <c r="AU69" i="443"/>
  <c r="AO69" i="443"/>
  <c r="AT89" i="443"/>
  <c r="AO92" i="443"/>
  <c r="AR22" i="443"/>
  <c r="BK22" i="443"/>
  <c r="AR26" i="443"/>
  <c r="BJ26" i="443"/>
  <c r="BI26" i="443"/>
  <c r="BP26" i="443"/>
  <c r="BK27" i="443"/>
  <c r="AS28" i="443"/>
  <c r="BM28" i="443"/>
  <c r="BS28" i="443"/>
  <c r="AS29" i="443"/>
  <c r="BK29" i="443"/>
  <c r="BJ29" i="443"/>
  <c r="BN29" i="443"/>
  <c r="BT32" i="443"/>
  <c r="BP32" i="443"/>
  <c r="BL32" i="443"/>
  <c r="AU32" i="443"/>
  <c r="BS32" i="443"/>
  <c r="BN32" i="443"/>
  <c r="AV32" i="443"/>
  <c r="AW32" i="443" s="1"/>
  <c r="AP32" i="443"/>
  <c r="AQ32" i="443" s="1"/>
  <c r="AT32" i="443"/>
  <c r="BO32" i="443"/>
  <c r="BS33" i="443"/>
  <c r="BO33" i="443"/>
  <c r="AT33" i="443"/>
  <c r="AP33" i="443"/>
  <c r="AQ33" i="443" s="1"/>
  <c r="BT33" i="443"/>
  <c r="BN33" i="443"/>
  <c r="AV33" i="443"/>
  <c r="AW33" i="443" s="1"/>
  <c r="AU33" i="443"/>
  <c r="BQ33" i="443"/>
  <c r="BR34" i="443"/>
  <c r="BN34" i="443"/>
  <c r="AS34" i="443"/>
  <c r="AO34" i="443"/>
  <c r="BS34" i="443"/>
  <c r="BM34" i="443"/>
  <c r="AT34" i="443"/>
  <c r="BQ34" i="443"/>
  <c r="BL34" i="443"/>
  <c r="AR34" i="443"/>
  <c r="AV34" i="443"/>
  <c r="AW34" i="443" s="1"/>
  <c r="AU38" i="443"/>
  <c r="BM38" i="443"/>
  <c r="BR42" i="443"/>
  <c r="BN42" i="443"/>
  <c r="AS42" i="443"/>
  <c r="AO42" i="443"/>
  <c r="BP42" i="443"/>
  <c r="AV42" i="443"/>
  <c r="AW42" i="443" s="1"/>
  <c r="BT42" i="443"/>
  <c r="BO42" i="443"/>
  <c r="AU42" i="443"/>
  <c r="AP42" i="443"/>
  <c r="AQ42" i="443" s="1"/>
  <c r="BJ42" i="443"/>
  <c r="BK42" i="443"/>
  <c r="BI42" i="443"/>
  <c r="BS42" i="443"/>
  <c r="AU49" i="443"/>
  <c r="BM49" i="443"/>
  <c r="AS53" i="443"/>
  <c r="BQ53" i="443"/>
  <c r="AU54" i="443"/>
  <c r="BM54" i="443"/>
  <c r="BR58" i="443"/>
  <c r="BN58" i="443"/>
  <c r="AS58" i="443"/>
  <c r="AO58" i="443"/>
  <c r="BP58" i="443"/>
  <c r="AV58" i="443"/>
  <c r="AW58" i="443" s="1"/>
  <c r="BT58" i="443"/>
  <c r="BO58" i="443"/>
  <c r="AU58" i="443"/>
  <c r="AP58" i="443"/>
  <c r="AQ58" i="443" s="1"/>
  <c r="BK58" i="443"/>
  <c r="BI58" i="443"/>
  <c r="BS58" i="443"/>
  <c r="BK63" i="443"/>
  <c r="AT64" i="443"/>
  <c r="AS69" i="443"/>
  <c r="BQ69" i="443"/>
  <c r="BR74" i="443"/>
  <c r="BN74" i="443"/>
  <c r="AS74" i="443"/>
  <c r="AO74" i="443"/>
  <c r="BP74" i="443"/>
  <c r="AU74" i="443"/>
  <c r="AP74" i="443"/>
  <c r="AQ74" i="443" s="1"/>
  <c r="BS74" i="443"/>
  <c r="BI78" i="443"/>
  <c r="BK78" i="443"/>
  <c r="BQ89" i="443"/>
  <c r="AT91" i="443"/>
  <c r="BQ91" i="443"/>
  <c r="AV92" i="443"/>
  <c r="AW92" i="443" s="1"/>
  <c r="BL92" i="443"/>
  <c r="BJ94" i="443"/>
  <c r="BT99" i="443"/>
  <c r="AU99" i="443"/>
  <c r="BS99" i="443"/>
  <c r="AP99" i="443"/>
  <c r="AQ99" i="443" s="1"/>
  <c r="BM99" i="443"/>
  <c r="AT99" i="443"/>
  <c r="AS99" i="443"/>
  <c r="BO99" i="443"/>
  <c r="BM116" i="443"/>
  <c r="BI131" i="443"/>
  <c r="BK131" i="443"/>
  <c r="BJ131" i="443"/>
  <c r="BO25" i="443"/>
  <c r="AT25" i="443"/>
  <c r="AS25" i="443"/>
  <c r="BR30" i="443"/>
  <c r="BN30" i="443"/>
  <c r="AT30" i="443"/>
  <c r="BM30" i="443"/>
  <c r="BS41" i="443"/>
  <c r="BO41" i="443"/>
  <c r="AT41" i="443"/>
  <c r="AP41" i="443"/>
  <c r="AQ41" i="443" s="1"/>
  <c r="AS41" i="443"/>
  <c r="BL41" i="443"/>
  <c r="BQ41" i="443"/>
  <c r="AR44" i="443"/>
  <c r="AR45" i="443"/>
  <c r="BR46" i="443"/>
  <c r="BN46" i="443"/>
  <c r="AS46" i="443"/>
  <c r="AO46" i="443"/>
  <c r="AT46" i="443"/>
  <c r="BM46" i="443"/>
  <c r="BS46" i="443"/>
  <c r="BT56" i="443"/>
  <c r="BP56" i="443"/>
  <c r="BL56" i="443"/>
  <c r="AU56" i="443"/>
  <c r="AS56" i="443"/>
  <c r="BQ56" i="443"/>
  <c r="BS57" i="443"/>
  <c r="BO57" i="443"/>
  <c r="AT57" i="443"/>
  <c r="AP57" i="443"/>
  <c r="AQ57" i="443" s="1"/>
  <c r="AS57" i="443"/>
  <c r="BL57" i="443"/>
  <c r="BQ57" i="443"/>
  <c r="BR62" i="443"/>
  <c r="BN62" i="443"/>
  <c r="AT62" i="443"/>
  <c r="BM62" i="443"/>
  <c r="AR66" i="443"/>
  <c r="BL66" i="443"/>
  <c r="BQ72" i="443"/>
  <c r="BS73" i="443"/>
  <c r="BO73" i="443"/>
  <c r="AT73" i="443"/>
  <c r="AP73" i="443"/>
  <c r="AQ73" i="443" s="1"/>
  <c r="AS73" i="443"/>
  <c r="BL73" i="443"/>
  <c r="BQ73" i="443"/>
  <c r="BK76" i="443"/>
  <c r="BJ76" i="443"/>
  <c r="BO79" i="443"/>
  <c r="BS80" i="443"/>
  <c r="BO80" i="443"/>
  <c r="AT80" i="443"/>
  <c r="AP80" i="443"/>
  <c r="AQ80" i="443" s="1"/>
  <c r="BT80" i="443"/>
  <c r="BN80" i="443"/>
  <c r="AV80" i="443"/>
  <c r="AW80" i="443" s="1"/>
  <c r="AU80" i="443"/>
  <c r="BQ80" i="443"/>
  <c r="BR81" i="443"/>
  <c r="BN81" i="443"/>
  <c r="AS81" i="443"/>
  <c r="AO81" i="443"/>
  <c r="BQ81" i="443"/>
  <c r="BL81" i="443"/>
  <c r="AR81" i="443"/>
  <c r="AU81" i="443"/>
  <c r="BP81" i="443"/>
  <c r="BS84" i="443"/>
  <c r="BO84" i="443"/>
  <c r="AT84" i="443"/>
  <c r="AP84" i="443"/>
  <c r="AQ84" i="443" s="1"/>
  <c r="BR84" i="443"/>
  <c r="BM84" i="443"/>
  <c r="AU84" i="443"/>
  <c r="AO84" i="443"/>
  <c r="AV84" i="443"/>
  <c r="AW84" i="443" s="1"/>
  <c r="BP84" i="443"/>
  <c r="AS95" i="443"/>
  <c r="AU96" i="443"/>
  <c r="AU101" i="443"/>
  <c r="BR105" i="443"/>
  <c r="BN105" i="443"/>
  <c r="AS105" i="443"/>
  <c r="AO105" i="443"/>
  <c r="BP105" i="443"/>
  <c r="AV105" i="443"/>
  <c r="AW105" i="443" s="1"/>
  <c r="BT105" i="443"/>
  <c r="BO105" i="443"/>
  <c r="AU105" i="443"/>
  <c r="AP105" i="443"/>
  <c r="AQ105" i="443" s="1"/>
  <c r="BJ105" i="443"/>
  <c r="BK105" i="443"/>
  <c r="BI105" i="443"/>
  <c r="BS105" i="443"/>
  <c r="AT111" i="443"/>
  <c r="AU112" i="443"/>
  <c r="BS117" i="443"/>
  <c r="BO117" i="443"/>
  <c r="AT117" i="443"/>
  <c r="AP117" i="443"/>
  <c r="AQ117" i="443" s="1"/>
  <c r="BT117" i="443"/>
  <c r="BN117" i="443"/>
  <c r="AV117" i="443"/>
  <c r="AW117" i="443" s="1"/>
  <c r="BM117" i="443"/>
  <c r="AR117" i="443"/>
  <c r="BR117" i="443"/>
  <c r="BL117" i="443"/>
  <c r="AO117" i="443"/>
  <c r="BK117" i="443"/>
  <c r="BI117" i="443"/>
  <c r="BK133" i="443"/>
  <c r="BI133" i="443"/>
  <c r="BT44" i="443"/>
  <c r="BP44" i="443"/>
  <c r="BL44" i="443"/>
  <c r="AU44" i="443"/>
  <c r="AS44" i="443"/>
  <c r="BQ44" i="443"/>
  <c r="BS45" i="443"/>
  <c r="BO45" i="443"/>
  <c r="AT45" i="443"/>
  <c r="AP45" i="443"/>
  <c r="AQ45" i="443" s="1"/>
  <c r="AS45" i="443"/>
  <c r="BL45" i="443"/>
  <c r="BQ45" i="443"/>
  <c r="BR50" i="443"/>
  <c r="BN50" i="443"/>
  <c r="BP60" i="443"/>
  <c r="BL60" i="443"/>
  <c r="BQ60" i="443"/>
  <c r="AP61" i="443"/>
  <c r="AQ61" i="443" s="1"/>
  <c r="BR66" i="443"/>
  <c r="BN66" i="443"/>
  <c r="AS66" i="443"/>
  <c r="AO66" i="443"/>
  <c r="AT66" i="443"/>
  <c r="BM66" i="443"/>
  <c r="BS66" i="443"/>
  <c r="BS76" i="443"/>
  <c r="BO76" i="443"/>
  <c r="BP76" i="443"/>
  <c r="BQ76" i="443"/>
  <c r="AU83" i="443"/>
  <c r="BR83" i="443"/>
  <c r="BM83" i="443"/>
  <c r="AT83" i="443"/>
  <c r="AO83" i="443"/>
  <c r="BJ85" i="443"/>
  <c r="BK85" i="443"/>
  <c r="BJ89" i="443"/>
  <c r="BI89" i="443"/>
  <c r="BK92" i="443"/>
  <c r="BJ92" i="443"/>
  <c r="BS95" i="443"/>
  <c r="BS96" i="443"/>
  <c r="BO96" i="443"/>
  <c r="AT96" i="443"/>
  <c r="AP96" i="443"/>
  <c r="AQ96" i="443" s="1"/>
  <c r="BP96" i="443"/>
  <c r="AR96" i="443"/>
  <c r="BT96" i="443"/>
  <c r="BN96" i="443"/>
  <c r="AV96" i="443"/>
  <c r="AW96" i="443" s="1"/>
  <c r="BQ96" i="443"/>
  <c r="AS101" i="443"/>
  <c r="BP101" i="443"/>
  <c r="BO101" i="443"/>
  <c r="BK108" i="443"/>
  <c r="BT111" i="443"/>
  <c r="BP111" i="443"/>
  <c r="BL111" i="443"/>
  <c r="AU111" i="443"/>
  <c r="BO111" i="443"/>
  <c r="AR111" i="443"/>
  <c r="BS111" i="443"/>
  <c r="BN111" i="443"/>
  <c r="AV111" i="443"/>
  <c r="AW111" i="443" s="1"/>
  <c r="AP111" i="443"/>
  <c r="AQ111" i="443" s="1"/>
  <c r="BT112" i="443"/>
  <c r="BP112" i="443"/>
  <c r="BO112" i="443"/>
  <c r="AT112" i="443"/>
  <c r="AP112" i="443"/>
  <c r="AQ112" i="443" s="1"/>
  <c r="BQ112" i="443"/>
  <c r="AR112" i="443"/>
  <c r="BN112" i="443"/>
  <c r="AV112" i="443"/>
  <c r="AW112" i="443" s="1"/>
  <c r="BR112" i="443"/>
  <c r="BR118" i="443"/>
  <c r="BN118" i="443"/>
  <c r="AS118" i="443"/>
  <c r="AO118" i="443"/>
  <c r="BQ118" i="443"/>
  <c r="BL118" i="443"/>
  <c r="AR118" i="443"/>
  <c r="BT118" i="443"/>
  <c r="BM118" i="443"/>
  <c r="BS118" i="443"/>
  <c r="AV118" i="443"/>
  <c r="AW118" i="443" s="1"/>
  <c r="AP118" i="443"/>
  <c r="AQ118" i="443" s="1"/>
  <c r="BJ118" i="443"/>
  <c r="BK118" i="443"/>
  <c r="BS121" i="443"/>
  <c r="BO121" i="443"/>
  <c r="AT121" i="443"/>
  <c r="AP121" i="443"/>
  <c r="AQ121" i="443" s="1"/>
  <c r="BR121" i="443"/>
  <c r="BM121" i="443"/>
  <c r="AU121" i="443"/>
  <c r="AO121" i="443"/>
  <c r="BT121" i="443"/>
  <c r="BL121" i="443"/>
  <c r="AR121" i="443"/>
  <c r="BQ121" i="443"/>
  <c r="BP121" i="443"/>
  <c r="BK125" i="443"/>
  <c r="BJ125" i="443"/>
  <c r="BI125" i="443"/>
  <c r="BS136" i="443"/>
  <c r="BO136" i="443"/>
  <c r="AT136" i="443"/>
  <c r="AP136" i="443"/>
  <c r="AQ136" i="443" s="1"/>
  <c r="BR136" i="443"/>
  <c r="BM136" i="443"/>
  <c r="AU136" i="443"/>
  <c r="AO136" i="443"/>
  <c r="BT136" i="443"/>
  <c r="BL136" i="443"/>
  <c r="AR136" i="443"/>
  <c r="BP136" i="443"/>
  <c r="AS136" i="443"/>
  <c r="AV136" i="443"/>
  <c r="AW136" i="443" s="1"/>
  <c r="BI142" i="443"/>
  <c r="BK142" i="443"/>
  <c r="BJ142" i="443"/>
  <c r="BJ141" i="443"/>
  <c r="BI141" i="443"/>
  <c r="BK141" i="443"/>
  <c r="AR23" i="443"/>
  <c r="AV23" i="443"/>
  <c r="AW23" i="443" s="1"/>
  <c r="BM23" i="443"/>
  <c r="AR27" i="443"/>
  <c r="AV27" i="443"/>
  <c r="AW27" i="443" s="1"/>
  <c r="BM27" i="443"/>
  <c r="AR31" i="443"/>
  <c r="AV31" i="443"/>
  <c r="AW31" i="443" s="1"/>
  <c r="BM31" i="443"/>
  <c r="BM35" i="443"/>
  <c r="AR39" i="443"/>
  <c r="AV39" i="443"/>
  <c r="AW39" i="443" s="1"/>
  <c r="BM39" i="443"/>
  <c r="BM43" i="443"/>
  <c r="AR47" i="443"/>
  <c r="AV47" i="443"/>
  <c r="AW47" i="443" s="1"/>
  <c r="BM47" i="443"/>
  <c r="AR51" i="443"/>
  <c r="AV51" i="443"/>
  <c r="AW51" i="443" s="1"/>
  <c r="BM51" i="443"/>
  <c r="BM55" i="443"/>
  <c r="AR59" i="443"/>
  <c r="AV59" i="443"/>
  <c r="AW59" i="443" s="1"/>
  <c r="BM59" i="443"/>
  <c r="AR67" i="443"/>
  <c r="AV67" i="443"/>
  <c r="AW67" i="443"/>
  <c r="BM67" i="443"/>
  <c r="BM71" i="443"/>
  <c r="AR75" i="443"/>
  <c r="AV75" i="443"/>
  <c r="AW75" i="443" s="1"/>
  <c r="BM75" i="443"/>
  <c r="BR77" i="443"/>
  <c r="BN77" i="443"/>
  <c r="AS77" i="443"/>
  <c r="AO77" i="443"/>
  <c r="AT77" i="443"/>
  <c r="BM77" i="443"/>
  <c r="BS77" i="443"/>
  <c r="BT87" i="443"/>
  <c r="BP87" i="443"/>
  <c r="BL87" i="443"/>
  <c r="AU87" i="443"/>
  <c r="AS87" i="443"/>
  <c r="BQ87" i="443"/>
  <c r="BS88" i="443"/>
  <c r="BO88" i="443"/>
  <c r="AT88" i="443"/>
  <c r="AP88" i="443"/>
  <c r="AQ88" i="443" s="1"/>
  <c r="AS88" i="443"/>
  <c r="BL88" i="443"/>
  <c r="BQ88" i="443"/>
  <c r="BR93" i="443"/>
  <c r="BN93" i="443"/>
  <c r="AS93" i="443"/>
  <c r="AO93" i="443"/>
  <c r="AT93" i="443"/>
  <c r="BM93" i="443"/>
  <c r="BS93" i="443"/>
  <c r="AR97" i="443"/>
  <c r="BL97" i="443"/>
  <c r="BT103" i="443"/>
  <c r="BP103" i="443"/>
  <c r="AS103" i="443"/>
  <c r="BQ103" i="443"/>
  <c r="AR107" i="443"/>
  <c r="AR108" i="443"/>
  <c r="BR109" i="443"/>
  <c r="BN109" i="443"/>
  <c r="AT109" i="443"/>
  <c r="BM109" i="443"/>
  <c r="BS113" i="443"/>
  <c r="BO113" i="443"/>
  <c r="AT113" i="443"/>
  <c r="AP113" i="443"/>
  <c r="AQ113" i="443" s="1"/>
  <c r="BP113" i="443"/>
  <c r="AR113" i="443"/>
  <c r="AU113" i="443"/>
  <c r="BQ113" i="443"/>
  <c r="BJ122" i="443"/>
  <c r="BK122" i="443"/>
  <c r="BJ126" i="443"/>
  <c r="AS128" i="443"/>
  <c r="BM128" i="443"/>
  <c r="AS129" i="443"/>
  <c r="BK129" i="443"/>
  <c r="BJ129" i="443"/>
  <c r="AU133" i="443"/>
  <c r="AU134" i="443"/>
  <c r="BP135" i="443"/>
  <c r="BL135" i="443"/>
  <c r="BM135" i="443"/>
  <c r="AT135" i="443"/>
  <c r="AP135" i="443"/>
  <c r="AQ135" i="443" s="1"/>
  <c r="BN135" i="443"/>
  <c r="BR137" i="443"/>
  <c r="BN137" i="443"/>
  <c r="AS137" i="443"/>
  <c r="AO137" i="443"/>
  <c r="BP137" i="443"/>
  <c r="AV137" i="443"/>
  <c r="AW137" i="443" s="1"/>
  <c r="BQ137" i="443"/>
  <c r="AT137" i="443"/>
  <c r="BT137" i="443"/>
  <c r="BL137" i="443"/>
  <c r="AR137" i="443"/>
  <c r="BJ137" i="443"/>
  <c r="BK137" i="443"/>
  <c r="BI137" i="443"/>
  <c r="BK144" i="443"/>
  <c r="BJ144" i="443"/>
  <c r="BI144" i="443"/>
  <c r="BR97" i="443"/>
  <c r="BN97" i="443"/>
  <c r="AS97" i="443"/>
  <c r="AO97" i="443"/>
  <c r="AT97" i="443"/>
  <c r="BM97" i="443"/>
  <c r="BS97" i="443"/>
  <c r="BT107" i="443"/>
  <c r="BP107" i="443"/>
  <c r="BL107" i="443"/>
  <c r="AU107" i="443"/>
  <c r="AS107" i="443"/>
  <c r="BQ107" i="443"/>
  <c r="BS108" i="443"/>
  <c r="BO108" i="443"/>
  <c r="AT108" i="443"/>
  <c r="AP108" i="443"/>
  <c r="AQ108" i="443" s="1"/>
  <c r="AS108" i="443"/>
  <c r="BL108" i="443"/>
  <c r="BQ108" i="443"/>
  <c r="BI115" i="443"/>
  <c r="BK115" i="443"/>
  <c r="BT128" i="443"/>
  <c r="BP128" i="443"/>
  <c r="BL128" i="443"/>
  <c r="AU128" i="443"/>
  <c r="BO128" i="443"/>
  <c r="AR128" i="443"/>
  <c r="AT128" i="443"/>
  <c r="BN128" i="443"/>
  <c r="BS129" i="443"/>
  <c r="BO129" i="443"/>
  <c r="BP129" i="443"/>
  <c r="AT129" i="443"/>
  <c r="AP129" i="443"/>
  <c r="AQ129" i="443" s="1"/>
  <c r="BQ129" i="443"/>
  <c r="AR129" i="443"/>
  <c r="AU129" i="443"/>
  <c r="BR129" i="443"/>
  <c r="BT132" i="443"/>
  <c r="BP132" i="443"/>
  <c r="BL132" i="443"/>
  <c r="AU132" i="443"/>
  <c r="BS132" i="443"/>
  <c r="BQ132" i="443"/>
  <c r="AO132" i="443"/>
  <c r="BS133" i="443"/>
  <c r="BO133" i="443"/>
  <c r="AT133" i="443"/>
  <c r="AP133" i="443"/>
  <c r="AQ133" i="443" s="1"/>
  <c r="BT133" i="443"/>
  <c r="BN133" i="443"/>
  <c r="AV133" i="443"/>
  <c r="AW133" i="443" s="1"/>
  <c r="BR133" i="443"/>
  <c r="BL133" i="443"/>
  <c r="AO133" i="443"/>
  <c r="BP133" i="443"/>
  <c r="BQ134" i="443"/>
  <c r="BM134" i="443"/>
  <c r="BT134" i="443"/>
  <c r="BO134" i="443"/>
  <c r="AS134" i="443"/>
  <c r="AO134" i="443"/>
  <c r="BS134" i="443"/>
  <c r="BL134" i="443"/>
  <c r="AR134" i="443"/>
  <c r="AV134" i="443"/>
  <c r="AW134" i="443" s="1"/>
  <c r="AP134" i="443"/>
  <c r="AQ134" i="443" s="1"/>
  <c r="BP134" i="443"/>
  <c r="BI146" i="443"/>
  <c r="BK146" i="443"/>
  <c r="AR78" i="443"/>
  <c r="AV78" i="443"/>
  <c r="AW78" i="443" s="1"/>
  <c r="BM78" i="443"/>
  <c r="AR82" i="443"/>
  <c r="AV82" i="443"/>
  <c r="AW82" i="443" s="1"/>
  <c r="BM82" i="443"/>
  <c r="AR86" i="443"/>
  <c r="AV86" i="443"/>
  <c r="AW86" i="443" s="1"/>
  <c r="BM86" i="443"/>
  <c r="AR90" i="443"/>
  <c r="AV90" i="443"/>
  <c r="AW90" i="443" s="1"/>
  <c r="BM90" i="443"/>
  <c r="AV94" i="443"/>
  <c r="AW94" i="443" s="1"/>
  <c r="AR98" i="443"/>
  <c r="AV98" i="443"/>
  <c r="AW98" i="443" s="1"/>
  <c r="BM98" i="443"/>
  <c r="AR106" i="443"/>
  <c r="AV106" i="443"/>
  <c r="AW106" i="443" s="1"/>
  <c r="BM106" i="443"/>
  <c r="AV110" i="443"/>
  <c r="AW110" i="443" s="1"/>
  <c r="BR114" i="443"/>
  <c r="BN114" i="443"/>
  <c r="AS114" i="443"/>
  <c r="AO114" i="443"/>
  <c r="AT114" i="443"/>
  <c r="BM114" i="443"/>
  <c r="BS114" i="443"/>
  <c r="BT124" i="443"/>
  <c r="BP124" i="443"/>
  <c r="BL124" i="443"/>
  <c r="AU124" i="443"/>
  <c r="AS124" i="443"/>
  <c r="BS125" i="443"/>
  <c r="AT125" i="443"/>
  <c r="AP125" i="443"/>
  <c r="AQ125" i="443" s="1"/>
  <c r="AS125" i="443"/>
  <c r="BL125" i="443"/>
  <c r="BQ125" i="443"/>
  <c r="BK140" i="443"/>
  <c r="BJ140" i="443"/>
  <c r="AS141" i="443"/>
  <c r="AO141" i="443"/>
  <c r="AR115" i="443"/>
  <c r="AV115" i="443"/>
  <c r="AW115" i="443" s="1"/>
  <c r="BM115" i="443"/>
  <c r="BM119" i="443"/>
  <c r="AR123" i="443"/>
  <c r="AV123" i="443"/>
  <c r="AW123" i="443" s="1"/>
  <c r="BM123" i="443"/>
  <c r="AR127" i="443"/>
  <c r="AV127" i="443"/>
  <c r="AW127" i="443"/>
  <c r="BM127" i="443"/>
  <c r="BR130" i="443"/>
  <c r="BN130" i="443"/>
  <c r="AS130" i="443"/>
  <c r="AO130" i="443"/>
  <c r="AT130" i="443"/>
  <c r="BM130" i="443"/>
  <c r="BS130" i="443"/>
  <c r="BT143" i="443"/>
  <c r="BL143" i="443"/>
  <c r="BO143" i="443"/>
  <c r="AR143" i="443"/>
  <c r="AT143" i="443"/>
  <c r="BN143" i="443"/>
  <c r="BS144" i="443"/>
  <c r="AT144" i="443"/>
  <c r="BP144" i="443"/>
  <c r="AR144" i="443"/>
  <c r="AU144" i="443"/>
  <c r="BQ144" i="443"/>
  <c r="AR131" i="443"/>
  <c r="AV131" i="443"/>
  <c r="AW131" i="443" s="1"/>
  <c r="BM131" i="443"/>
  <c r="BT139" i="443"/>
  <c r="BP139" i="443"/>
  <c r="BL139" i="443"/>
  <c r="AU139" i="443"/>
  <c r="AS139" i="443"/>
  <c r="BQ139" i="443"/>
  <c r="BS140" i="443"/>
  <c r="BO140" i="443"/>
  <c r="AT140" i="443"/>
  <c r="AP140" i="443"/>
  <c r="AQ140" i="443" s="1"/>
  <c r="AS140" i="443"/>
  <c r="BL140" i="443"/>
  <c r="BQ140" i="443"/>
  <c r="BR145" i="443"/>
  <c r="BN145" i="443"/>
  <c r="AS145" i="443"/>
  <c r="AO145" i="443"/>
  <c r="AT145" i="443"/>
  <c r="BM145" i="443"/>
  <c r="BS145" i="443"/>
  <c r="AR138" i="443"/>
  <c r="AV138" i="443"/>
  <c r="AW138" i="443" s="1"/>
  <c r="AR146" i="443"/>
  <c r="AV146" i="443"/>
  <c r="AW146" i="443" s="1"/>
  <c r="BM146" i="443"/>
  <c r="AQ22" i="446"/>
  <c r="AQ23" i="447"/>
  <c r="BE18" i="447"/>
  <c r="BR18" i="447"/>
  <c r="U18" i="447"/>
  <c r="AW22" i="446"/>
  <c r="BD18" i="444"/>
  <c r="BO18" i="444"/>
  <c r="BQ18" i="444"/>
  <c r="BB18" i="444"/>
  <c r="R18" i="444"/>
  <c r="T18" i="444"/>
  <c r="BL18" i="444"/>
  <c r="Q18" i="444"/>
  <c r="AY18" i="444"/>
  <c r="F9" i="342"/>
  <c r="H11" i="338"/>
  <c r="C11" i="338"/>
  <c r="V5" i="430"/>
  <c r="S5" i="430"/>
  <c r="S7" i="430"/>
  <c r="M7" i="430"/>
  <c r="M5" i="430"/>
  <c r="J5" i="430"/>
  <c r="D5" i="430"/>
  <c r="AA247" i="430"/>
  <c r="Z247" i="430"/>
  <c r="Y247" i="430"/>
  <c r="X247" i="430"/>
  <c r="W247" i="430"/>
  <c r="V247" i="430"/>
  <c r="U247" i="430"/>
  <c r="T247" i="430"/>
  <c r="S247" i="430"/>
  <c r="R247" i="430"/>
  <c r="Q247" i="430"/>
  <c r="P247" i="430"/>
  <c r="O247" i="430"/>
  <c r="AC246" i="430"/>
  <c r="AA246" i="430" s="1"/>
  <c r="AB246" i="430"/>
  <c r="AC245" i="430"/>
  <c r="AB245" i="430"/>
  <c r="AC244" i="430"/>
  <c r="AB244" i="430"/>
  <c r="AC243" i="430"/>
  <c r="AA243" i="430" s="1"/>
  <c r="AB243" i="430"/>
  <c r="AC242" i="430"/>
  <c r="AB242" i="430"/>
  <c r="AC241" i="430"/>
  <c r="Z241" i="430" s="1"/>
  <c r="AB241" i="430"/>
  <c r="AC240" i="430"/>
  <c r="AB240" i="430"/>
  <c r="AC239" i="430"/>
  <c r="AB239" i="430"/>
  <c r="AC238" i="430"/>
  <c r="X238" i="430" s="1"/>
  <c r="AB238" i="430"/>
  <c r="AC237" i="430"/>
  <c r="AB237" i="430"/>
  <c r="AC236" i="430"/>
  <c r="AB236" i="430"/>
  <c r="Y236" i="430"/>
  <c r="AC235" i="430"/>
  <c r="Y235" i="430" s="1"/>
  <c r="AB235" i="430"/>
  <c r="AC234" i="430"/>
  <c r="AB234" i="430"/>
  <c r="AC233" i="430"/>
  <c r="Y233" i="430" s="1"/>
  <c r="AB233" i="430"/>
  <c r="AC232" i="430"/>
  <c r="AB232" i="430"/>
  <c r="AC231" i="430"/>
  <c r="AB231" i="430"/>
  <c r="X231" i="430"/>
  <c r="AC230" i="430"/>
  <c r="Z230" i="430" s="1"/>
  <c r="AB230" i="430"/>
  <c r="AC229" i="430"/>
  <c r="Y229" i="430" s="1"/>
  <c r="AB229" i="430"/>
  <c r="AC228" i="430"/>
  <c r="X228" i="430" s="1"/>
  <c r="AB228" i="430"/>
  <c r="AC227" i="430"/>
  <c r="AB227" i="430"/>
  <c r="AC226" i="430"/>
  <c r="AA226" i="430" s="1"/>
  <c r="AB226" i="430"/>
  <c r="Z226" i="430"/>
  <c r="AC225" i="430"/>
  <c r="X225" i="430" s="1"/>
  <c r="AB225" i="430"/>
  <c r="AC224" i="430"/>
  <c r="X224" i="430" s="1"/>
  <c r="AB224" i="430"/>
  <c r="AC223" i="430"/>
  <c r="AB223" i="430"/>
  <c r="AC222" i="430"/>
  <c r="Y222" i="430" s="1"/>
  <c r="AB222" i="430"/>
  <c r="AC221" i="430"/>
  <c r="AB221" i="430"/>
  <c r="AC220" i="430"/>
  <c r="X220" i="430" s="1"/>
  <c r="AB220" i="430"/>
  <c r="AA220" i="430"/>
  <c r="Y220" i="430"/>
  <c r="AC219" i="430"/>
  <c r="AB219" i="430"/>
  <c r="AC218" i="430"/>
  <c r="Z218" i="430" s="1"/>
  <c r="AB218" i="430"/>
  <c r="AC217" i="430"/>
  <c r="AB217" i="430"/>
  <c r="AA217" i="430"/>
  <c r="X217" i="430"/>
  <c r="AC216" i="430"/>
  <c r="Z216" i="430" s="1"/>
  <c r="X216" i="430"/>
  <c r="AB216" i="430"/>
  <c r="AC215" i="430"/>
  <c r="AB215" i="430"/>
  <c r="AC214" i="430"/>
  <c r="AB214" i="430"/>
  <c r="AC213" i="430"/>
  <c r="AB213" i="430"/>
  <c r="Y213" i="430"/>
  <c r="AC212" i="430"/>
  <c r="AB212" i="430"/>
  <c r="AC211" i="430"/>
  <c r="Y211" i="430" s="1"/>
  <c r="AB211" i="430"/>
  <c r="AC210" i="430"/>
  <c r="AA210" i="430" s="1"/>
  <c r="AB210" i="430"/>
  <c r="X210" i="430"/>
  <c r="AC209" i="430"/>
  <c r="Z209" i="430" s="1"/>
  <c r="AB209" i="430"/>
  <c r="AC208" i="430"/>
  <c r="AB208" i="430"/>
  <c r="AC207" i="430"/>
  <c r="AB207" i="430"/>
  <c r="AC206" i="430"/>
  <c r="X206" i="430" s="1"/>
  <c r="AB206" i="430"/>
  <c r="AC205" i="430"/>
  <c r="AB205" i="430"/>
  <c r="AC204" i="430"/>
  <c r="AB204" i="430"/>
  <c r="AC203" i="430"/>
  <c r="AB203" i="430"/>
  <c r="AC202" i="430"/>
  <c r="AB202" i="430"/>
  <c r="AC201" i="430"/>
  <c r="AB201" i="430"/>
  <c r="AC200" i="430"/>
  <c r="AA200" i="430" s="1"/>
  <c r="AB200" i="430"/>
  <c r="Z200" i="430"/>
  <c r="AC199" i="430"/>
  <c r="AB199" i="430"/>
  <c r="AC198" i="430"/>
  <c r="AB198" i="430"/>
  <c r="AC197" i="430"/>
  <c r="AB197" i="430"/>
  <c r="AC196" i="430"/>
  <c r="Y196" i="430" s="1"/>
  <c r="AB196" i="430"/>
  <c r="AC195" i="430"/>
  <c r="AB195" i="430"/>
  <c r="AC194" i="430"/>
  <c r="AA194" i="430" s="1"/>
  <c r="AB194" i="430"/>
  <c r="AC193" i="430"/>
  <c r="AB193" i="430"/>
  <c r="AC192" i="430"/>
  <c r="Z192" i="430" s="1"/>
  <c r="AB192" i="430"/>
  <c r="AC191" i="430"/>
  <c r="Y191" i="430" s="1"/>
  <c r="AB191" i="430"/>
  <c r="AC190" i="430"/>
  <c r="X190" i="430" s="1"/>
  <c r="AB190" i="430"/>
  <c r="Z190" i="430"/>
  <c r="AC189" i="430"/>
  <c r="X189" i="430" s="1"/>
  <c r="AB189" i="430"/>
  <c r="AA189" i="430"/>
  <c r="AC188" i="430"/>
  <c r="Y188" i="430" s="1"/>
  <c r="AB188" i="430"/>
  <c r="AC187" i="430"/>
  <c r="AB187" i="430"/>
  <c r="AC186" i="430"/>
  <c r="AB186" i="430"/>
  <c r="AC185" i="430"/>
  <c r="X185" i="430" s="1"/>
  <c r="AB185" i="430"/>
  <c r="Y185" i="430"/>
  <c r="AC184" i="430"/>
  <c r="AB184" i="430"/>
  <c r="AC183" i="430"/>
  <c r="Y183" i="430" s="1"/>
  <c r="AB183" i="430"/>
  <c r="X183" i="430"/>
  <c r="AC182" i="430"/>
  <c r="Z182" i="430" s="1"/>
  <c r="AB182" i="430"/>
  <c r="AC181" i="430"/>
  <c r="X181" i="430" s="1"/>
  <c r="AB181" i="430"/>
  <c r="AC180" i="430"/>
  <c r="X180" i="430" s="1"/>
  <c r="AB180" i="430"/>
  <c r="AC179" i="430"/>
  <c r="AA179" i="430" s="1"/>
  <c r="AB179" i="430"/>
  <c r="AC178" i="430"/>
  <c r="AB178" i="430"/>
  <c r="AC177" i="430"/>
  <c r="Z177" i="430" s="1"/>
  <c r="AB177" i="430"/>
  <c r="Y177" i="430"/>
  <c r="AC176" i="430"/>
  <c r="X176" i="430" s="1"/>
  <c r="AB176" i="430"/>
  <c r="AC175" i="430"/>
  <c r="X175" i="430" s="1"/>
  <c r="AB175" i="430"/>
  <c r="AC174" i="430"/>
  <c r="X174" i="430" s="1"/>
  <c r="AB174" i="430"/>
  <c r="Z174" i="430"/>
  <c r="AC173" i="430"/>
  <c r="Y173" i="430" s="1"/>
  <c r="AB173" i="430"/>
  <c r="AC172" i="430"/>
  <c r="AB172" i="430"/>
  <c r="AC171" i="430"/>
  <c r="X171" i="430" s="1"/>
  <c r="AB171" i="430"/>
  <c r="AC170" i="430"/>
  <c r="Y170" i="430" s="1"/>
  <c r="AB170" i="430"/>
  <c r="Z170" i="430"/>
  <c r="X170" i="430"/>
  <c r="AC169" i="430"/>
  <c r="Y169" i="430" s="1"/>
  <c r="AB169" i="430"/>
  <c r="Z169" i="430"/>
  <c r="AC168" i="430"/>
  <c r="AA168" i="430" s="1"/>
  <c r="AB168" i="430"/>
  <c r="Z168" i="430"/>
  <c r="X168" i="430"/>
  <c r="AC167" i="430"/>
  <c r="AB167" i="430"/>
  <c r="AC166" i="430"/>
  <c r="Y166" i="430" s="1"/>
  <c r="AB166" i="430"/>
  <c r="AC165" i="430"/>
  <c r="Y165" i="430" s="1"/>
  <c r="AB165" i="430"/>
  <c r="AC164" i="430"/>
  <c r="AB164" i="430"/>
  <c r="AC163" i="430"/>
  <c r="AB163" i="430"/>
  <c r="AC162" i="430"/>
  <c r="X162" i="430" s="1"/>
  <c r="AB162" i="430"/>
  <c r="AC161" i="430"/>
  <c r="AA161" i="430" s="1"/>
  <c r="AB161" i="430"/>
  <c r="Y161" i="430"/>
  <c r="AC160" i="430"/>
  <c r="AB160" i="430"/>
  <c r="AC159" i="430"/>
  <c r="Z159" i="430" s="1"/>
  <c r="AB159" i="430"/>
  <c r="AC158" i="430"/>
  <c r="AB158" i="430"/>
  <c r="Y158" i="430"/>
  <c r="AC157" i="430"/>
  <c r="AB157" i="430"/>
  <c r="AC156" i="430"/>
  <c r="X156" i="430" s="1"/>
  <c r="AB156" i="430"/>
  <c r="Y156" i="430"/>
  <c r="AC155" i="430"/>
  <c r="Z155" i="430" s="1"/>
  <c r="AB155" i="430"/>
  <c r="AC154" i="430"/>
  <c r="AB154" i="430"/>
  <c r="AC153" i="430"/>
  <c r="AB153" i="430"/>
  <c r="AC152" i="430"/>
  <c r="AB152" i="430"/>
  <c r="AC151" i="430"/>
  <c r="AA151" i="430" s="1"/>
  <c r="AB151" i="430"/>
  <c r="AC150" i="430"/>
  <c r="X150" i="430" s="1"/>
  <c r="AB150" i="430"/>
  <c r="AA150" i="430"/>
  <c r="AC149" i="430"/>
  <c r="AB149" i="430"/>
  <c r="AC148" i="430"/>
  <c r="AB148" i="430"/>
  <c r="AC147" i="430"/>
  <c r="AB147" i="430"/>
  <c r="AC146" i="430"/>
  <c r="AB146" i="430"/>
  <c r="AC145" i="430"/>
  <c r="X145" i="430" s="1"/>
  <c r="AB145" i="430"/>
  <c r="AC144" i="430"/>
  <c r="AB144" i="430"/>
  <c r="AC143" i="430"/>
  <c r="X143" i="430" s="1"/>
  <c r="AB143" i="430"/>
  <c r="AC142" i="430"/>
  <c r="AB142" i="430"/>
  <c r="AC141" i="430"/>
  <c r="AB141" i="430"/>
  <c r="AC140" i="430"/>
  <c r="Y140" i="430" s="1"/>
  <c r="AB140" i="430"/>
  <c r="Z140" i="430"/>
  <c r="AC139" i="430"/>
  <c r="X139" i="430" s="1"/>
  <c r="AB139" i="430"/>
  <c r="AC138" i="430"/>
  <c r="X138" i="430" s="1"/>
  <c r="AB138" i="430"/>
  <c r="AC137" i="430"/>
  <c r="AB137" i="430"/>
  <c r="AC136" i="430"/>
  <c r="AB136" i="430"/>
  <c r="AC135" i="430"/>
  <c r="AB135" i="430"/>
  <c r="AC134" i="430"/>
  <c r="Y134" i="430" s="1"/>
  <c r="AB134" i="430"/>
  <c r="Z134" i="430"/>
  <c r="AC133" i="430"/>
  <c r="Z133" i="430" s="1"/>
  <c r="AB133" i="430"/>
  <c r="AC132" i="430"/>
  <c r="AB132" i="430"/>
  <c r="AC131" i="430"/>
  <c r="AB131" i="430"/>
  <c r="AC130" i="430"/>
  <c r="AB130" i="430"/>
  <c r="AA130" i="430"/>
  <c r="AC129" i="430"/>
  <c r="AB129" i="430"/>
  <c r="AC128" i="430"/>
  <c r="AB128" i="430"/>
  <c r="AC127" i="430"/>
  <c r="AB127" i="430"/>
  <c r="AC126" i="430"/>
  <c r="Z126" i="430" s="1"/>
  <c r="AB126" i="430"/>
  <c r="Y126" i="430"/>
  <c r="AC125" i="430"/>
  <c r="AA125" i="430" s="1"/>
  <c r="AB125" i="430"/>
  <c r="AC124" i="430"/>
  <c r="AB124" i="430"/>
  <c r="AC123" i="430"/>
  <c r="AB123" i="430"/>
  <c r="AC122" i="430"/>
  <c r="Z122" i="430" s="1"/>
  <c r="AB122" i="430"/>
  <c r="AC121" i="430"/>
  <c r="AA121" i="430" s="1"/>
  <c r="AB121" i="430"/>
  <c r="AC120" i="430"/>
  <c r="AB120" i="430"/>
  <c r="AC119" i="430"/>
  <c r="AB119" i="430"/>
  <c r="AC118" i="430"/>
  <c r="Z118" i="430" s="1"/>
  <c r="AB118" i="430"/>
  <c r="AC117" i="430"/>
  <c r="AB117" i="430"/>
  <c r="AC116" i="430"/>
  <c r="Z116" i="430" s="1"/>
  <c r="AB116" i="430"/>
  <c r="AC115" i="430"/>
  <c r="AA115" i="430" s="1"/>
  <c r="AB115" i="430"/>
  <c r="AC114" i="430"/>
  <c r="AB114" i="430"/>
  <c r="AC113" i="430"/>
  <c r="AA113" i="430" s="1"/>
  <c r="AB113" i="430"/>
  <c r="AC112" i="430"/>
  <c r="AB112" i="430"/>
  <c r="AC111" i="430"/>
  <c r="AA111" i="430" s="1"/>
  <c r="AB111" i="430"/>
  <c r="AC110" i="430"/>
  <c r="X110" i="430" s="1"/>
  <c r="AB110" i="430"/>
  <c r="AC109" i="430"/>
  <c r="Z109" i="430" s="1"/>
  <c r="AB109" i="430"/>
  <c r="AC108" i="430"/>
  <c r="AB108" i="430"/>
  <c r="AC107" i="430"/>
  <c r="AB107" i="430"/>
  <c r="AC106" i="430"/>
  <c r="AB106" i="430"/>
  <c r="AC105" i="430"/>
  <c r="X105" i="430" s="1"/>
  <c r="AB105" i="430"/>
  <c r="AC104" i="430"/>
  <c r="Z104" i="430" s="1"/>
  <c r="AB104" i="430"/>
  <c r="AC103" i="430"/>
  <c r="X103" i="430" s="1"/>
  <c r="AB103" i="430"/>
  <c r="AC102" i="430"/>
  <c r="AB102" i="430"/>
  <c r="AC101" i="430"/>
  <c r="AA101" i="430" s="1"/>
  <c r="AB101" i="430"/>
  <c r="Z101" i="430"/>
  <c r="AC100" i="430"/>
  <c r="Z100" i="430" s="1"/>
  <c r="AB100" i="430"/>
  <c r="AC99" i="430"/>
  <c r="AB99" i="430"/>
  <c r="AC98" i="430"/>
  <c r="AB98" i="430"/>
  <c r="AC97" i="430"/>
  <c r="AA97" i="430" s="1"/>
  <c r="AB97" i="430"/>
  <c r="AC96" i="430"/>
  <c r="AB96" i="430"/>
  <c r="AC95" i="430"/>
  <c r="AB95" i="430"/>
  <c r="AC94" i="430"/>
  <c r="X94" i="430" s="1"/>
  <c r="AB94" i="430"/>
  <c r="Y94" i="430"/>
  <c r="AC93" i="430"/>
  <c r="AB93" i="430"/>
  <c r="AC92" i="430"/>
  <c r="X92" i="430" s="1"/>
  <c r="AB92" i="430"/>
  <c r="AC91" i="430"/>
  <c r="AB91" i="430"/>
  <c r="AC90" i="430"/>
  <c r="Z90" i="430" s="1"/>
  <c r="AB90" i="430"/>
  <c r="Y90" i="430"/>
  <c r="AC89" i="430"/>
  <c r="Y89" i="430" s="1"/>
  <c r="AB89" i="430"/>
  <c r="AC88" i="430"/>
  <c r="AB88" i="430"/>
  <c r="AC87" i="430"/>
  <c r="AA87" i="430" s="1"/>
  <c r="AB87" i="430"/>
  <c r="AC86" i="430"/>
  <c r="Z86" i="430" s="1"/>
  <c r="AB86" i="430"/>
  <c r="AC85" i="430"/>
  <c r="AB85" i="430"/>
  <c r="AC84" i="430"/>
  <c r="Y84" i="430" s="1"/>
  <c r="AB84" i="430"/>
  <c r="AA84" i="430"/>
  <c r="AC83" i="430"/>
  <c r="Z83" i="430" s="1"/>
  <c r="AB83" i="430"/>
  <c r="X83" i="430"/>
  <c r="AC82" i="430"/>
  <c r="X82" i="430" s="1"/>
  <c r="AB82" i="430"/>
  <c r="Y82" i="430"/>
  <c r="AC81" i="430"/>
  <c r="Y81" i="430" s="1"/>
  <c r="AB81" i="430"/>
  <c r="AC80" i="430"/>
  <c r="Z80" i="430" s="1"/>
  <c r="AB80" i="430"/>
  <c r="X80" i="430"/>
  <c r="AC79" i="430"/>
  <c r="AA79" i="430" s="1"/>
  <c r="AB79" i="430"/>
  <c r="AC78" i="430"/>
  <c r="X78" i="430" s="1"/>
  <c r="AB78" i="430"/>
  <c r="AC77" i="430"/>
  <c r="AB77" i="430"/>
  <c r="AC76" i="430"/>
  <c r="AB76" i="430"/>
  <c r="AC75" i="430"/>
  <c r="AB75" i="430"/>
  <c r="AC74" i="430"/>
  <c r="X74" i="430" s="1"/>
  <c r="AB74" i="430"/>
  <c r="Y74" i="430"/>
  <c r="AC73" i="430"/>
  <c r="AA73" i="430" s="1"/>
  <c r="AB73" i="430"/>
  <c r="AC72" i="430"/>
  <c r="Y72" i="430" s="1"/>
  <c r="AB72" i="430"/>
  <c r="AA72" i="430"/>
  <c r="X72" i="430"/>
  <c r="AC71" i="430"/>
  <c r="AB71" i="430"/>
  <c r="AC70" i="430"/>
  <c r="AB70" i="430"/>
  <c r="AC69" i="430"/>
  <c r="Z69" i="430" s="1"/>
  <c r="AA69" i="430"/>
  <c r="AB69" i="430"/>
  <c r="Y69" i="430"/>
  <c r="AC68" i="430"/>
  <c r="AA68" i="430" s="1"/>
  <c r="AB68" i="430"/>
  <c r="AC67" i="430"/>
  <c r="AB67" i="430"/>
  <c r="AC66" i="430"/>
  <c r="Y66" i="430" s="1"/>
  <c r="AB66" i="430"/>
  <c r="AC65" i="430"/>
  <c r="X65" i="430" s="1"/>
  <c r="AB65" i="430"/>
  <c r="AC64" i="430"/>
  <c r="Y64" i="430" s="1"/>
  <c r="AB64" i="430"/>
  <c r="AC63" i="430"/>
  <c r="X63" i="430" s="1"/>
  <c r="AB63" i="430"/>
  <c r="AC62" i="430"/>
  <c r="AB62" i="430"/>
  <c r="AC61" i="430"/>
  <c r="AB61" i="430"/>
  <c r="AC60" i="430"/>
  <c r="Z60" i="430" s="1"/>
  <c r="AB60" i="430"/>
  <c r="X60" i="430"/>
  <c r="AC59" i="430"/>
  <c r="AA59" i="430" s="1"/>
  <c r="AB59" i="430"/>
  <c r="AC58" i="430"/>
  <c r="Y58" i="430" s="1"/>
  <c r="AB58" i="430"/>
  <c r="AC57" i="430"/>
  <c r="X57" i="430" s="1"/>
  <c r="AB57" i="430"/>
  <c r="AC56" i="430"/>
  <c r="AB56" i="430"/>
  <c r="AC55" i="430"/>
  <c r="AB55" i="430"/>
  <c r="AC54" i="430"/>
  <c r="AB54" i="430"/>
  <c r="AC53" i="430"/>
  <c r="AB53" i="430"/>
  <c r="AC52" i="430"/>
  <c r="Z52" i="430" s="1"/>
  <c r="AB52" i="430"/>
  <c r="AA52" i="430"/>
  <c r="Y52" i="430"/>
  <c r="AC51" i="430"/>
  <c r="Z51" i="430" s="1"/>
  <c r="AA51" i="430"/>
  <c r="AB51" i="430"/>
  <c r="AC50" i="430"/>
  <c r="Y50" i="430" s="1"/>
  <c r="AB50" i="430"/>
  <c r="AC49" i="430"/>
  <c r="AA49" i="430" s="1"/>
  <c r="AB49" i="430"/>
  <c r="AC48" i="430"/>
  <c r="AB48" i="430"/>
  <c r="AC47" i="430"/>
  <c r="AA47" i="430" s="1"/>
  <c r="AB47" i="430"/>
  <c r="AC46" i="430"/>
  <c r="AB46" i="430"/>
  <c r="AC45" i="430"/>
  <c r="Z45" i="430" s="1"/>
  <c r="AB45" i="430"/>
  <c r="AC44" i="430"/>
  <c r="X44" i="430" s="1"/>
  <c r="AB44" i="430"/>
  <c r="AC43" i="430"/>
  <c r="Y43" i="430" s="1"/>
  <c r="AB43" i="430"/>
  <c r="AC42" i="430"/>
  <c r="AB42" i="430"/>
  <c r="AC41" i="430"/>
  <c r="AB41" i="430"/>
  <c r="AC40" i="430"/>
  <c r="Z40" i="430" s="1"/>
  <c r="AB40" i="430"/>
  <c r="AC39" i="430"/>
  <c r="Z39" i="430" s="1"/>
  <c r="AB39" i="430"/>
  <c r="AC38" i="430"/>
  <c r="AA38" i="430" s="1"/>
  <c r="AB38" i="430"/>
  <c r="AC37" i="430"/>
  <c r="Y37" i="430" s="1"/>
  <c r="AB37" i="430"/>
  <c r="AC36" i="430"/>
  <c r="AB36" i="430"/>
  <c r="AC35" i="430"/>
  <c r="Z35" i="430" s="1"/>
  <c r="AB35" i="430"/>
  <c r="AC34" i="430"/>
  <c r="X34" i="430" s="1"/>
  <c r="AB34" i="430"/>
  <c r="AC33" i="430"/>
  <c r="AB33" i="430"/>
  <c r="AC32" i="430"/>
  <c r="AB32" i="430"/>
  <c r="AC31" i="430"/>
  <c r="AB31" i="430"/>
  <c r="AC30" i="430"/>
  <c r="AB30" i="430"/>
  <c r="AC29" i="430"/>
  <c r="AB29" i="430"/>
  <c r="AC28" i="430"/>
  <c r="AB28" i="430"/>
  <c r="AC27" i="430"/>
  <c r="AB27" i="430"/>
  <c r="AC26" i="430"/>
  <c r="AB26" i="430"/>
  <c r="AC25" i="430"/>
  <c r="Y25" i="430" s="1"/>
  <c r="AB25" i="430"/>
  <c r="AC24" i="430"/>
  <c r="AB24" i="430"/>
  <c r="AC23" i="430"/>
  <c r="AB23" i="430"/>
  <c r="J22" i="430"/>
  <c r="I22" i="430"/>
  <c r="H22" i="430"/>
  <c r="G22" i="430"/>
  <c r="V17" i="430" s="1"/>
  <c r="A19" i="430"/>
  <c r="A17" i="430"/>
  <c r="A15" i="430"/>
  <c r="V12" i="430"/>
  <c r="S12" i="430"/>
  <c r="P12" i="430"/>
  <c r="N12" i="430"/>
  <c r="M12" i="430"/>
  <c r="L12" i="430"/>
  <c r="V11" i="430"/>
  <c r="S11" i="430"/>
  <c r="P11" i="430"/>
  <c r="N11" i="430"/>
  <c r="M11" i="430"/>
  <c r="L11" i="430"/>
  <c r="BK9" i="342"/>
  <c r="BI9" i="342"/>
  <c r="I9" i="342"/>
  <c r="J5" i="342"/>
  <c r="C5" i="342"/>
  <c r="Y63" i="430"/>
  <c r="Y103" i="430"/>
  <c r="Y119" i="430"/>
  <c r="X179" i="430"/>
  <c r="Z219" i="430"/>
  <c r="Y219" i="430"/>
  <c r="AA219" i="430"/>
  <c r="X219" i="430"/>
  <c r="Z79" i="430"/>
  <c r="Y105" i="430"/>
  <c r="Y113" i="430"/>
  <c r="Z119" i="430"/>
  <c r="Z125" i="430"/>
  <c r="Y127" i="430"/>
  <c r="AA159" i="430"/>
  <c r="AA171" i="430"/>
  <c r="Y179" i="430"/>
  <c r="AA183" i="430"/>
  <c r="Y35" i="430"/>
  <c r="Y51" i="430"/>
  <c r="Y59" i="430"/>
  <c r="Z89" i="430"/>
  <c r="X127" i="430"/>
  <c r="Y131" i="430"/>
  <c r="AA218" i="430"/>
  <c r="Y218" i="430"/>
  <c r="AA230" i="430"/>
  <c r="Y230" i="430"/>
  <c r="Z246" i="430"/>
  <c r="X222" i="430"/>
  <c r="AA222" i="430"/>
  <c r="AA228" i="430"/>
  <c r="Y228" i="430"/>
  <c r="Z228" i="430"/>
  <c r="AA188" i="430"/>
  <c r="AA196" i="430"/>
  <c r="Z196" i="430"/>
  <c r="Z204" i="430"/>
  <c r="Z214" i="430"/>
  <c r="Z215" i="430"/>
  <c r="Y215" i="430"/>
  <c r="X188" i="430"/>
  <c r="X196" i="430"/>
  <c r="Y202" i="430"/>
  <c r="Y210" i="430"/>
  <c r="Z220" i="430"/>
  <c r="AA224" i="430"/>
  <c r="Y224" i="430"/>
  <c r="X236" i="430"/>
  <c r="AA236" i="430"/>
  <c r="Z236" i="430"/>
  <c r="Z217" i="430"/>
  <c r="Y217" i="430"/>
  <c r="Z238" i="430"/>
  <c r="AA242" i="430"/>
  <c r="C9" i="342"/>
  <c r="K9" i="338"/>
  <c r="H9" i="338"/>
  <c r="C9" i="338"/>
  <c r="I5" i="338"/>
  <c r="C5" i="338"/>
  <c r="AC218" i="399"/>
  <c r="AA218" i="399" s="1"/>
  <c r="AB218" i="399"/>
  <c r="AC217" i="399"/>
  <c r="AA217" i="399" s="1"/>
  <c r="AB217" i="399"/>
  <c r="AC216" i="399"/>
  <c r="AB216" i="399"/>
  <c r="A19" i="399"/>
  <c r="G22" i="399"/>
  <c r="S17" i="399" s="1"/>
  <c r="R17" i="399" s="1"/>
  <c r="H22" i="399"/>
  <c r="I22" i="399"/>
  <c r="J22" i="399"/>
  <c r="AA247" i="399"/>
  <c r="Z247" i="399"/>
  <c r="Y247" i="399"/>
  <c r="X247" i="399"/>
  <c r="W247" i="399"/>
  <c r="V247" i="399"/>
  <c r="U247" i="399"/>
  <c r="T247" i="399"/>
  <c r="S247" i="399"/>
  <c r="R247" i="399"/>
  <c r="Q247" i="399"/>
  <c r="P247" i="399"/>
  <c r="O247" i="399"/>
  <c r="AC246" i="399"/>
  <c r="AB246" i="399"/>
  <c r="AC245" i="399"/>
  <c r="AB245" i="399"/>
  <c r="AC244" i="399"/>
  <c r="X244" i="399" s="1"/>
  <c r="AB244" i="399"/>
  <c r="AC243" i="399"/>
  <c r="AB243" i="399"/>
  <c r="AC242" i="399"/>
  <c r="X242" i="399" s="1"/>
  <c r="AB242" i="399"/>
  <c r="AC241" i="399"/>
  <c r="AB241" i="399"/>
  <c r="AC240" i="399"/>
  <c r="X240" i="399" s="1"/>
  <c r="AB240" i="399"/>
  <c r="AC239" i="399"/>
  <c r="Z239" i="399" s="1"/>
  <c r="AB239" i="399"/>
  <c r="AC238" i="399"/>
  <c r="Z238" i="399" s="1"/>
  <c r="AB238" i="399"/>
  <c r="AC237" i="399"/>
  <c r="X237" i="399" s="1"/>
  <c r="AB237" i="399"/>
  <c r="AC236" i="399"/>
  <c r="X236" i="399" s="1"/>
  <c r="AB236" i="399"/>
  <c r="AC235" i="399"/>
  <c r="Z235" i="399" s="1"/>
  <c r="AB235" i="399"/>
  <c r="AC234" i="399"/>
  <c r="Z234" i="399"/>
  <c r="AB234" i="399"/>
  <c r="AC233" i="399"/>
  <c r="Z233" i="399" s="1"/>
  <c r="AB233" i="399"/>
  <c r="AC232" i="399"/>
  <c r="AB232" i="399"/>
  <c r="AC231" i="399"/>
  <c r="AB231" i="399"/>
  <c r="AC230" i="399"/>
  <c r="X230" i="399" s="1"/>
  <c r="AB230" i="399"/>
  <c r="AC229" i="399"/>
  <c r="X229" i="399" s="1"/>
  <c r="AB229" i="399"/>
  <c r="AC228" i="399"/>
  <c r="AB228" i="399"/>
  <c r="AC227" i="399"/>
  <c r="AB227" i="399"/>
  <c r="AC226" i="399"/>
  <c r="X226" i="399" s="1"/>
  <c r="AB226" i="399"/>
  <c r="AC225" i="399"/>
  <c r="Y225" i="399"/>
  <c r="AB225" i="399"/>
  <c r="AC224" i="399"/>
  <c r="AB224" i="399"/>
  <c r="AC223" i="399"/>
  <c r="AB223" i="399"/>
  <c r="AC222" i="399"/>
  <c r="AB222" i="399"/>
  <c r="AC221" i="399"/>
  <c r="X221" i="399" s="1"/>
  <c r="AB221" i="399"/>
  <c r="AC220" i="399"/>
  <c r="AA220" i="399" s="1"/>
  <c r="AB220" i="399"/>
  <c r="AC219" i="399"/>
  <c r="AB219" i="399"/>
  <c r="AC215" i="399"/>
  <c r="AB215" i="399"/>
  <c r="AC214" i="399"/>
  <c r="AB214" i="399"/>
  <c r="AC213" i="399"/>
  <c r="AA213" i="399" s="1"/>
  <c r="AB213" i="399"/>
  <c r="AC212" i="399"/>
  <c r="Z212" i="399" s="1"/>
  <c r="AB212" i="399"/>
  <c r="AC211" i="399"/>
  <c r="Y211" i="399" s="1"/>
  <c r="AB211" i="399"/>
  <c r="AC210" i="399"/>
  <c r="Z210" i="399" s="1"/>
  <c r="AB210" i="399"/>
  <c r="AC209" i="399"/>
  <c r="AB209" i="399"/>
  <c r="AC208" i="399"/>
  <c r="AA208" i="399" s="1"/>
  <c r="AB208" i="399"/>
  <c r="AC207" i="399"/>
  <c r="Y207" i="399" s="1"/>
  <c r="AB207" i="399"/>
  <c r="AC206" i="399"/>
  <c r="AB206" i="399"/>
  <c r="AC205" i="399"/>
  <c r="AB205" i="399"/>
  <c r="AC204" i="399"/>
  <c r="Z204" i="399" s="1"/>
  <c r="AB204" i="399"/>
  <c r="AC203" i="399"/>
  <c r="AA203" i="399" s="1"/>
  <c r="AB203" i="399"/>
  <c r="AC202" i="399"/>
  <c r="AA202" i="399" s="1"/>
  <c r="AB202" i="399"/>
  <c r="AC201" i="399"/>
  <c r="X201" i="399" s="1"/>
  <c r="AB201" i="399"/>
  <c r="AC200" i="399"/>
  <c r="X200" i="399" s="1"/>
  <c r="AB200" i="399"/>
  <c r="AC199" i="399"/>
  <c r="AB199" i="399"/>
  <c r="AC198" i="399"/>
  <c r="Z198" i="399" s="1"/>
  <c r="AB198" i="399"/>
  <c r="AC197" i="399"/>
  <c r="X197" i="399" s="1"/>
  <c r="AB197" i="399"/>
  <c r="AC196" i="399"/>
  <c r="Z196" i="399" s="1"/>
  <c r="AB196" i="399"/>
  <c r="AC195" i="399"/>
  <c r="Y195" i="399"/>
  <c r="AB195" i="399"/>
  <c r="AC194" i="399"/>
  <c r="X194" i="399" s="1"/>
  <c r="AB194" i="399"/>
  <c r="AC193" i="399"/>
  <c r="X193" i="399" s="1"/>
  <c r="AB193" i="399"/>
  <c r="AC192" i="399"/>
  <c r="Z192" i="399" s="1"/>
  <c r="AB192" i="399"/>
  <c r="AC191" i="399"/>
  <c r="AB191" i="399"/>
  <c r="AC190" i="399"/>
  <c r="X190" i="399" s="1"/>
  <c r="AB190" i="399"/>
  <c r="AC189" i="399"/>
  <c r="X189" i="399" s="1"/>
  <c r="AB189" i="399"/>
  <c r="AC188" i="399"/>
  <c r="X188" i="399" s="1"/>
  <c r="AB188" i="399"/>
  <c r="AC187" i="399"/>
  <c r="X187" i="399" s="1"/>
  <c r="AB187" i="399"/>
  <c r="AC186" i="399"/>
  <c r="AB186" i="399"/>
  <c r="AC185" i="399"/>
  <c r="AB185" i="399"/>
  <c r="AC184" i="399"/>
  <c r="AB184" i="399"/>
  <c r="AC183" i="399"/>
  <c r="Z183" i="399" s="1"/>
  <c r="AB183" i="399"/>
  <c r="AC182" i="399"/>
  <c r="AB182" i="399"/>
  <c r="AC181" i="399"/>
  <c r="AB181" i="399"/>
  <c r="AC180" i="399"/>
  <c r="X180" i="399" s="1"/>
  <c r="AB180" i="399"/>
  <c r="AC179" i="399"/>
  <c r="AA179" i="399" s="1"/>
  <c r="AB179" i="399"/>
  <c r="AC178" i="399"/>
  <c r="Z178" i="399" s="1"/>
  <c r="AB178" i="399"/>
  <c r="AC177" i="399"/>
  <c r="Z177" i="399" s="1"/>
  <c r="AB177" i="399"/>
  <c r="AC176" i="399"/>
  <c r="AB176" i="399"/>
  <c r="AC175" i="399"/>
  <c r="AB175" i="399"/>
  <c r="AC174" i="399"/>
  <c r="Z174" i="399" s="1"/>
  <c r="AB174" i="399"/>
  <c r="AC173" i="399"/>
  <c r="AB173" i="399"/>
  <c r="AC172" i="399"/>
  <c r="AB172" i="399"/>
  <c r="AC171" i="399"/>
  <c r="AA171" i="399"/>
  <c r="AB171" i="399"/>
  <c r="AC170" i="399"/>
  <c r="Z170" i="399" s="1"/>
  <c r="AB170" i="399"/>
  <c r="AC169" i="399"/>
  <c r="AB169" i="399"/>
  <c r="AC168" i="399"/>
  <c r="Z168" i="399" s="1"/>
  <c r="AB168" i="399"/>
  <c r="AC167" i="399"/>
  <c r="Z167" i="399" s="1"/>
  <c r="AB167" i="399"/>
  <c r="AC166" i="399"/>
  <c r="Z166" i="399" s="1"/>
  <c r="AB166" i="399"/>
  <c r="AC165" i="399"/>
  <c r="AB165" i="399"/>
  <c r="AC164" i="399"/>
  <c r="AB164" i="399"/>
  <c r="AC163" i="399"/>
  <c r="AB163" i="399"/>
  <c r="AC162" i="399"/>
  <c r="AA162" i="399" s="1"/>
  <c r="AB162" i="399"/>
  <c r="AC161" i="399"/>
  <c r="AB161" i="399"/>
  <c r="AC160" i="399"/>
  <c r="AB160" i="399"/>
  <c r="AC159" i="399"/>
  <c r="Z159" i="399" s="1"/>
  <c r="AB159" i="399"/>
  <c r="AC158" i="399"/>
  <c r="X158" i="399" s="1"/>
  <c r="AB158" i="399"/>
  <c r="AC157" i="399"/>
  <c r="AB157" i="399"/>
  <c r="AC156" i="399"/>
  <c r="X156" i="399" s="1"/>
  <c r="AB156" i="399"/>
  <c r="AC155" i="399"/>
  <c r="X155" i="399" s="1"/>
  <c r="AB155" i="399"/>
  <c r="AC154" i="399"/>
  <c r="Y154" i="399" s="1"/>
  <c r="AB154" i="399"/>
  <c r="AC153" i="399"/>
  <c r="X153" i="399" s="1"/>
  <c r="AB153" i="399"/>
  <c r="AC152" i="399"/>
  <c r="Z152" i="399" s="1"/>
  <c r="AB152" i="399"/>
  <c r="AC151" i="399"/>
  <c r="Y151" i="399" s="1"/>
  <c r="AB151" i="399"/>
  <c r="AC150" i="399"/>
  <c r="AB150" i="399"/>
  <c r="AC149" i="399"/>
  <c r="Z149" i="399" s="1"/>
  <c r="AB149" i="399"/>
  <c r="AC148" i="399"/>
  <c r="AB148" i="399"/>
  <c r="AC147" i="399"/>
  <c r="X147" i="399" s="1"/>
  <c r="AB147" i="399"/>
  <c r="AC146" i="399"/>
  <c r="AB146" i="399"/>
  <c r="AC145" i="399"/>
  <c r="Y145" i="399" s="1"/>
  <c r="AB145" i="399"/>
  <c r="AC144" i="399"/>
  <c r="AB144" i="399"/>
  <c r="AC143" i="399"/>
  <c r="AA143" i="399" s="1"/>
  <c r="AB143" i="399"/>
  <c r="AC142" i="399"/>
  <c r="Y142" i="399" s="1"/>
  <c r="AB142" i="399"/>
  <c r="AC141" i="399"/>
  <c r="Y141" i="399" s="1"/>
  <c r="AB141" i="399"/>
  <c r="AC140" i="399"/>
  <c r="AB140" i="399"/>
  <c r="AC139" i="399"/>
  <c r="AA139" i="399" s="1"/>
  <c r="AB139" i="399"/>
  <c r="AC138" i="399"/>
  <c r="Z138" i="399" s="1"/>
  <c r="AB138" i="399"/>
  <c r="AC137" i="399"/>
  <c r="Y137" i="399" s="1"/>
  <c r="AB137" i="399"/>
  <c r="AC136" i="399"/>
  <c r="AB136" i="399"/>
  <c r="AC135" i="399"/>
  <c r="Z135" i="399" s="1"/>
  <c r="AB135" i="399"/>
  <c r="AC134" i="399"/>
  <c r="Z134" i="399" s="1"/>
  <c r="AB134" i="399"/>
  <c r="AC133" i="399"/>
  <c r="AA133" i="399" s="1"/>
  <c r="AB133" i="399"/>
  <c r="AC132" i="399"/>
  <c r="AA132" i="399" s="1"/>
  <c r="AB132" i="399"/>
  <c r="AC131" i="399"/>
  <c r="X131" i="399" s="1"/>
  <c r="AB131" i="399"/>
  <c r="AC130" i="399"/>
  <c r="AB130" i="399"/>
  <c r="AC129" i="399"/>
  <c r="AA129" i="399" s="1"/>
  <c r="AB129" i="399"/>
  <c r="AC128" i="399"/>
  <c r="AB128" i="399"/>
  <c r="AC127" i="399"/>
  <c r="X127" i="399" s="1"/>
  <c r="AB127" i="399"/>
  <c r="AC126" i="399"/>
  <c r="Z126" i="399" s="1"/>
  <c r="Y126" i="399"/>
  <c r="AB126" i="399"/>
  <c r="AC125" i="399"/>
  <c r="AB125" i="399"/>
  <c r="AC124" i="399"/>
  <c r="Y124" i="399" s="1"/>
  <c r="AB124" i="399"/>
  <c r="AC123" i="399"/>
  <c r="Z123" i="399" s="1"/>
  <c r="AB123" i="399"/>
  <c r="AC122" i="399"/>
  <c r="AB122" i="399"/>
  <c r="AC121" i="399"/>
  <c r="Z121" i="399" s="1"/>
  <c r="AB121" i="399"/>
  <c r="AC120" i="399"/>
  <c r="Z120" i="399" s="1"/>
  <c r="AB120" i="399"/>
  <c r="AC119" i="399"/>
  <c r="X119" i="399" s="1"/>
  <c r="AB119" i="399"/>
  <c r="AC118" i="399"/>
  <c r="AB118" i="399"/>
  <c r="AC117" i="399"/>
  <c r="AA117" i="399" s="1"/>
  <c r="AB117" i="399"/>
  <c r="AC116" i="399"/>
  <c r="X116" i="399" s="1"/>
  <c r="AB116" i="399"/>
  <c r="AC115" i="399"/>
  <c r="AB115" i="399"/>
  <c r="AC114" i="399"/>
  <c r="X114" i="399" s="1"/>
  <c r="AB114" i="399"/>
  <c r="AC113" i="399"/>
  <c r="Z113" i="399" s="1"/>
  <c r="AB113" i="399"/>
  <c r="AC112" i="399"/>
  <c r="AB112" i="399"/>
  <c r="AC111" i="399"/>
  <c r="Z111" i="399" s="1"/>
  <c r="AB111" i="399"/>
  <c r="AC110" i="399"/>
  <c r="AB110" i="399"/>
  <c r="AC109" i="399"/>
  <c r="Z109" i="399" s="1"/>
  <c r="AB109" i="399"/>
  <c r="AC108" i="399"/>
  <c r="Z108" i="399" s="1"/>
  <c r="AB108" i="399"/>
  <c r="AC107" i="399"/>
  <c r="AB107" i="399"/>
  <c r="AC106" i="399"/>
  <c r="AB106" i="399"/>
  <c r="AC105" i="399"/>
  <c r="Y105" i="399" s="1"/>
  <c r="AB105" i="399"/>
  <c r="AC104" i="399"/>
  <c r="X104" i="399" s="1"/>
  <c r="AB104" i="399"/>
  <c r="AC103" i="399"/>
  <c r="AB103" i="399"/>
  <c r="AC102" i="399"/>
  <c r="AB102" i="399"/>
  <c r="AC101" i="399"/>
  <c r="X101" i="399" s="1"/>
  <c r="AB101" i="399"/>
  <c r="AC100" i="399"/>
  <c r="AB100" i="399"/>
  <c r="AC99" i="399"/>
  <c r="X99" i="399" s="1"/>
  <c r="Y99" i="399"/>
  <c r="AB99" i="399"/>
  <c r="AC98" i="399"/>
  <c r="AB98" i="399"/>
  <c r="AC97" i="399"/>
  <c r="AB97" i="399"/>
  <c r="AC96" i="399"/>
  <c r="Z96" i="399" s="1"/>
  <c r="AB96" i="399"/>
  <c r="AC95" i="399"/>
  <c r="Y95" i="399" s="1"/>
  <c r="AB95" i="399"/>
  <c r="AC94" i="399"/>
  <c r="Y94" i="399" s="1"/>
  <c r="AB94" i="399"/>
  <c r="AC93" i="399"/>
  <c r="Z93" i="399" s="1"/>
  <c r="AB93" i="399"/>
  <c r="AC92" i="399"/>
  <c r="AB92" i="399"/>
  <c r="AC91" i="399"/>
  <c r="X91" i="399" s="1"/>
  <c r="AB91" i="399"/>
  <c r="AC90" i="399"/>
  <c r="Y90" i="399" s="1"/>
  <c r="AB90" i="399"/>
  <c r="AC89" i="399"/>
  <c r="Z89" i="399" s="1"/>
  <c r="AB89" i="399"/>
  <c r="AC88" i="399"/>
  <c r="X88" i="399" s="1"/>
  <c r="AB88" i="399"/>
  <c r="AC87" i="399"/>
  <c r="Z87" i="399" s="1"/>
  <c r="AB87" i="399"/>
  <c r="AC86" i="399"/>
  <c r="X86" i="399" s="1"/>
  <c r="AB86" i="399"/>
  <c r="AC85" i="399"/>
  <c r="Z85" i="399" s="1"/>
  <c r="AB85" i="399"/>
  <c r="AC84" i="399"/>
  <c r="X84" i="399" s="1"/>
  <c r="AB84" i="399"/>
  <c r="AC83" i="399"/>
  <c r="AB83" i="399"/>
  <c r="AC82" i="399"/>
  <c r="Z82" i="399" s="1"/>
  <c r="AB82" i="399"/>
  <c r="AC81" i="399"/>
  <c r="X81" i="399" s="1"/>
  <c r="AB81" i="399"/>
  <c r="AC80" i="399"/>
  <c r="Y80" i="399" s="1"/>
  <c r="AB80" i="399"/>
  <c r="AC79" i="399"/>
  <c r="AB79" i="399"/>
  <c r="AC78" i="399"/>
  <c r="X78" i="399" s="1"/>
  <c r="AB78" i="399"/>
  <c r="AC77" i="399"/>
  <c r="Z77" i="399" s="1"/>
  <c r="AB77" i="399"/>
  <c r="AC76" i="399"/>
  <c r="X76" i="399" s="1"/>
  <c r="AB76" i="399"/>
  <c r="AC75" i="399"/>
  <c r="AB75" i="399"/>
  <c r="AC74" i="399"/>
  <c r="Y74" i="399" s="1"/>
  <c r="AB74" i="399"/>
  <c r="AC73" i="399"/>
  <c r="Z73" i="399" s="1"/>
  <c r="AB73" i="399"/>
  <c r="AC72" i="399"/>
  <c r="AB72" i="399"/>
  <c r="AC71" i="399"/>
  <c r="X71" i="399" s="1"/>
  <c r="AB71" i="399"/>
  <c r="AC70" i="399"/>
  <c r="Y70" i="399" s="1"/>
  <c r="AB70" i="399"/>
  <c r="AC69" i="399"/>
  <c r="AA69" i="399" s="1"/>
  <c r="AB69" i="399"/>
  <c r="AC68" i="399"/>
  <c r="AB68" i="399"/>
  <c r="AC67" i="399"/>
  <c r="X67" i="399" s="1"/>
  <c r="AB67" i="399"/>
  <c r="AC66" i="399"/>
  <c r="AA66" i="399" s="1"/>
  <c r="AB66" i="399"/>
  <c r="AC65" i="399"/>
  <c r="X65" i="399" s="1"/>
  <c r="AB65" i="399"/>
  <c r="AC64" i="399"/>
  <c r="AB64" i="399"/>
  <c r="AC63" i="399"/>
  <c r="AA63" i="399" s="1"/>
  <c r="AB63" i="399"/>
  <c r="AC62" i="399"/>
  <c r="Z62" i="399" s="1"/>
  <c r="AB62" i="399"/>
  <c r="AC61" i="399"/>
  <c r="Z61" i="399" s="1"/>
  <c r="AB61" i="399"/>
  <c r="AC60" i="399"/>
  <c r="AA60" i="399" s="1"/>
  <c r="AB60" i="399"/>
  <c r="AC59" i="399"/>
  <c r="AB59" i="399"/>
  <c r="AC58" i="399"/>
  <c r="Z58" i="399" s="1"/>
  <c r="AB58" i="399"/>
  <c r="AC57" i="399"/>
  <c r="X57" i="399" s="1"/>
  <c r="AB57" i="399"/>
  <c r="AC56" i="399"/>
  <c r="AB56" i="399"/>
  <c r="AC55" i="399"/>
  <c r="AB55" i="399"/>
  <c r="AC54" i="399"/>
  <c r="Y54" i="399" s="1"/>
  <c r="AB54" i="399"/>
  <c r="AC53" i="399"/>
  <c r="Y53" i="399" s="1"/>
  <c r="AB53" i="399"/>
  <c r="AC52" i="399"/>
  <c r="AB52" i="399"/>
  <c r="AC51" i="399"/>
  <c r="Y51" i="399" s="1"/>
  <c r="AB51" i="399"/>
  <c r="AC50" i="399"/>
  <c r="AA50" i="399" s="1"/>
  <c r="AB50" i="399"/>
  <c r="AC49" i="399"/>
  <c r="AA49" i="399" s="1"/>
  <c r="AB49" i="399"/>
  <c r="AC48" i="399"/>
  <c r="Z48" i="399" s="1"/>
  <c r="AB48" i="399"/>
  <c r="AC47" i="399"/>
  <c r="X47" i="399" s="1"/>
  <c r="AB47" i="399"/>
  <c r="AC46" i="399"/>
  <c r="Y46" i="399" s="1"/>
  <c r="AB46" i="399"/>
  <c r="AC45" i="399"/>
  <c r="AA45" i="399" s="1"/>
  <c r="AB45" i="399"/>
  <c r="AC44" i="399"/>
  <c r="X44" i="399" s="1"/>
  <c r="AB44" i="399"/>
  <c r="AC43" i="399"/>
  <c r="X43" i="399" s="1"/>
  <c r="AB43" i="399"/>
  <c r="AC42" i="399"/>
  <c r="Z42" i="399" s="1"/>
  <c r="AB42" i="399"/>
  <c r="AC41" i="399"/>
  <c r="AA41" i="399" s="1"/>
  <c r="AB41" i="399"/>
  <c r="AC40" i="399"/>
  <c r="AB40" i="399"/>
  <c r="AC39" i="399"/>
  <c r="AB39" i="399"/>
  <c r="AC38" i="399"/>
  <c r="AB38" i="399"/>
  <c r="AC37" i="399"/>
  <c r="AB37" i="399"/>
  <c r="AC36" i="399"/>
  <c r="AB36" i="399"/>
  <c r="AC35" i="399"/>
  <c r="AB35" i="399"/>
  <c r="AC34" i="399"/>
  <c r="X34" i="399" s="1"/>
  <c r="AB34" i="399"/>
  <c r="AC33" i="399"/>
  <c r="Z33" i="399" s="1"/>
  <c r="AB33" i="399"/>
  <c r="AC32" i="399"/>
  <c r="AB32" i="399"/>
  <c r="AC31" i="399"/>
  <c r="AA31" i="399" s="1"/>
  <c r="AB31" i="399"/>
  <c r="AC30" i="399"/>
  <c r="Y30" i="399" s="1"/>
  <c r="AB30" i="399"/>
  <c r="AC29" i="399"/>
  <c r="AA29" i="399" s="1"/>
  <c r="AB29" i="399"/>
  <c r="AC28" i="399"/>
  <c r="AB28" i="399"/>
  <c r="AC27" i="399"/>
  <c r="AB27" i="399"/>
  <c r="AC26" i="399"/>
  <c r="X26" i="399" s="1"/>
  <c r="AB26" i="399"/>
  <c r="AC25" i="399"/>
  <c r="AB25" i="399"/>
  <c r="AC24" i="399"/>
  <c r="AA24" i="399" s="1"/>
  <c r="AB24" i="399"/>
  <c r="AC23" i="399"/>
  <c r="AA23" i="399" s="1"/>
  <c r="AB23" i="399"/>
  <c r="A17" i="399"/>
  <c r="A15" i="399"/>
  <c r="V12" i="399"/>
  <c r="S12" i="399"/>
  <c r="P12" i="399"/>
  <c r="N12" i="399"/>
  <c r="M12" i="399"/>
  <c r="L12" i="399"/>
  <c r="V11" i="399"/>
  <c r="S11" i="399"/>
  <c r="P11" i="399"/>
  <c r="N11" i="399"/>
  <c r="M11" i="399"/>
  <c r="M13" i="399" s="1"/>
  <c r="L11" i="399"/>
  <c r="K9" i="342"/>
  <c r="AB147" i="342"/>
  <c r="AA147" i="342"/>
  <c r="Z147" i="342"/>
  <c r="Y147" i="342"/>
  <c r="X147" i="342"/>
  <c r="W147" i="342"/>
  <c r="V147" i="342"/>
  <c r="U147" i="342"/>
  <c r="T147" i="342"/>
  <c r="S147" i="342"/>
  <c r="R147" i="342"/>
  <c r="Q147" i="342"/>
  <c r="P147" i="342"/>
  <c r="O147" i="342"/>
  <c r="N147" i="342"/>
  <c r="M147" i="342"/>
  <c r="L147" i="342"/>
  <c r="BX146" i="342"/>
  <c r="BY146" i="342" s="1"/>
  <c r="BX22" i="342"/>
  <c r="BX23" i="342"/>
  <c r="BY23" i="342" s="1"/>
  <c r="BX24" i="342"/>
  <c r="BY24" i="342" s="1"/>
  <c r="BX25" i="342"/>
  <c r="BY25" i="342" s="1"/>
  <c r="BX26" i="342"/>
  <c r="BY26" i="342" s="1"/>
  <c r="BX27" i="342"/>
  <c r="BY27" i="342" s="1"/>
  <c r="BX28" i="342"/>
  <c r="BX29" i="342"/>
  <c r="BY29" i="342" s="1"/>
  <c r="BX30" i="342"/>
  <c r="BY30" i="342" s="1"/>
  <c r="BX31" i="342"/>
  <c r="BY31" i="342" s="1"/>
  <c r="BX32" i="342"/>
  <c r="BY32" i="342" s="1"/>
  <c r="BX33" i="342"/>
  <c r="BY33" i="342" s="1"/>
  <c r="BX34" i="342"/>
  <c r="BY34" i="342" s="1"/>
  <c r="BX35" i="342"/>
  <c r="BY35" i="342" s="1"/>
  <c r="BX36" i="342"/>
  <c r="BY36" i="342" s="1"/>
  <c r="BX37" i="342"/>
  <c r="BY37" i="342" s="1"/>
  <c r="BX38" i="342"/>
  <c r="BY38" i="342" s="1"/>
  <c r="BX39" i="342"/>
  <c r="BY39" i="342" s="1"/>
  <c r="BX40" i="342"/>
  <c r="BY40" i="342" s="1"/>
  <c r="BX41" i="342"/>
  <c r="BY41" i="342" s="1"/>
  <c r="BX42" i="342"/>
  <c r="BY42" i="342" s="1"/>
  <c r="BX43" i="342"/>
  <c r="BY43" i="342" s="1"/>
  <c r="BX44" i="342"/>
  <c r="BX45" i="342"/>
  <c r="BY45" i="342" s="1"/>
  <c r="BX46" i="342"/>
  <c r="BY46" i="342" s="1"/>
  <c r="BX47" i="342"/>
  <c r="BY47" i="342" s="1"/>
  <c r="BX48" i="342"/>
  <c r="BY48" i="342" s="1"/>
  <c r="BX49" i="342"/>
  <c r="BY49" i="342" s="1"/>
  <c r="BX50" i="342"/>
  <c r="BY50" i="342" s="1"/>
  <c r="BX51" i="342"/>
  <c r="BX52" i="342"/>
  <c r="BY52" i="342" s="1"/>
  <c r="BX53" i="342"/>
  <c r="BY53" i="342" s="1"/>
  <c r="BX54" i="342"/>
  <c r="BY54" i="342" s="1"/>
  <c r="BX55" i="342"/>
  <c r="BY55" i="342" s="1"/>
  <c r="BX56" i="342"/>
  <c r="BX57" i="342"/>
  <c r="BY57" i="342" s="1"/>
  <c r="BX58" i="342"/>
  <c r="BY58" i="342" s="1"/>
  <c r="BX59" i="342"/>
  <c r="BX60" i="342"/>
  <c r="BX61" i="342"/>
  <c r="BY61" i="342" s="1"/>
  <c r="BX62" i="342"/>
  <c r="BY62" i="342" s="1"/>
  <c r="BX63" i="342"/>
  <c r="BY63" i="342" s="1"/>
  <c r="BX64" i="342"/>
  <c r="BY64" i="342" s="1"/>
  <c r="BX65" i="342"/>
  <c r="BY65" i="342" s="1"/>
  <c r="BX66" i="342"/>
  <c r="BY66" i="342" s="1"/>
  <c r="BX67" i="342"/>
  <c r="BX68" i="342"/>
  <c r="BY68" i="342" s="1"/>
  <c r="BX69" i="342"/>
  <c r="BY69" i="342" s="1"/>
  <c r="BX70" i="342"/>
  <c r="BY70" i="342" s="1"/>
  <c r="BX71" i="342"/>
  <c r="BY71" i="342" s="1"/>
  <c r="BX72" i="342"/>
  <c r="BY72" i="342" s="1"/>
  <c r="BX73" i="342"/>
  <c r="BY73" i="342" s="1"/>
  <c r="BX74" i="342"/>
  <c r="BY74" i="342" s="1"/>
  <c r="BX75" i="342"/>
  <c r="BY75" i="342" s="1"/>
  <c r="BX76" i="342"/>
  <c r="BX77" i="342"/>
  <c r="BY77" i="342" s="1"/>
  <c r="BX78" i="342"/>
  <c r="BY78" i="342" s="1"/>
  <c r="BX79" i="342"/>
  <c r="BY79" i="342" s="1"/>
  <c r="BX80" i="342"/>
  <c r="BY80" i="342" s="1"/>
  <c r="BX81" i="342"/>
  <c r="BY81" i="342" s="1"/>
  <c r="BX82" i="342"/>
  <c r="BY82" i="342" s="1"/>
  <c r="BX83" i="342"/>
  <c r="BY83" i="342" s="1"/>
  <c r="BX84" i="342"/>
  <c r="BY84" i="342" s="1"/>
  <c r="BX85" i="342"/>
  <c r="BY85" i="342" s="1"/>
  <c r="BX86" i="342"/>
  <c r="BX87" i="342"/>
  <c r="BY87" i="342" s="1"/>
  <c r="BX88" i="342"/>
  <c r="BX89" i="342"/>
  <c r="BY89" i="342" s="1"/>
  <c r="BX90" i="342"/>
  <c r="BY90" i="342" s="1"/>
  <c r="BX91" i="342"/>
  <c r="BY91" i="342" s="1"/>
  <c r="BX92" i="342"/>
  <c r="BX93" i="342"/>
  <c r="BY93" i="342" s="1"/>
  <c r="BX94" i="342"/>
  <c r="BY94" i="342" s="1"/>
  <c r="BX95" i="342"/>
  <c r="BY95" i="342" s="1"/>
  <c r="BX96" i="342"/>
  <c r="BY96" i="342" s="1"/>
  <c r="BX97" i="342"/>
  <c r="BY97" i="342" s="1"/>
  <c r="BX98" i="342"/>
  <c r="BY98" i="342" s="1"/>
  <c r="BX99" i="342"/>
  <c r="BX100" i="342"/>
  <c r="BY100" i="342" s="1"/>
  <c r="BX101" i="342"/>
  <c r="BY101" i="342" s="1"/>
  <c r="BX102" i="342"/>
  <c r="BY102" i="342" s="1"/>
  <c r="BX103" i="342"/>
  <c r="BY103" i="342" s="1"/>
  <c r="BX104" i="342"/>
  <c r="BY104" i="342" s="1"/>
  <c r="BX105" i="342"/>
  <c r="BY105" i="342" s="1"/>
  <c r="BX106" i="342"/>
  <c r="BY106" i="342" s="1"/>
  <c r="BX107" i="342"/>
  <c r="BX108" i="342"/>
  <c r="BX109" i="342"/>
  <c r="BY109" i="342" s="1"/>
  <c r="BX110" i="342"/>
  <c r="BY110" i="342" s="1"/>
  <c r="BX111" i="342"/>
  <c r="BX112" i="342"/>
  <c r="BY112" i="342" s="1"/>
  <c r="BX113" i="342"/>
  <c r="BY113" i="342" s="1"/>
  <c r="BX114" i="342"/>
  <c r="BY114" i="342" s="1"/>
  <c r="BX115" i="342"/>
  <c r="BX116" i="342"/>
  <c r="BY116" i="342" s="1"/>
  <c r="BX117" i="342"/>
  <c r="BY117" i="342" s="1"/>
  <c r="BX118" i="342"/>
  <c r="BY118" i="342" s="1"/>
  <c r="BX119" i="342"/>
  <c r="BY119" i="342" s="1"/>
  <c r="BX120" i="342"/>
  <c r="BY120" i="342" s="1"/>
  <c r="BX121" i="342"/>
  <c r="BY121" i="342" s="1"/>
  <c r="BX122" i="342"/>
  <c r="BY122" i="342" s="1"/>
  <c r="BX123" i="342"/>
  <c r="BY123" i="342" s="1"/>
  <c r="BX124" i="342"/>
  <c r="BX125" i="342"/>
  <c r="BY125" i="342" s="1"/>
  <c r="BX126" i="342"/>
  <c r="BY126" i="342" s="1"/>
  <c r="BX127" i="342"/>
  <c r="BY127" i="342" s="1"/>
  <c r="BX128" i="342"/>
  <c r="BY128" i="342" s="1"/>
  <c r="BX129" i="342"/>
  <c r="BY129" i="342" s="1"/>
  <c r="BX130" i="342"/>
  <c r="BY130" i="342" s="1"/>
  <c r="BX131" i="342"/>
  <c r="BX132" i="342"/>
  <c r="BY132" i="342" s="1"/>
  <c r="BX133" i="342"/>
  <c r="BY133" i="342" s="1"/>
  <c r="BX134" i="342"/>
  <c r="BY134" i="342" s="1"/>
  <c r="BX135" i="342"/>
  <c r="BY135" i="342" s="1"/>
  <c r="BX136" i="342"/>
  <c r="BY136" i="342" s="1"/>
  <c r="BX137" i="342"/>
  <c r="BY137" i="342" s="1"/>
  <c r="BX138" i="342"/>
  <c r="BY138" i="342" s="1"/>
  <c r="BX139" i="342"/>
  <c r="BX140" i="342"/>
  <c r="BY140" i="342" s="1"/>
  <c r="BX141" i="342"/>
  <c r="BY141" i="342" s="1"/>
  <c r="BX142" i="342"/>
  <c r="BY142" i="342" s="1"/>
  <c r="BX143" i="342"/>
  <c r="BY143" i="342" s="1"/>
  <c r="BX144" i="342"/>
  <c r="BY144" i="342" s="1"/>
  <c r="BX145" i="342"/>
  <c r="BY145" i="342" s="1"/>
  <c r="BY28" i="342"/>
  <c r="BY44" i="342"/>
  <c r="BY51" i="342"/>
  <c r="BY56" i="342"/>
  <c r="BY59" i="342"/>
  <c r="BY60" i="342"/>
  <c r="BY67" i="342"/>
  <c r="BY76" i="342"/>
  <c r="BY86" i="342"/>
  <c r="BY88" i="342"/>
  <c r="BY92" i="342"/>
  <c r="BY99" i="342"/>
  <c r="BY107" i="342"/>
  <c r="BY108" i="342"/>
  <c r="BY111" i="342"/>
  <c r="BY115" i="342"/>
  <c r="BY124" i="342"/>
  <c r="BY131" i="342"/>
  <c r="BY139" i="342"/>
  <c r="BE146" i="342"/>
  <c r="BB146" i="342"/>
  <c r="AY146" i="342"/>
  <c r="AN146" i="342"/>
  <c r="AR146" i="342" s="1"/>
  <c r="BH146" i="342"/>
  <c r="BG146" i="342"/>
  <c r="BF146" i="342"/>
  <c r="BD146" i="342"/>
  <c r="BC146" i="342"/>
  <c r="BA146" i="342"/>
  <c r="AZ146" i="342"/>
  <c r="AL146" i="342"/>
  <c r="AM146" i="342" s="1"/>
  <c r="AK146" i="342"/>
  <c r="AI146" i="342"/>
  <c r="AJ146" i="342" s="1"/>
  <c r="AH146" i="342"/>
  <c r="AG146" i="342"/>
  <c r="AF146" i="342"/>
  <c r="AE146" i="342"/>
  <c r="AD146" i="342"/>
  <c r="AC146" i="342"/>
  <c r="AB146" i="342"/>
  <c r="AA146" i="342"/>
  <c r="Z146" i="342"/>
  <c r="Y146" i="342"/>
  <c r="X146" i="342"/>
  <c r="W146" i="342"/>
  <c r="V146" i="342"/>
  <c r="U146" i="342"/>
  <c r="T146" i="342"/>
  <c r="S146" i="342"/>
  <c r="R146" i="342"/>
  <c r="Q146" i="342"/>
  <c r="P146" i="342"/>
  <c r="O146" i="342"/>
  <c r="N146" i="342"/>
  <c r="M146" i="342"/>
  <c r="L146" i="342"/>
  <c r="BE145" i="342"/>
  <c r="BB145" i="342"/>
  <c r="AY145" i="342"/>
  <c r="AN145" i="342"/>
  <c r="AT145" i="342" s="1"/>
  <c r="BH145" i="342"/>
  <c r="BG145" i="342"/>
  <c r="BF145" i="342"/>
  <c r="BD145" i="342"/>
  <c r="BC145" i="342"/>
  <c r="BA145" i="342"/>
  <c r="AZ145" i="342"/>
  <c r="AL145" i="342"/>
  <c r="AM145" i="342" s="1"/>
  <c r="AK145" i="342"/>
  <c r="AI145" i="342"/>
  <c r="AJ145" i="342" s="1"/>
  <c r="AH145" i="342"/>
  <c r="AG145" i="342"/>
  <c r="AF145" i="342"/>
  <c r="AE145" i="342"/>
  <c r="AD145" i="342"/>
  <c r="AC145" i="342"/>
  <c r="AB145" i="342"/>
  <c r="AA145" i="342"/>
  <c r="Z145" i="342"/>
  <c r="Y145" i="342"/>
  <c r="X145" i="342"/>
  <c r="W145" i="342"/>
  <c r="V145" i="342"/>
  <c r="U145" i="342"/>
  <c r="T145" i="342"/>
  <c r="S145" i="342"/>
  <c r="R145" i="342"/>
  <c r="Q145" i="342"/>
  <c r="P145" i="342"/>
  <c r="O145" i="342"/>
  <c r="N145" i="342"/>
  <c r="M145" i="342"/>
  <c r="L145" i="342"/>
  <c r="BE144" i="342"/>
  <c r="BB144" i="342"/>
  <c r="AY144" i="342"/>
  <c r="AN144" i="342"/>
  <c r="BS144" i="342" s="1"/>
  <c r="BH144" i="342"/>
  <c r="BI144" i="342" s="1"/>
  <c r="BG144" i="342"/>
  <c r="BF144" i="342"/>
  <c r="BD144" i="342"/>
  <c r="BC144" i="342"/>
  <c r="BA144" i="342"/>
  <c r="AZ144" i="342"/>
  <c r="AL144" i="342"/>
  <c r="AM144" i="342" s="1"/>
  <c r="AK144" i="342"/>
  <c r="AI144" i="342"/>
  <c r="AJ144" i="342" s="1"/>
  <c r="AH144" i="342"/>
  <c r="AG144" i="342"/>
  <c r="AF144" i="342"/>
  <c r="AE144" i="342"/>
  <c r="AD144" i="342"/>
  <c r="AC144" i="342"/>
  <c r="AB144" i="342"/>
  <c r="AA144" i="342"/>
  <c r="Z144" i="342"/>
  <c r="Y144" i="342"/>
  <c r="X144" i="342"/>
  <c r="W144" i="342"/>
  <c r="V144" i="342"/>
  <c r="U144" i="342"/>
  <c r="T144" i="342"/>
  <c r="S144" i="342"/>
  <c r="R144" i="342"/>
  <c r="Q144" i="342"/>
  <c r="P144" i="342"/>
  <c r="O144" i="342"/>
  <c r="N144" i="342"/>
  <c r="M144" i="342"/>
  <c r="L144" i="342"/>
  <c r="BE143" i="342"/>
  <c r="BB143" i="342"/>
  <c r="AY143" i="342"/>
  <c r="AN143" i="342"/>
  <c r="AR143" i="342" s="1"/>
  <c r="BH143" i="342"/>
  <c r="BG143" i="342"/>
  <c r="BF143" i="342"/>
  <c r="BD143" i="342"/>
  <c r="BC143" i="342"/>
  <c r="BA143" i="342"/>
  <c r="AZ143" i="342"/>
  <c r="AL143" i="342"/>
  <c r="AM143" i="342" s="1"/>
  <c r="AK143" i="342"/>
  <c r="AI143" i="342"/>
  <c r="AJ143" i="342" s="1"/>
  <c r="AH143" i="342"/>
  <c r="AG143" i="342"/>
  <c r="AF143" i="342"/>
  <c r="AE143" i="342"/>
  <c r="AD143" i="342"/>
  <c r="AC143" i="342"/>
  <c r="AB143" i="342"/>
  <c r="AA143" i="342"/>
  <c r="Z143" i="342"/>
  <c r="Y143" i="342"/>
  <c r="X143" i="342"/>
  <c r="W143" i="342"/>
  <c r="V143" i="342"/>
  <c r="U143" i="342"/>
  <c r="T143" i="342"/>
  <c r="S143" i="342"/>
  <c r="R143" i="342"/>
  <c r="Q143" i="342"/>
  <c r="P143" i="342"/>
  <c r="O143" i="342"/>
  <c r="N143" i="342"/>
  <c r="M143" i="342"/>
  <c r="L143" i="342"/>
  <c r="BE142" i="342"/>
  <c r="BB142" i="342"/>
  <c r="AY142" i="342"/>
  <c r="AN142" i="342"/>
  <c r="BH142" i="342"/>
  <c r="BG142" i="342"/>
  <c r="BF142" i="342"/>
  <c r="BD142" i="342"/>
  <c r="BC142" i="342"/>
  <c r="BA142" i="342"/>
  <c r="AZ142" i="342"/>
  <c r="AL142" i="342"/>
  <c r="AM142" i="342" s="1"/>
  <c r="AK142" i="342"/>
  <c r="AI142" i="342"/>
  <c r="AJ142" i="342" s="1"/>
  <c r="AH142" i="342"/>
  <c r="AG142" i="342"/>
  <c r="AF142" i="342"/>
  <c r="AE142" i="342"/>
  <c r="AD142" i="342"/>
  <c r="AC142" i="342"/>
  <c r="AB142" i="342"/>
  <c r="AA142" i="342"/>
  <c r="Z142" i="342"/>
  <c r="Y142" i="342"/>
  <c r="X142" i="342"/>
  <c r="W142" i="342"/>
  <c r="V142" i="342"/>
  <c r="U142" i="342"/>
  <c r="T142" i="342"/>
  <c r="S142" i="342"/>
  <c r="R142" i="342"/>
  <c r="Q142" i="342"/>
  <c r="P142" i="342"/>
  <c r="O142" i="342"/>
  <c r="N142" i="342"/>
  <c r="M142" i="342"/>
  <c r="L142" i="342"/>
  <c r="BE141" i="342"/>
  <c r="BB141" i="342"/>
  <c r="AY141" i="342"/>
  <c r="AN141" i="342"/>
  <c r="BP141" i="342" s="1"/>
  <c r="BM141" i="342"/>
  <c r="BH141" i="342"/>
  <c r="BG141" i="342"/>
  <c r="BF141" i="342"/>
  <c r="BD141" i="342"/>
  <c r="BC141" i="342"/>
  <c r="BA141" i="342"/>
  <c r="AZ141" i="342"/>
  <c r="AV141" i="342"/>
  <c r="AW141" i="342" s="1"/>
  <c r="AS141" i="342"/>
  <c r="AL141" i="342"/>
  <c r="AM141" i="342" s="1"/>
  <c r="AK141" i="342"/>
  <c r="AI141" i="342"/>
  <c r="AJ141" i="342" s="1"/>
  <c r="AH141" i="342"/>
  <c r="AG141" i="342"/>
  <c r="AF141" i="342"/>
  <c r="AE141" i="342"/>
  <c r="AD141" i="342"/>
  <c r="AC141" i="342"/>
  <c r="AB141" i="342"/>
  <c r="AA141" i="342"/>
  <c r="Z141" i="342"/>
  <c r="Y141" i="342"/>
  <c r="X141" i="342"/>
  <c r="W141" i="342"/>
  <c r="V141" i="342"/>
  <c r="U141" i="342"/>
  <c r="T141" i="342"/>
  <c r="S141" i="342"/>
  <c r="R141" i="342"/>
  <c r="Q141" i="342"/>
  <c r="P141" i="342"/>
  <c r="O141" i="342"/>
  <c r="N141" i="342"/>
  <c r="M141" i="342"/>
  <c r="L141" i="342"/>
  <c r="BE140" i="342"/>
  <c r="BB140" i="342"/>
  <c r="AY140" i="342"/>
  <c r="AN140" i="342"/>
  <c r="BM140" i="342" s="1"/>
  <c r="BH140" i="342"/>
  <c r="BG140" i="342"/>
  <c r="BF140" i="342"/>
  <c r="BD140" i="342"/>
  <c r="BC140" i="342"/>
  <c r="BA140" i="342"/>
  <c r="AZ140" i="342"/>
  <c r="AL140" i="342"/>
  <c r="AM140" i="342" s="1"/>
  <c r="AK140" i="342"/>
  <c r="AI140" i="342"/>
  <c r="AJ140" i="342" s="1"/>
  <c r="AH140" i="342"/>
  <c r="AG140" i="342"/>
  <c r="AF140" i="342"/>
  <c r="AE140" i="342"/>
  <c r="AD140" i="342"/>
  <c r="AC140" i="342"/>
  <c r="AB140" i="342"/>
  <c r="AA140" i="342"/>
  <c r="Z140" i="342"/>
  <c r="Y140" i="342"/>
  <c r="X140" i="342"/>
  <c r="W140" i="342"/>
  <c r="V140" i="342"/>
  <c r="U140" i="342"/>
  <c r="T140" i="342"/>
  <c r="S140" i="342"/>
  <c r="R140" i="342"/>
  <c r="Q140" i="342"/>
  <c r="P140" i="342"/>
  <c r="O140" i="342"/>
  <c r="N140" i="342"/>
  <c r="M140" i="342"/>
  <c r="L140" i="342"/>
  <c r="BE139" i="342"/>
  <c r="BB139" i="342"/>
  <c r="AY139" i="342"/>
  <c r="AN139" i="342"/>
  <c r="BO139" i="342" s="1"/>
  <c r="BH139" i="342"/>
  <c r="BG139" i="342"/>
  <c r="BF139" i="342"/>
  <c r="BD139" i="342"/>
  <c r="BC139" i="342"/>
  <c r="BA139" i="342"/>
  <c r="AZ139" i="342"/>
  <c r="AL139" i="342"/>
  <c r="AM139" i="342" s="1"/>
  <c r="AK139" i="342"/>
  <c r="AI139" i="342"/>
  <c r="AJ139" i="342" s="1"/>
  <c r="AH139" i="342"/>
  <c r="AG139" i="342"/>
  <c r="AF139" i="342"/>
  <c r="AE139" i="342"/>
  <c r="AD139" i="342"/>
  <c r="AC139" i="342"/>
  <c r="AB139" i="342"/>
  <c r="AA139" i="342"/>
  <c r="Z139" i="342"/>
  <c r="Y139" i="342"/>
  <c r="X139" i="342"/>
  <c r="W139" i="342"/>
  <c r="V139" i="342"/>
  <c r="U139" i="342"/>
  <c r="T139" i="342"/>
  <c r="S139" i="342"/>
  <c r="R139" i="342"/>
  <c r="Q139" i="342"/>
  <c r="P139" i="342"/>
  <c r="O139" i="342"/>
  <c r="N139" i="342"/>
  <c r="M139" i="342"/>
  <c r="L139" i="342"/>
  <c r="BE138" i="342"/>
  <c r="BB138" i="342"/>
  <c r="AY138" i="342"/>
  <c r="AN138" i="342"/>
  <c r="AT138" i="342" s="1"/>
  <c r="BH138" i="342"/>
  <c r="BJ138" i="342" s="1"/>
  <c r="BG138" i="342"/>
  <c r="BF138" i="342"/>
  <c r="BD138" i="342"/>
  <c r="BC138" i="342"/>
  <c r="BA138" i="342"/>
  <c r="AZ138" i="342"/>
  <c r="AL138" i="342"/>
  <c r="AM138" i="342" s="1"/>
  <c r="AK138" i="342"/>
  <c r="AI138" i="342"/>
  <c r="AJ138" i="342" s="1"/>
  <c r="AH138" i="342"/>
  <c r="AG138" i="342"/>
  <c r="AF138" i="342"/>
  <c r="AE138" i="342"/>
  <c r="AD138" i="342"/>
  <c r="AC138" i="342"/>
  <c r="AB138" i="342"/>
  <c r="AA138" i="342"/>
  <c r="Z138" i="342"/>
  <c r="Y138" i="342"/>
  <c r="X138" i="342"/>
  <c r="W138" i="342"/>
  <c r="V138" i="342"/>
  <c r="U138" i="342"/>
  <c r="T138" i="342"/>
  <c r="S138" i="342"/>
  <c r="R138" i="342"/>
  <c r="Q138" i="342"/>
  <c r="P138" i="342"/>
  <c r="O138" i="342"/>
  <c r="N138" i="342"/>
  <c r="M138" i="342"/>
  <c r="L138" i="342"/>
  <c r="BE137" i="342"/>
  <c r="BB137" i="342"/>
  <c r="AY137" i="342"/>
  <c r="AN137" i="342"/>
  <c r="BT137" i="342" s="1"/>
  <c r="BO137" i="342"/>
  <c r="BM137" i="342"/>
  <c r="BH137" i="342"/>
  <c r="BI137" i="342" s="1"/>
  <c r="BK137" i="342"/>
  <c r="BJ137" i="342"/>
  <c r="BG137" i="342"/>
  <c r="BF137" i="342"/>
  <c r="BD137" i="342"/>
  <c r="BC137" i="342"/>
  <c r="BA137" i="342"/>
  <c r="AZ137" i="342"/>
  <c r="AO137" i="342"/>
  <c r="AL137" i="342"/>
  <c r="AM137" i="342" s="1"/>
  <c r="AK137" i="342"/>
  <c r="AI137" i="342"/>
  <c r="AJ137" i="342" s="1"/>
  <c r="AH137" i="342"/>
  <c r="AG137" i="342"/>
  <c r="AF137" i="342"/>
  <c r="AE137" i="342"/>
  <c r="AD137" i="342"/>
  <c r="AC137" i="342"/>
  <c r="AB137" i="342"/>
  <c r="AA137" i="342"/>
  <c r="Z137" i="342"/>
  <c r="Y137" i="342"/>
  <c r="X137" i="342"/>
  <c r="W137" i="342"/>
  <c r="V137" i="342"/>
  <c r="U137" i="342"/>
  <c r="T137" i="342"/>
  <c r="S137" i="342"/>
  <c r="R137" i="342"/>
  <c r="Q137" i="342"/>
  <c r="P137" i="342"/>
  <c r="O137" i="342"/>
  <c r="N137" i="342"/>
  <c r="M137" i="342"/>
  <c r="L137" i="342"/>
  <c r="BE136" i="342"/>
  <c r="BB136" i="342"/>
  <c r="AY136" i="342"/>
  <c r="AN136" i="342"/>
  <c r="BL136" i="342" s="1"/>
  <c r="BH136" i="342"/>
  <c r="BG136" i="342"/>
  <c r="BF136" i="342"/>
  <c r="BD136" i="342"/>
  <c r="BC136" i="342"/>
  <c r="BA136" i="342"/>
  <c r="AZ136" i="342"/>
  <c r="AL136" i="342"/>
  <c r="AM136" i="342" s="1"/>
  <c r="AK136" i="342"/>
  <c r="AI136" i="342"/>
  <c r="AJ136" i="342" s="1"/>
  <c r="AH136" i="342"/>
  <c r="AG136" i="342"/>
  <c r="AF136" i="342"/>
  <c r="AE136" i="342"/>
  <c r="AD136" i="342"/>
  <c r="AC136" i="342"/>
  <c r="AB136" i="342"/>
  <c r="AA136" i="342"/>
  <c r="Z136" i="342"/>
  <c r="Y136" i="342"/>
  <c r="X136" i="342"/>
  <c r="W136" i="342"/>
  <c r="V136" i="342"/>
  <c r="U136" i="342"/>
  <c r="T136" i="342"/>
  <c r="S136" i="342"/>
  <c r="R136" i="342"/>
  <c r="Q136" i="342"/>
  <c r="P136" i="342"/>
  <c r="O136" i="342"/>
  <c r="N136" i="342"/>
  <c r="M136" i="342"/>
  <c r="L136" i="342"/>
  <c r="BE135" i="342"/>
  <c r="BB135" i="342"/>
  <c r="AY135" i="342"/>
  <c r="AN135" i="342"/>
  <c r="BH135" i="342"/>
  <c r="BG135" i="342"/>
  <c r="BF135" i="342"/>
  <c r="BD135" i="342"/>
  <c r="BC135" i="342"/>
  <c r="BA135" i="342"/>
  <c r="AZ135" i="342"/>
  <c r="AL135" i="342"/>
  <c r="AM135" i="342" s="1"/>
  <c r="AK135" i="342"/>
  <c r="AI135" i="342"/>
  <c r="AJ135" i="342" s="1"/>
  <c r="AH135" i="342"/>
  <c r="AG135" i="342"/>
  <c r="AF135" i="342"/>
  <c r="AE135" i="342"/>
  <c r="AD135" i="342"/>
  <c r="AC135" i="342"/>
  <c r="AB135" i="342"/>
  <c r="AA135" i="342"/>
  <c r="Z135" i="342"/>
  <c r="Y135" i="342"/>
  <c r="X135" i="342"/>
  <c r="W135" i="342"/>
  <c r="V135" i="342"/>
  <c r="U135" i="342"/>
  <c r="T135" i="342"/>
  <c r="S135" i="342"/>
  <c r="R135" i="342"/>
  <c r="Q135" i="342"/>
  <c r="P135" i="342"/>
  <c r="O135" i="342"/>
  <c r="N135" i="342"/>
  <c r="M135" i="342"/>
  <c r="L135" i="342"/>
  <c r="BE134" i="342"/>
  <c r="BB134" i="342"/>
  <c r="AY134" i="342"/>
  <c r="AN134" i="342"/>
  <c r="BM134" i="342" s="1"/>
  <c r="BH134" i="342"/>
  <c r="BK134" i="342" s="1"/>
  <c r="BG134" i="342"/>
  <c r="BF134" i="342"/>
  <c r="BD134" i="342"/>
  <c r="BC134" i="342"/>
  <c r="BA134" i="342"/>
  <c r="AZ134" i="342"/>
  <c r="AL134" i="342"/>
  <c r="AM134" i="342" s="1"/>
  <c r="AK134" i="342"/>
  <c r="AI134" i="342"/>
  <c r="AJ134" i="342" s="1"/>
  <c r="AH134" i="342"/>
  <c r="AG134" i="342"/>
  <c r="AF134" i="342"/>
  <c r="AE134" i="342"/>
  <c r="AD134" i="342"/>
  <c r="AC134" i="342"/>
  <c r="AB134" i="342"/>
  <c r="AA134" i="342"/>
  <c r="Z134" i="342"/>
  <c r="Y134" i="342"/>
  <c r="X134" i="342"/>
  <c r="W134" i="342"/>
  <c r="V134" i="342"/>
  <c r="U134" i="342"/>
  <c r="T134" i="342"/>
  <c r="S134" i="342"/>
  <c r="R134" i="342"/>
  <c r="Q134" i="342"/>
  <c r="P134" i="342"/>
  <c r="O134" i="342"/>
  <c r="N134" i="342"/>
  <c r="M134" i="342"/>
  <c r="L134" i="342"/>
  <c r="BE133" i="342"/>
  <c r="BB133" i="342"/>
  <c r="AY133" i="342"/>
  <c r="AN133" i="342"/>
  <c r="BR133" i="342" s="1"/>
  <c r="BH133" i="342"/>
  <c r="BI133" i="342" s="1"/>
  <c r="BG133" i="342"/>
  <c r="BF133" i="342"/>
  <c r="BD133" i="342"/>
  <c r="BC133" i="342"/>
  <c r="BA133" i="342"/>
  <c r="AZ133" i="342"/>
  <c r="AL133" i="342"/>
  <c r="AM133" i="342" s="1"/>
  <c r="AK133" i="342"/>
  <c r="AI133" i="342"/>
  <c r="AJ133" i="342" s="1"/>
  <c r="AH133" i="342"/>
  <c r="AG133" i="342"/>
  <c r="AF133" i="342"/>
  <c r="AE133" i="342"/>
  <c r="AD133" i="342"/>
  <c r="AC133" i="342"/>
  <c r="AB133" i="342"/>
  <c r="AA133" i="342"/>
  <c r="Z133" i="342"/>
  <c r="Y133" i="342"/>
  <c r="X133" i="342"/>
  <c r="W133" i="342"/>
  <c r="V133" i="342"/>
  <c r="U133" i="342"/>
  <c r="T133" i="342"/>
  <c r="S133" i="342"/>
  <c r="R133" i="342"/>
  <c r="Q133" i="342"/>
  <c r="P133" i="342"/>
  <c r="O133" i="342"/>
  <c r="N133" i="342"/>
  <c r="M133" i="342"/>
  <c r="L133" i="342"/>
  <c r="BE132" i="342"/>
  <c r="BB132" i="342"/>
  <c r="AY132" i="342"/>
  <c r="AN132" i="342"/>
  <c r="AR132" i="342" s="1"/>
  <c r="BH132" i="342"/>
  <c r="BG132" i="342"/>
  <c r="BF132" i="342"/>
  <c r="BD132" i="342"/>
  <c r="BC132" i="342"/>
  <c r="BA132" i="342"/>
  <c r="AZ132" i="342"/>
  <c r="AL132" i="342"/>
  <c r="AM132" i="342" s="1"/>
  <c r="AK132" i="342"/>
  <c r="AI132" i="342"/>
  <c r="AJ132" i="342" s="1"/>
  <c r="AH132" i="342"/>
  <c r="AG132" i="342"/>
  <c r="AF132" i="342"/>
  <c r="AE132" i="342"/>
  <c r="AD132" i="342"/>
  <c r="AC132" i="342"/>
  <c r="AB132" i="342"/>
  <c r="AA132" i="342"/>
  <c r="Z132" i="342"/>
  <c r="Y132" i="342"/>
  <c r="X132" i="342"/>
  <c r="W132" i="342"/>
  <c r="V132" i="342"/>
  <c r="U132" i="342"/>
  <c r="T132" i="342"/>
  <c r="S132" i="342"/>
  <c r="R132" i="342"/>
  <c r="Q132" i="342"/>
  <c r="P132" i="342"/>
  <c r="O132" i="342"/>
  <c r="N132" i="342"/>
  <c r="M132" i="342"/>
  <c r="L132" i="342"/>
  <c r="BE131" i="342"/>
  <c r="BB131" i="342"/>
  <c r="AY131" i="342"/>
  <c r="AN131" i="342"/>
  <c r="BT131" i="342" s="1"/>
  <c r="BH131" i="342"/>
  <c r="BG131" i="342"/>
  <c r="BF131" i="342"/>
  <c r="BD131" i="342"/>
  <c r="BC131" i="342"/>
  <c r="BA131" i="342"/>
  <c r="AZ131" i="342"/>
  <c r="AL131" i="342"/>
  <c r="AM131" i="342" s="1"/>
  <c r="AK131" i="342"/>
  <c r="AI131" i="342"/>
  <c r="AJ131" i="342" s="1"/>
  <c r="AH131" i="342"/>
  <c r="AG131" i="342"/>
  <c r="AF131" i="342"/>
  <c r="AE131" i="342"/>
  <c r="AD131" i="342"/>
  <c r="AC131" i="342"/>
  <c r="AB131" i="342"/>
  <c r="AA131" i="342"/>
  <c r="Z131" i="342"/>
  <c r="Y131" i="342"/>
  <c r="X131" i="342"/>
  <c r="W131" i="342"/>
  <c r="V131" i="342"/>
  <c r="U131" i="342"/>
  <c r="T131" i="342"/>
  <c r="S131" i="342"/>
  <c r="R131" i="342"/>
  <c r="Q131" i="342"/>
  <c r="P131" i="342"/>
  <c r="O131" i="342"/>
  <c r="N131" i="342"/>
  <c r="M131" i="342"/>
  <c r="L131" i="342"/>
  <c r="BE130" i="342"/>
  <c r="BB130" i="342"/>
  <c r="AY130" i="342"/>
  <c r="AN130" i="342"/>
  <c r="AU130" i="342" s="1"/>
  <c r="BH130" i="342"/>
  <c r="BJ130" i="342" s="1"/>
  <c r="BG130" i="342"/>
  <c r="BF130" i="342"/>
  <c r="BD130" i="342"/>
  <c r="BC130" i="342"/>
  <c r="BA130" i="342"/>
  <c r="AZ130" i="342"/>
  <c r="AL130" i="342"/>
  <c r="AM130" i="342" s="1"/>
  <c r="AK130" i="342"/>
  <c r="AI130" i="342"/>
  <c r="AJ130" i="342" s="1"/>
  <c r="AH130" i="342"/>
  <c r="AG130" i="342"/>
  <c r="AF130" i="342"/>
  <c r="AE130" i="342"/>
  <c r="AD130" i="342"/>
  <c r="AC130" i="342"/>
  <c r="AB130" i="342"/>
  <c r="AA130" i="342"/>
  <c r="Z130" i="342"/>
  <c r="Y130" i="342"/>
  <c r="X130" i="342"/>
  <c r="W130" i="342"/>
  <c r="V130" i="342"/>
  <c r="U130" i="342"/>
  <c r="T130" i="342"/>
  <c r="S130" i="342"/>
  <c r="R130" i="342"/>
  <c r="Q130" i="342"/>
  <c r="P130" i="342"/>
  <c r="O130" i="342"/>
  <c r="N130" i="342"/>
  <c r="M130" i="342"/>
  <c r="L130" i="342"/>
  <c r="BE129" i="342"/>
  <c r="BB129" i="342"/>
  <c r="AY129" i="342"/>
  <c r="AN129" i="342"/>
  <c r="AS129" i="342" s="1"/>
  <c r="BH129" i="342"/>
  <c r="BI129" i="342" s="1"/>
  <c r="BG129" i="342"/>
  <c r="BF129" i="342"/>
  <c r="BD129" i="342"/>
  <c r="BC129" i="342"/>
  <c r="BA129" i="342"/>
  <c r="AZ129" i="342"/>
  <c r="AL129" i="342"/>
  <c r="AM129" i="342" s="1"/>
  <c r="AK129" i="342"/>
  <c r="AI129" i="342"/>
  <c r="AJ129" i="342" s="1"/>
  <c r="AH129" i="342"/>
  <c r="AG129" i="342"/>
  <c r="AF129" i="342"/>
  <c r="AE129" i="342"/>
  <c r="AD129" i="342"/>
  <c r="AC129" i="342"/>
  <c r="AB129" i="342"/>
  <c r="AA129" i="342"/>
  <c r="Z129" i="342"/>
  <c r="Y129" i="342"/>
  <c r="X129" i="342"/>
  <c r="W129" i="342"/>
  <c r="V129" i="342"/>
  <c r="U129" i="342"/>
  <c r="T129" i="342"/>
  <c r="S129" i="342"/>
  <c r="R129" i="342"/>
  <c r="Q129" i="342"/>
  <c r="P129" i="342"/>
  <c r="O129" i="342"/>
  <c r="N129" i="342"/>
  <c r="M129" i="342"/>
  <c r="L129" i="342"/>
  <c r="BE128" i="342"/>
  <c r="BB128" i="342"/>
  <c r="AY128" i="342"/>
  <c r="AN128" i="342"/>
  <c r="BH128" i="342"/>
  <c r="BJ128" i="342" s="1"/>
  <c r="BG128" i="342"/>
  <c r="BF128" i="342"/>
  <c r="BD128" i="342"/>
  <c r="BC128" i="342"/>
  <c r="BA128" i="342"/>
  <c r="AZ128" i="342"/>
  <c r="AL128" i="342"/>
  <c r="AM128" i="342" s="1"/>
  <c r="AK128" i="342"/>
  <c r="AI128" i="342"/>
  <c r="AJ128" i="342" s="1"/>
  <c r="AH128" i="342"/>
  <c r="AG128" i="342"/>
  <c r="AF128" i="342"/>
  <c r="AE128" i="342"/>
  <c r="AD128" i="342"/>
  <c r="AC128" i="342"/>
  <c r="AB128" i="342"/>
  <c r="AA128" i="342"/>
  <c r="Z128" i="342"/>
  <c r="Y128" i="342"/>
  <c r="X128" i="342"/>
  <c r="W128" i="342"/>
  <c r="V128" i="342"/>
  <c r="U128" i="342"/>
  <c r="T128" i="342"/>
  <c r="S128" i="342"/>
  <c r="R128" i="342"/>
  <c r="Q128" i="342"/>
  <c r="P128" i="342"/>
  <c r="O128" i="342"/>
  <c r="N128" i="342"/>
  <c r="M128" i="342"/>
  <c r="L128" i="342"/>
  <c r="BE127" i="342"/>
  <c r="BB127" i="342"/>
  <c r="AY127" i="342"/>
  <c r="AN127" i="342"/>
  <c r="BT127" i="342" s="1"/>
  <c r="BH127" i="342"/>
  <c r="BJ127" i="342" s="1"/>
  <c r="BG127" i="342"/>
  <c r="BF127" i="342"/>
  <c r="BD127" i="342"/>
  <c r="BC127" i="342"/>
  <c r="BA127" i="342"/>
  <c r="AZ127" i="342"/>
  <c r="AL127" i="342"/>
  <c r="AM127" i="342" s="1"/>
  <c r="AK127" i="342"/>
  <c r="AI127" i="342"/>
  <c r="AJ127" i="342" s="1"/>
  <c r="AH127" i="342"/>
  <c r="AG127" i="342"/>
  <c r="AF127" i="342"/>
  <c r="AE127" i="342"/>
  <c r="AD127" i="342"/>
  <c r="AC127" i="342"/>
  <c r="AB127" i="342"/>
  <c r="AA127" i="342"/>
  <c r="Z127" i="342"/>
  <c r="Y127" i="342"/>
  <c r="X127" i="342"/>
  <c r="W127" i="342"/>
  <c r="V127" i="342"/>
  <c r="U127" i="342"/>
  <c r="T127" i="342"/>
  <c r="S127" i="342"/>
  <c r="R127" i="342"/>
  <c r="Q127" i="342"/>
  <c r="P127" i="342"/>
  <c r="O127" i="342"/>
  <c r="N127" i="342"/>
  <c r="M127" i="342"/>
  <c r="L127" i="342"/>
  <c r="BE126" i="342"/>
  <c r="BB126" i="342"/>
  <c r="AY126" i="342"/>
  <c r="AN126" i="342"/>
  <c r="BH126" i="342"/>
  <c r="BG126" i="342"/>
  <c r="BF126" i="342"/>
  <c r="BD126" i="342"/>
  <c r="BC126" i="342"/>
  <c r="BA126" i="342"/>
  <c r="AZ126" i="342"/>
  <c r="AL126" i="342"/>
  <c r="AM126" i="342" s="1"/>
  <c r="AK126" i="342"/>
  <c r="AI126" i="342"/>
  <c r="AJ126" i="342"/>
  <c r="AH126" i="342"/>
  <c r="AG126" i="342"/>
  <c r="AF126" i="342"/>
  <c r="AE126" i="342"/>
  <c r="AD126" i="342"/>
  <c r="AC126" i="342"/>
  <c r="AB126" i="342"/>
  <c r="AA126" i="342"/>
  <c r="Z126" i="342"/>
  <c r="Y126" i="342"/>
  <c r="X126" i="342"/>
  <c r="W126" i="342"/>
  <c r="V126" i="342"/>
  <c r="U126" i="342"/>
  <c r="T126" i="342"/>
  <c r="S126" i="342"/>
  <c r="R126" i="342"/>
  <c r="Q126" i="342"/>
  <c r="P126" i="342"/>
  <c r="O126" i="342"/>
  <c r="N126" i="342"/>
  <c r="M126" i="342"/>
  <c r="L126" i="342"/>
  <c r="BE125" i="342"/>
  <c r="BB125" i="342"/>
  <c r="AY125" i="342"/>
  <c r="AN125" i="342"/>
  <c r="BH125" i="342"/>
  <c r="BG125" i="342"/>
  <c r="BF125" i="342"/>
  <c r="BD125" i="342"/>
  <c r="BC125" i="342"/>
  <c r="BA125" i="342"/>
  <c r="AZ125" i="342"/>
  <c r="AL125" i="342"/>
  <c r="AM125" i="342" s="1"/>
  <c r="AK125" i="342"/>
  <c r="AI125" i="342"/>
  <c r="AJ125" i="342" s="1"/>
  <c r="AH125" i="342"/>
  <c r="AG125" i="342"/>
  <c r="AF125" i="342"/>
  <c r="AE125" i="342"/>
  <c r="AD125" i="342"/>
  <c r="AC125" i="342"/>
  <c r="AB125" i="342"/>
  <c r="AA125" i="342"/>
  <c r="Z125" i="342"/>
  <c r="Y125" i="342"/>
  <c r="X125" i="342"/>
  <c r="W125" i="342"/>
  <c r="V125" i="342"/>
  <c r="U125" i="342"/>
  <c r="T125" i="342"/>
  <c r="S125" i="342"/>
  <c r="R125" i="342"/>
  <c r="Q125" i="342"/>
  <c r="P125" i="342"/>
  <c r="O125" i="342"/>
  <c r="N125" i="342"/>
  <c r="M125" i="342"/>
  <c r="L125" i="342"/>
  <c r="BE124" i="342"/>
  <c r="BB124" i="342"/>
  <c r="AY124" i="342"/>
  <c r="AN124" i="342"/>
  <c r="BP124" i="342" s="1"/>
  <c r="BH124" i="342"/>
  <c r="BG124" i="342"/>
  <c r="BF124" i="342"/>
  <c r="BD124" i="342"/>
  <c r="BC124" i="342"/>
  <c r="BA124" i="342"/>
  <c r="AZ124" i="342"/>
  <c r="AL124" i="342"/>
  <c r="AM124" i="342" s="1"/>
  <c r="AK124" i="342"/>
  <c r="AI124" i="342"/>
  <c r="AJ124" i="342" s="1"/>
  <c r="AH124" i="342"/>
  <c r="AG124" i="342"/>
  <c r="AF124" i="342"/>
  <c r="AE124" i="342"/>
  <c r="AD124" i="342"/>
  <c r="AC124" i="342"/>
  <c r="AB124" i="342"/>
  <c r="AA124" i="342"/>
  <c r="Z124" i="342"/>
  <c r="Y124" i="342"/>
  <c r="X124" i="342"/>
  <c r="W124" i="342"/>
  <c r="V124" i="342"/>
  <c r="U124" i="342"/>
  <c r="T124" i="342"/>
  <c r="S124" i="342"/>
  <c r="R124" i="342"/>
  <c r="Q124" i="342"/>
  <c r="P124" i="342"/>
  <c r="O124" i="342"/>
  <c r="N124" i="342"/>
  <c r="M124" i="342"/>
  <c r="L124" i="342"/>
  <c r="BE123" i="342"/>
  <c r="BB123" i="342"/>
  <c r="AY123" i="342"/>
  <c r="AN123" i="342"/>
  <c r="BN123" i="342" s="1"/>
  <c r="BH123" i="342"/>
  <c r="BK123" i="342" s="1"/>
  <c r="BG123" i="342"/>
  <c r="BF123" i="342"/>
  <c r="BD123" i="342"/>
  <c r="BC123" i="342"/>
  <c r="BA123" i="342"/>
  <c r="AZ123" i="342"/>
  <c r="AV123" i="342"/>
  <c r="AW123" i="342" s="1"/>
  <c r="AL123" i="342"/>
  <c r="AM123" i="342" s="1"/>
  <c r="AK123" i="342"/>
  <c r="AI123" i="342"/>
  <c r="AJ123" i="342" s="1"/>
  <c r="AH123" i="342"/>
  <c r="AG123" i="342"/>
  <c r="AF123" i="342"/>
  <c r="AE123" i="342"/>
  <c r="AD123" i="342"/>
  <c r="AC123" i="342"/>
  <c r="AB123" i="342"/>
  <c r="AA123" i="342"/>
  <c r="Z123" i="342"/>
  <c r="Y123" i="342"/>
  <c r="X123" i="342"/>
  <c r="W123" i="342"/>
  <c r="V123" i="342"/>
  <c r="U123" i="342"/>
  <c r="T123" i="342"/>
  <c r="S123" i="342"/>
  <c r="R123" i="342"/>
  <c r="Q123" i="342"/>
  <c r="P123" i="342"/>
  <c r="O123" i="342"/>
  <c r="N123" i="342"/>
  <c r="M123" i="342"/>
  <c r="L123" i="342"/>
  <c r="BE122" i="342"/>
  <c r="BB122" i="342"/>
  <c r="AY122" i="342"/>
  <c r="AN122" i="342"/>
  <c r="AR122" i="342" s="1"/>
  <c r="BH122" i="342"/>
  <c r="BJ122" i="342" s="1"/>
  <c r="BG122" i="342"/>
  <c r="BF122" i="342"/>
  <c r="BD122" i="342"/>
  <c r="BC122" i="342"/>
  <c r="BA122" i="342"/>
  <c r="AZ122" i="342"/>
  <c r="AP122" i="342"/>
  <c r="AQ122" i="342" s="1"/>
  <c r="AL122" i="342"/>
  <c r="AM122" i="342" s="1"/>
  <c r="AK122" i="342"/>
  <c r="AI122" i="342"/>
  <c r="AJ122" i="342" s="1"/>
  <c r="AH122" i="342"/>
  <c r="AG122" i="342"/>
  <c r="AF122" i="342"/>
  <c r="AE122" i="342"/>
  <c r="AD122" i="342"/>
  <c r="AC122" i="342"/>
  <c r="AB122" i="342"/>
  <c r="AA122" i="342"/>
  <c r="Z122" i="342"/>
  <c r="Y122" i="342"/>
  <c r="X122" i="342"/>
  <c r="W122" i="342"/>
  <c r="V122" i="342"/>
  <c r="U122" i="342"/>
  <c r="T122" i="342"/>
  <c r="S122" i="342"/>
  <c r="R122" i="342"/>
  <c r="Q122" i="342"/>
  <c r="P122" i="342"/>
  <c r="O122" i="342"/>
  <c r="N122" i="342"/>
  <c r="M122" i="342"/>
  <c r="L122" i="342"/>
  <c r="BE121" i="342"/>
  <c r="BB121" i="342"/>
  <c r="AY121" i="342"/>
  <c r="AN121" i="342"/>
  <c r="AV121" i="342" s="1"/>
  <c r="AW121" i="342" s="1"/>
  <c r="BH121" i="342"/>
  <c r="BJ121" i="342" s="1"/>
  <c r="BK121" i="342"/>
  <c r="BG121" i="342"/>
  <c r="BF121" i="342"/>
  <c r="BD121" i="342"/>
  <c r="BC121" i="342"/>
  <c r="BA121" i="342"/>
  <c r="AZ121" i="342"/>
  <c r="AL121" i="342"/>
  <c r="AM121" i="342" s="1"/>
  <c r="AK121" i="342"/>
  <c r="AI121" i="342"/>
  <c r="AJ121" i="342" s="1"/>
  <c r="AH121" i="342"/>
  <c r="AG121" i="342"/>
  <c r="AF121" i="342"/>
  <c r="AE121" i="342"/>
  <c r="AD121" i="342"/>
  <c r="AC121" i="342"/>
  <c r="AB121" i="342"/>
  <c r="AA121" i="342"/>
  <c r="Z121" i="342"/>
  <c r="Y121" i="342"/>
  <c r="X121" i="342"/>
  <c r="W121" i="342"/>
  <c r="V121" i="342"/>
  <c r="U121" i="342"/>
  <c r="T121" i="342"/>
  <c r="S121" i="342"/>
  <c r="R121" i="342"/>
  <c r="Q121" i="342"/>
  <c r="P121" i="342"/>
  <c r="O121" i="342"/>
  <c r="N121" i="342"/>
  <c r="M121" i="342"/>
  <c r="L121" i="342"/>
  <c r="BE120" i="342"/>
  <c r="BB120" i="342"/>
  <c r="AY120" i="342"/>
  <c r="AN120" i="342"/>
  <c r="BM120" i="342" s="1"/>
  <c r="BH120" i="342"/>
  <c r="BG120" i="342"/>
  <c r="BF120" i="342"/>
  <c r="BD120" i="342"/>
  <c r="BC120" i="342"/>
  <c r="BA120" i="342"/>
  <c r="AZ120" i="342"/>
  <c r="AL120" i="342"/>
  <c r="AM120" i="342" s="1"/>
  <c r="AK120" i="342"/>
  <c r="AI120" i="342"/>
  <c r="AJ120" i="342" s="1"/>
  <c r="AH120" i="342"/>
  <c r="AG120" i="342"/>
  <c r="AF120" i="342"/>
  <c r="AE120" i="342"/>
  <c r="AD120" i="342"/>
  <c r="AC120" i="342"/>
  <c r="AB120" i="342"/>
  <c r="AA120" i="342"/>
  <c r="Z120" i="342"/>
  <c r="Y120" i="342"/>
  <c r="X120" i="342"/>
  <c r="W120" i="342"/>
  <c r="V120" i="342"/>
  <c r="U120" i="342"/>
  <c r="T120" i="342"/>
  <c r="S120" i="342"/>
  <c r="R120" i="342"/>
  <c r="Q120" i="342"/>
  <c r="P120" i="342"/>
  <c r="O120" i="342"/>
  <c r="N120" i="342"/>
  <c r="M120" i="342"/>
  <c r="L120" i="342"/>
  <c r="BE119" i="342"/>
  <c r="BB119" i="342"/>
  <c r="AY119" i="342"/>
  <c r="AN119" i="342"/>
  <c r="BH119" i="342"/>
  <c r="BG119" i="342"/>
  <c r="BF119" i="342"/>
  <c r="BD119" i="342"/>
  <c r="BC119" i="342"/>
  <c r="BA119" i="342"/>
  <c r="AZ119" i="342"/>
  <c r="AL119" i="342"/>
  <c r="AM119" i="342" s="1"/>
  <c r="AK119" i="342"/>
  <c r="AI119" i="342"/>
  <c r="AJ119" i="342" s="1"/>
  <c r="AH119" i="342"/>
  <c r="AG119" i="342"/>
  <c r="AF119" i="342"/>
  <c r="AE119" i="342"/>
  <c r="AD119" i="342"/>
  <c r="AC119" i="342"/>
  <c r="AB119" i="342"/>
  <c r="AA119" i="342"/>
  <c r="Z119" i="342"/>
  <c r="Y119" i="342"/>
  <c r="X119" i="342"/>
  <c r="W119" i="342"/>
  <c r="V119" i="342"/>
  <c r="U119" i="342"/>
  <c r="T119" i="342"/>
  <c r="S119" i="342"/>
  <c r="R119" i="342"/>
  <c r="Q119" i="342"/>
  <c r="P119" i="342"/>
  <c r="O119" i="342"/>
  <c r="N119" i="342"/>
  <c r="M119" i="342"/>
  <c r="L119" i="342"/>
  <c r="BE118" i="342"/>
  <c r="BB118" i="342"/>
  <c r="AY118" i="342"/>
  <c r="AN118" i="342"/>
  <c r="BH118" i="342"/>
  <c r="BG118" i="342"/>
  <c r="BF118" i="342"/>
  <c r="BD118" i="342"/>
  <c r="BC118" i="342"/>
  <c r="BA118" i="342"/>
  <c r="AZ118" i="342"/>
  <c r="AL118" i="342"/>
  <c r="AM118" i="342" s="1"/>
  <c r="AK118" i="342"/>
  <c r="AI118" i="342"/>
  <c r="AJ118" i="342" s="1"/>
  <c r="AH118" i="342"/>
  <c r="AG118" i="342"/>
  <c r="AF118" i="342"/>
  <c r="AE118" i="342"/>
  <c r="AD118" i="342"/>
  <c r="AC118" i="342"/>
  <c r="AB118" i="342"/>
  <c r="AA118" i="342"/>
  <c r="Z118" i="342"/>
  <c r="Y118" i="342"/>
  <c r="X118" i="342"/>
  <c r="W118" i="342"/>
  <c r="V118" i="342"/>
  <c r="U118" i="342"/>
  <c r="T118" i="342"/>
  <c r="S118" i="342"/>
  <c r="R118" i="342"/>
  <c r="Q118" i="342"/>
  <c r="P118" i="342"/>
  <c r="O118" i="342"/>
  <c r="N118" i="342"/>
  <c r="M118" i="342"/>
  <c r="L118" i="342"/>
  <c r="BE117" i="342"/>
  <c r="BB117" i="342"/>
  <c r="AY117" i="342"/>
  <c r="AN117" i="342"/>
  <c r="BR117" i="342" s="1"/>
  <c r="BH117" i="342"/>
  <c r="BG117" i="342"/>
  <c r="BF117" i="342"/>
  <c r="BD117" i="342"/>
  <c r="BC117" i="342"/>
  <c r="BA117" i="342"/>
  <c r="AZ117" i="342"/>
  <c r="AL117" i="342"/>
  <c r="AM117" i="342" s="1"/>
  <c r="AK117" i="342"/>
  <c r="AI117" i="342"/>
  <c r="AJ117" i="342" s="1"/>
  <c r="AH117" i="342"/>
  <c r="AG117" i="342"/>
  <c r="AF117" i="342"/>
  <c r="AE117" i="342"/>
  <c r="AD117" i="342"/>
  <c r="AC117" i="342"/>
  <c r="AB117" i="342"/>
  <c r="AA117" i="342"/>
  <c r="Z117" i="342"/>
  <c r="Y117" i="342"/>
  <c r="X117" i="342"/>
  <c r="W117" i="342"/>
  <c r="V117" i="342"/>
  <c r="U117" i="342"/>
  <c r="T117" i="342"/>
  <c r="S117" i="342"/>
  <c r="R117" i="342"/>
  <c r="Q117" i="342"/>
  <c r="P117" i="342"/>
  <c r="O117" i="342"/>
  <c r="N117" i="342"/>
  <c r="M117" i="342"/>
  <c r="L117" i="342"/>
  <c r="BE116" i="342"/>
  <c r="BB116" i="342"/>
  <c r="AY116" i="342"/>
  <c r="AN116" i="342"/>
  <c r="BM116" i="342" s="1"/>
  <c r="BH116" i="342"/>
  <c r="BJ116" i="342" s="1"/>
  <c r="BG116" i="342"/>
  <c r="BF116" i="342"/>
  <c r="BD116" i="342"/>
  <c r="BC116" i="342"/>
  <c r="BA116" i="342"/>
  <c r="AZ116" i="342"/>
  <c r="AL116" i="342"/>
  <c r="AM116" i="342" s="1"/>
  <c r="AK116" i="342"/>
  <c r="AI116" i="342"/>
  <c r="AJ116" i="342" s="1"/>
  <c r="AH116" i="342"/>
  <c r="AG116" i="342"/>
  <c r="AF116" i="342"/>
  <c r="AE116" i="342"/>
  <c r="AD116" i="342"/>
  <c r="AC116" i="342"/>
  <c r="AB116" i="342"/>
  <c r="AA116" i="342"/>
  <c r="Z116" i="342"/>
  <c r="Y116" i="342"/>
  <c r="X116" i="342"/>
  <c r="W116" i="342"/>
  <c r="V116" i="342"/>
  <c r="U116" i="342"/>
  <c r="T116" i="342"/>
  <c r="S116" i="342"/>
  <c r="R116" i="342"/>
  <c r="Q116" i="342"/>
  <c r="P116" i="342"/>
  <c r="O116" i="342"/>
  <c r="N116" i="342"/>
  <c r="M116" i="342"/>
  <c r="L116" i="342"/>
  <c r="BE115" i="342"/>
  <c r="BB115" i="342"/>
  <c r="AY115" i="342"/>
  <c r="AN115" i="342"/>
  <c r="AO115" i="342" s="1"/>
  <c r="BH115" i="342"/>
  <c r="BG115" i="342"/>
  <c r="BF115" i="342"/>
  <c r="BD115" i="342"/>
  <c r="BC115" i="342"/>
  <c r="BA115" i="342"/>
  <c r="AZ115" i="342"/>
  <c r="AL115" i="342"/>
  <c r="AM115" i="342" s="1"/>
  <c r="AK115" i="342"/>
  <c r="AI115" i="342"/>
  <c r="AJ115" i="342" s="1"/>
  <c r="AH115" i="342"/>
  <c r="AG115" i="342"/>
  <c r="AF115" i="342"/>
  <c r="AE115" i="342"/>
  <c r="AD115" i="342"/>
  <c r="AC115" i="342"/>
  <c r="AB115" i="342"/>
  <c r="AA115" i="342"/>
  <c r="Z115" i="342"/>
  <c r="Y115" i="342"/>
  <c r="X115" i="342"/>
  <c r="W115" i="342"/>
  <c r="V115" i="342"/>
  <c r="U115" i="342"/>
  <c r="T115" i="342"/>
  <c r="S115" i="342"/>
  <c r="R115" i="342"/>
  <c r="Q115" i="342"/>
  <c r="P115" i="342"/>
  <c r="O115" i="342"/>
  <c r="N115" i="342"/>
  <c r="M115" i="342"/>
  <c r="L115" i="342"/>
  <c r="BE114" i="342"/>
  <c r="BB114" i="342"/>
  <c r="AY114" i="342"/>
  <c r="AN114" i="342"/>
  <c r="BN114" i="342" s="1"/>
  <c r="BH114" i="342"/>
  <c r="BG114" i="342"/>
  <c r="BF114" i="342"/>
  <c r="BD114" i="342"/>
  <c r="BC114" i="342"/>
  <c r="BA114" i="342"/>
  <c r="AZ114" i="342"/>
  <c r="AL114" i="342"/>
  <c r="AM114" i="342" s="1"/>
  <c r="AK114" i="342"/>
  <c r="AI114" i="342"/>
  <c r="AJ114" i="342" s="1"/>
  <c r="AH114" i="342"/>
  <c r="AG114" i="342"/>
  <c r="AF114" i="342"/>
  <c r="AE114" i="342"/>
  <c r="AD114" i="342"/>
  <c r="AC114" i="342"/>
  <c r="AB114" i="342"/>
  <c r="AA114" i="342"/>
  <c r="Z114" i="342"/>
  <c r="Y114" i="342"/>
  <c r="X114" i="342"/>
  <c r="W114" i="342"/>
  <c r="V114" i="342"/>
  <c r="U114" i="342"/>
  <c r="T114" i="342"/>
  <c r="S114" i="342"/>
  <c r="R114" i="342"/>
  <c r="Q114" i="342"/>
  <c r="P114" i="342"/>
  <c r="O114" i="342"/>
  <c r="N114" i="342"/>
  <c r="M114" i="342"/>
  <c r="L114" i="342"/>
  <c r="BE113" i="342"/>
  <c r="BB113" i="342"/>
  <c r="AY113" i="342"/>
  <c r="AN113" i="342"/>
  <c r="BH113" i="342"/>
  <c r="BK113" i="342" s="1"/>
  <c r="BG113" i="342"/>
  <c r="BF113" i="342"/>
  <c r="BD113" i="342"/>
  <c r="BC113" i="342"/>
  <c r="BA113" i="342"/>
  <c r="AZ113" i="342"/>
  <c r="AL113" i="342"/>
  <c r="AM113" i="342" s="1"/>
  <c r="AK113" i="342"/>
  <c r="AI113" i="342"/>
  <c r="AJ113" i="342" s="1"/>
  <c r="AH113" i="342"/>
  <c r="AG113" i="342"/>
  <c r="AF113" i="342"/>
  <c r="AE113" i="342"/>
  <c r="AD113" i="342"/>
  <c r="AC113" i="342"/>
  <c r="AB113" i="342"/>
  <c r="AA113" i="342"/>
  <c r="Z113" i="342"/>
  <c r="Y113" i="342"/>
  <c r="X113" i="342"/>
  <c r="W113" i="342"/>
  <c r="V113" i="342"/>
  <c r="U113" i="342"/>
  <c r="T113" i="342"/>
  <c r="S113" i="342"/>
  <c r="R113" i="342"/>
  <c r="Q113" i="342"/>
  <c r="P113" i="342"/>
  <c r="O113" i="342"/>
  <c r="N113" i="342"/>
  <c r="M113" i="342"/>
  <c r="L113" i="342"/>
  <c r="BE112" i="342"/>
  <c r="BB112" i="342"/>
  <c r="AY112" i="342"/>
  <c r="AN112" i="342"/>
  <c r="BH112" i="342"/>
  <c r="BG112" i="342"/>
  <c r="BF112" i="342"/>
  <c r="BD112" i="342"/>
  <c r="BC112" i="342"/>
  <c r="BA112" i="342"/>
  <c r="AZ112" i="342"/>
  <c r="AL112" i="342"/>
  <c r="AM112" i="342" s="1"/>
  <c r="AK112" i="342"/>
  <c r="AI112" i="342"/>
  <c r="AJ112" i="342" s="1"/>
  <c r="AH112" i="342"/>
  <c r="AG112" i="342"/>
  <c r="AF112" i="342"/>
  <c r="AE112" i="342"/>
  <c r="AD112" i="342"/>
  <c r="AC112" i="342"/>
  <c r="AB112" i="342"/>
  <c r="AA112" i="342"/>
  <c r="Z112" i="342"/>
  <c r="Y112" i="342"/>
  <c r="X112" i="342"/>
  <c r="W112" i="342"/>
  <c r="V112" i="342"/>
  <c r="U112" i="342"/>
  <c r="T112" i="342"/>
  <c r="S112" i="342"/>
  <c r="R112" i="342"/>
  <c r="Q112" i="342"/>
  <c r="P112" i="342"/>
  <c r="O112" i="342"/>
  <c r="N112" i="342"/>
  <c r="M112" i="342"/>
  <c r="L112" i="342"/>
  <c r="BE111" i="342"/>
  <c r="BB111" i="342"/>
  <c r="AY111" i="342"/>
  <c r="AN111" i="342"/>
  <c r="BH111" i="342"/>
  <c r="BG111" i="342"/>
  <c r="BF111" i="342"/>
  <c r="BD111" i="342"/>
  <c r="BC111" i="342"/>
  <c r="BA111" i="342"/>
  <c r="AZ111" i="342"/>
  <c r="AL111" i="342"/>
  <c r="AM111" i="342" s="1"/>
  <c r="AK111" i="342"/>
  <c r="AI111" i="342"/>
  <c r="AJ111" i="342" s="1"/>
  <c r="AH111" i="342"/>
  <c r="AG111" i="342"/>
  <c r="AF111" i="342"/>
  <c r="AE111" i="342"/>
  <c r="AD111" i="342"/>
  <c r="AC111" i="342"/>
  <c r="AB111" i="342"/>
  <c r="AA111" i="342"/>
  <c r="Z111" i="342"/>
  <c r="Y111" i="342"/>
  <c r="X111" i="342"/>
  <c r="W111" i="342"/>
  <c r="V111" i="342"/>
  <c r="U111" i="342"/>
  <c r="T111" i="342"/>
  <c r="S111" i="342"/>
  <c r="R111" i="342"/>
  <c r="Q111" i="342"/>
  <c r="P111" i="342"/>
  <c r="O111" i="342"/>
  <c r="N111" i="342"/>
  <c r="M111" i="342"/>
  <c r="L111" i="342"/>
  <c r="BE110" i="342"/>
  <c r="BB110" i="342"/>
  <c r="AY110" i="342"/>
  <c r="AN110" i="342"/>
  <c r="BL110" i="342" s="1"/>
  <c r="BH110" i="342"/>
  <c r="BG110" i="342"/>
  <c r="BF110" i="342"/>
  <c r="BD110" i="342"/>
  <c r="BC110" i="342"/>
  <c r="BA110" i="342"/>
  <c r="AZ110" i="342"/>
  <c r="AL110" i="342"/>
  <c r="AM110" i="342" s="1"/>
  <c r="AK110" i="342"/>
  <c r="AI110" i="342"/>
  <c r="AJ110" i="342" s="1"/>
  <c r="AH110" i="342"/>
  <c r="AG110" i="342"/>
  <c r="AF110" i="342"/>
  <c r="AE110" i="342"/>
  <c r="AD110" i="342"/>
  <c r="AC110" i="342"/>
  <c r="AB110" i="342"/>
  <c r="AA110" i="342"/>
  <c r="Z110" i="342"/>
  <c r="Y110" i="342"/>
  <c r="X110" i="342"/>
  <c r="W110" i="342"/>
  <c r="V110" i="342"/>
  <c r="U110" i="342"/>
  <c r="T110" i="342"/>
  <c r="S110" i="342"/>
  <c r="R110" i="342"/>
  <c r="Q110" i="342"/>
  <c r="P110" i="342"/>
  <c r="O110" i="342"/>
  <c r="N110" i="342"/>
  <c r="M110" i="342"/>
  <c r="L110" i="342"/>
  <c r="BE109" i="342"/>
  <c r="BB109" i="342"/>
  <c r="AY109" i="342"/>
  <c r="AN109" i="342"/>
  <c r="BO109" i="342" s="1"/>
  <c r="BH109" i="342"/>
  <c r="BG109" i="342"/>
  <c r="BF109" i="342"/>
  <c r="BD109" i="342"/>
  <c r="BC109" i="342"/>
  <c r="BA109" i="342"/>
  <c r="AZ109" i="342"/>
  <c r="AL109" i="342"/>
  <c r="AM109" i="342" s="1"/>
  <c r="AK109" i="342"/>
  <c r="AI109" i="342"/>
  <c r="AJ109" i="342" s="1"/>
  <c r="AH109" i="342"/>
  <c r="AG109" i="342"/>
  <c r="AF109" i="342"/>
  <c r="AE109" i="342"/>
  <c r="AD109" i="342"/>
  <c r="AC109" i="342"/>
  <c r="AB109" i="342"/>
  <c r="AA109" i="342"/>
  <c r="Z109" i="342"/>
  <c r="Y109" i="342"/>
  <c r="X109" i="342"/>
  <c r="W109" i="342"/>
  <c r="V109" i="342"/>
  <c r="U109" i="342"/>
  <c r="T109" i="342"/>
  <c r="S109" i="342"/>
  <c r="R109" i="342"/>
  <c r="Q109" i="342"/>
  <c r="P109" i="342"/>
  <c r="O109" i="342"/>
  <c r="N109" i="342"/>
  <c r="M109" i="342"/>
  <c r="L109" i="342"/>
  <c r="BE108" i="342"/>
  <c r="BB108" i="342"/>
  <c r="AY108" i="342"/>
  <c r="AN108" i="342"/>
  <c r="BN108" i="342" s="1"/>
  <c r="BH108" i="342"/>
  <c r="BI108" i="342" s="1"/>
  <c r="BJ108" i="342"/>
  <c r="BG108" i="342"/>
  <c r="BF108" i="342"/>
  <c r="BD108" i="342"/>
  <c r="BC108" i="342"/>
  <c r="BA108" i="342"/>
  <c r="AZ108" i="342"/>
  <c r="AL108" i="342"/>
  <c r="AM108" i="342" s="1"/>
  <c r="AK108" i="342"/>
  <c r="AI108" i="342"/>
  <c r="AJ108" i="342" s="1"/>
  <c r="AH108" i="342"/>
  <c r="AG108" i="342"/>
  <c r="AF108" i="342"/>
  <c r="AE108" i="342"/>
  <c r="AD108" i="342"/>
  <c r="AC108" i="342"/>
  <c r="AB108" i="342"/>
  <c r="AA108" i="342"/>
  <c r="Z108" i="342"/>
  <c r="Y108" i="342"/>
  <c r="X108" i="342"/>
  <c r="W108" i="342"/>
  <c r="V108" i="342"/>
  <c r="U108" i="342"/>
  <c r="T108" i="342"/>
  <c r="S108" i="342"/>
  <c r="R108" i="342"/>
  <c r="Q108" i="342"/>
  <c r="P108" i="342"/>
  <c r="O108" i="342"/>
  <c r="N108" i="342"/>
  <c r="M108" i="342"/>
  <c r="L108" i="342"/>
  <c r="BE107" i="342"/>
  <c r="BB107" i="342"/>
  <c r="AY107" i="342"/>
  <c r="AN107" i="342"/>
  <c r="BH107" i="342"/>
  <c r="BJ107" i="342" s="1"/>
  <c r="BI107" i="342"/>
  <c r="BG107" i="342"/>
  <c r="BF107" i="342"/>
  <c r="BD107" i="342"/>
  <c r="BC107" i="342"/>
  <c r="BA107" i="342"/>
  <c r="AZ107" i="342"/>
  <c r="AL107" i="342"/>
  <c r="AM107" i="342" s="1"/>
  <c r="AK107" i="342"/>
  <c r="AI107" i="342"/>
  <c r="AJ107" i="342" s="1"/>
  <c r="AH107" i="342"/>
  <c r="AG107" i="342"/>
  <c r="AF107" i="342"/>
  <c r="AE107" i="342"/>
  <c r="AD107" i="342"/>
  <c r="AC107" i="342"/>
  <c r="AB107" i="342"/>
  <c r="AA107" i="342"/>
  <c r="Z107" i="342"/>
  <c r="Y107" i="342"/>
  <c r="X107" i="342"/>
  <c r="W107" i="342"/>
  <c r="V107" i="342"/>
  <c r="U107" i="342"/>
  <c r="T107" i="342"/>
  <c r="S107" i="342"/>
  <c r="R107" i="342"/>
  <c r="Q107" i="342"/>
  <c r="P107" i="342"/>
  <c r="O107" i="342"/>
  <c r="N107" i="342"/>
  <c r="M107" i="342"/>
  <c r="L107" i="342"/>
  <c r="BE106" i="342"/>
  <c r="BB106" i="342"/>
  <c r="AY106" i="342"/>
  <c r="AN106" i="342"/>
  <c r="BH106" i="342"/>
  <c r="BK106" i="342" s="1"/>
  <c r="BJ106" i="342"/>
  <c r="BG106" i="342"/>
  <c r="BF106" i="342"/>
  <c r="BD106" i="342"/>
  <c r="BC106" i="342"/>
  <c r="BA106" i="342"/>
  <c r="AZ106" i="342"/>
  <c r="AL106" i="342"/>
  <c r="AM106" i="342" s="1"/>
  <c r="AK106" i="342"/>
  <c r="AI106" i="342"/>
  <c r="AJ106" i="342" s="1"/>
  <c r="AH106" i="342"/>
  <c r="AG106" i="342"/>
  <c r="AF106" i="342"/>
  <c r="AE106" i="342"/>
  <c r="AD106" i="342"/>
  <c r="AC106" i="342"/>
  <c r="AB106" i="342"/>
  <c r="AA106" i="342"/>
  <c r="Z106" i="342"/>
  <c r="Y106" i="342"/>
  <c r="X106" i="342"/>
  <c r="W106" i="342"/>
  <c r="V106" i="342"/>
  <c r="U106" i="342"/>
  <c r="T106" i="342"/>
  <c r="S106" i="342"/>
  <c r="R106" i="342"/>
  <c r="Q106" i="342"/>
  <c r="P106" i="342"/>
  <c r="O106" i="342"/>
  <c r="N106" i="342"/>
  <c r="M106" i="342"/>
  <c r="L106" i="342"/>
  <c r="BE105" i="342"/>
  <c r="BB105" i="342"/>
  <c r="AY105" i="342"/>
  <c r="AN105" i="342"/>
  <c r="AT105" i="342" s="1"/>
  <c r="BH105" i="342"/>
  <c r="BG105" i="342"/>
  <c r="BF105" i="342"/>
  <c r="BD105" i="342"/>
  <c r="BC105" i="342"/>
  <c r="BA105" i="342"/>
  <c r="AZ105" i="342"/>
  <c r="AL105" i="342"/>
  <c r="AM105" i="342" s="1"/>
  <c r="AK105" i="342"/>
  <c r="AI105" i="342"/>
  <c r="AJ105" i="342" s="1"/>
  <c r="AH105" i="342"/>
  <c r="AG105" i="342"/>
  <c r="AF105" i="342"/>
  <c r="AE105" i="342"/>
  <c r="AD105" i="342"/>
  <c r="AC105" i="342"/>
  <c r="AB105" i="342"/>
  <c r="AA105" i="342"/>
  <c r="Z105" i="342"/>
  <c r="Y105" i="342"/>
  <c r="X105" i="342"/>
  <c r="W105" i="342"/>
  <c r="V105" i="342"/>
  <c r="U105" i="342"/>
  <c r="T105" i="342"/>
  <c r="S105" i="342"/>
  <c r="R105" i="342"/>
  <c r="Q105" i="342"/>
  <c r="P105" i="342"/>
  <c r="O105" i="342"/>
  <c r="N105" i="342"/>
  <c r="M105" i="342"/>
  <c r="L105" i="342"/>
  <c r="BE104" i="342"/>
  <c r="BB104" i="342"/>
  <c r="AY104" i="342"/>
  <c r="AN104" i="342"/>
  <c r="BP104" i="342" s="1"/>
  <c r="BH104" i="342"/>
  <c r="BG104" i="342"/>
  <c r="BF104" i="342"/>
  <c r="BD104" i="342"/>
  <c r="BC104" i="342"/>
  <c r="BA104" i="342"/>
  <c r="AZ104" i="342"/>
  <c r="AL104" i="342"/>
  <c r="AM104" i="342" s="1"/>
  <c r="AK104" i="342"/>
  <c r="AI104" i="342"/>
  <c r="AJ104" i="342" s="1"/>
  <c r="AH104" i="342"/>
  <c r="AG104" i="342"/>
  <c r="AF104" i="342"/>
  <c r="AE104" i="342"/>
  <c r="AD104" i="342"/>
  <c r="AC104" i="342"/>
  <c r="AB104" i="342"/>
  <c r="AA104" i="342"/>
  <c r="Z104" i="342"/>
  <c r="Y104" i="342"/>
  <c r="X104" i="342"/>
  <c r="W104" i="342"/>
  <c r="V104" i="342"/>
  <c r="U104" i="342"/>
  <c r="T104" i="342"/>
  <c r="S104" i="342"/>
  <c r="R104" i="342"/>
  <c r="Q104" i="342"/>
  <c r="P104" i="342"/>
  <c r="O104" i="342"/>
  <c r="N104" i="342"/>
  <c r="M104" i="342"/>
  <c r="L104" i="342"/>
  <c r="BE103" i="342"/>
  <c r="BB103" i="342"/>
  <c r="AY103" i="342"/>
  <c r="AN103" i="342"/>
  <c r="AU103" i="342" s="1"/>
  <c r="BH103" i="342"/>
  <c r="BG103" i="342"/>
  <c r="BF103" i="342"/>
  <c r="BD103" i="342"/>
  <c r="BC103" i="342"/>
  <c r="BA103" i="342"/>
  <c r="AZ103" i="342"/>
  <c r="AL103" i="342"/>
  <c r="AM103" i="342" s="1"/>
  <c r="AK103" i="342"/>
  <c r="AI103" i="342"/>
  <c r="AJ103" i="342" s="1"/>
  <c r="AH103" i="342"/>
  <c r="AG103" i="342"/>
  <c r="AF103" i="342"/>
  <c r="AE103" i="342"/>
  <c r="AD103" i="342"/>
  <c r="AC103" i="342"/>
  <c r="AB103" i="342"/>
  <c r="AA103" i="342"/>
  <c r="Z103" i="342"/>
  <c r="Y103" i="342"/>
  <c r="X103" i="342"/>
  <c r="W103" i="342"/>
  <c r="V103" i="342"/>
  <c r="U103" i="342"/>
  <c r="T103" i="342"/>
  <c r="S103" i="342"/>
  <c r="R103" i="342"/>
  <c r="Q103" i="342"/>
  <c r="P103" i="342"/>
  <c r="O103" i="342"/>
  <c r="N103" i="342"/>
  <c r="M103" i="342"/>
  <c r="L103" i="342"/>
  <c r="BE102" i="342"/>
  <c r="BB102" i="342"/>
  <c r="AY102" i="342"/>
  <c r="AN102" i="342"/>
  <c r="BL102" i="342" s="1"/>
  <c r="BH102" i="342"/>
  <c r="BK102" i="342" s="1"/>
  <c r="BJ102" i="342"/>
  <c r="BG102" i="342"/>
  <c r="BF102" i="342"/>
  <c r="BD102" i="342"/>
  <c r="BC102" i="342"/>
  <c r="BA102" i="342"/>
  <c r="AZ102" i="342"/>
  <c r="AL102" i="342"/>
  <c r="AM102" i="342" s="1"/>
  <c r="AK102" i="342"/>
  <c r="AI102" i="342"/>
  <c r="AJ102" i="342" s="1"/>
  <c r="AH102" i="342"/>
  <c r="AG102" i="342"/>
  <c r="AF102" i="342"/>
  <c r="AE102" i="342"/>
  <c r="AD102" i="342"/>
  <c r="AC102" i="342"/>
  <c r="AB102" i="342"/>
  <c r="AA102" i="342"/>
  <c r="Z102" i="342"/>
  <c r="Y102" i="342"/>
  <c r="X102" i="342"/>
  <c r="W102" i="342"/>
  <c r="V102" i="342"/>
  <c r="U102" i="342"/>
  <c r="T102" i="342"/>
  <c r="S102" i="342"/>
  <c r="R102" i="342"/>
  <c r="Q102" i="342"/>
  <c r="P102" i="342"/>
  <c r="O102" i="342"/>
  <c r="N102" i="342"/>
  <c r="M102" i="342"/>
  <c r="L102" i="342"/>
  <c r="BE101" i="342"/>
  <c r="BB101" i="342"/>
  <c r="AY101" i="342"/>
  <c r="AN101" i="342"/>
  <c r="BR101" i="342" s="1"/>
  <c r="BH101" i="342"/>
  <c r="BJ101" i="342" s="1"/>
  <c r="BG101" i="342"/>
  <c r="BF101" i="342"/>
  <c r="BD101" i="342"/>
  <c r="BC101" i="342"/>
  <c r="BA101" i="342"/>
  <c r="AZ101" i="342"/>
  <c r="AV101" i="342"/>
  <c r="AW101" i="342" s="1"/>
  <c r="AL101" i="342"/>
  <c r="AM101" i="342" s="1"/>
  <c r="AK101" i="342"/>
  <c r="AI101" i="342"/>
  <c r="AJ101" i="342" s="1"/>
  <c r="AH101" i="342"/>
  <c r="AG101" i="342"/>
  <c r="AF101" i="342"/>
  <c r="AE101" i="342"/>
  <c r="AD101" i="342"/>
  <c r="AC101" i="342"/>
  <c r="AB101" i="342"/>
  <c r="AA101" i="342"/>
  <c r="Z101" i="342"/>
  <c r="Y101" i="342"/>
  <c r="X101" i="342"/>
  <c r="W101" i="342"/>
  <c r="V101" i="342"/>
  <c r="U101" i="342"/>
  <c r="T101" i="342"/>
  <c r="S101" i="342"/>
  <c r="R101" i="342"/>
  <c r="Q101" i="342"/>
  <c r="P101" i="342"/>
  <c r="O101" i="342"/>
  <c r="N101" i="342"/>
  <c r="M101" i="342"/>
  <c r="L101" i="342"/>
  <c r="BE100" i="342"/>
  <c r="BB100" i="342"/>
  <c r="AY100" i="342"/>
  <c r="AN100" i="342"/>
  <c r="BP100" i="342" s="1"/>
  <c r="BH100" i="342"/>
  <c r="BG100" i="342"/>
  <c r="BF100" i="342"/>
  <c r="BD100" i="342"/>
  <c r="BC100" i="342"/>
  <c r="BA100" i="342"/>
  <c r="AZ100" i="342"/>
  <c r="AL100" i="342"/>
  <c r="AM100" i="342" s="1"/>
  <c r="AK100" i="342"/>
  <c r="AI100" i="342"/>
  <c r="AJ100" i="342" s="1"/>
  <c r="AH100" i="342"/>
  <c r="AG100" i="342"/>
  <c r="AF100" i="342"/>
  <c r="AE100" i="342"/>
  <c r="AD100" i="342"/>
  <c r="AC100" i="342"/>
  <c r="AB100" i="342"/>
  <c r="AA100" i="342"/>
  <c r="Z100" i="342"/>
  <c r="Y100" i="342"/>
  <c r="X100" i="342"/>
  <c r="W100" i="342"/>
  <c r="V100" i="342"/>
  <c r="U100" i="342"/>
  <c r="T100" i="342"/>
  <c r="S100" i="342"/>
  <c r="R100" i="342"/>
  <c r="Q100" i="342"/>
  <c r="P100" i="342"/>
  <c r="O100" i="342"/>
  <c r="N100" i="342"/>
  <c r="M100" i="342"/>
  <c r="L100" i="342"/>
  <c r="BE99" i="342"/>
  <c r="BB99" i="342"/>
  <c r="AY99" i="342"/>
  <c r="AN99" i="342"/>
  <c r="BH99" i="342"/>
  <c r="BJ99" i="342" s="1"/>
  <c r="BG99" i="342"/>
  <c r="BF99" i="342"/>
  <c r="BD99" i="342"/>
  <c r="BC99" i="342"/>
  <c r="BA99" i="342"/>
  <c r="AZ99" i="342"/>
  <c r="AL99" i="342"/>
  <c r="AM99" i="342" s="1"/>
  <c r="AK99" i="342"/>
  <c r="AI99" i="342"/>
  <c r="AJ99" i="342" s="1"/>
  <c r="AH99" i="342"/>
  <c r="AG99" i="342"/>
  <c r="AF99" i="342"/>
  <c r="AE99" i="342"/>
  <c r="AD99" i="342"/>
  <c r="AC99" i="342"/>
  <c r="AB99" i="342"/>
  <c r="AA99" i="342"/>
  <c r="Z99" i="342"/>
  <c r="Y99" i="342"/>
  <c r="X99" i="342"/>
  <c r="W99" i="342"/>
  <c r="V99" i="342"/>
  <c r="U99" i="342"/>
  <c r="T99" i="342"/>
  <c r="S99" i="342"/>
  <c r="R99" i="342"/>
  <c r="Q99" i="342"/>
  <c r="P99" i="342"/>
  <c r="O99" i="342"/>
  <c r="N99" i="342"/>
  <c r="M99" i="342"/>
  <c r="L99" i="342"/>
  <c r="BE98" i="342"/>
  <c r="BB98" i="342"/>
  <c r="AY98" i="342"/>
  <c r="AN98" i="342"/>
  <c r="BH98" i="342"/>
  <c r="BG98" i="342"/>
  <c r="BF98" i="342"/>
  <c r="BD98" i="342"/>
  <c r="BC98" i="342"/>
  <c r="BA98" i="342"/>
  <c r="AZ98" i="342"/>
  <c r="AL98" i="342"/>
  <c r="AM98" i="342" s="1"/>
  <c r="AK98" i="342"/>
  <c r="AI98" i="342"/>
  <c r="AJ98" i="342" s="1"/>
  <c r="AH98" i="342"/>
  <c r="AG98" i="342"/>
  <c r="AF98" i="342"/>
  <c r="AE98" i="342"/>
  <c r="AD98" i="342"/>
  <c r="AC98" i="342"/>
  <c r="AB98" i="342"/>
  <c r="AA98" i="342"/>
  <c r="Z98" i="342"/>
  <c r="Y98" i="342"/>
  <c r="X98" i="342"/>
  <c r="W98" i="342"/>
  <c r="V98" i="342"/>
  <c r="U98" i="342"/>
  <c r="T98" i="342"/>
  <c r="S98" i="342"/>
  <c r="R98" i="342"/>
  <c r="Q98" i="342"/>
  <c r="P98" i="342"/>
  <c r="O98" i="342"/>
  <c r="N98" i="342"/>
  <c r="M98" i="342"/>
  <c r="L98" i="342"/>
  <c r="BE97" i="342"/>
  <c r="BB97" i="342"/>
  <c r="AY97" i="342"/>
  <c r="AN97" i="342"/>
  <c r="BH97" i="342"/>
  <c r="BJ97" i="342" s="1"/>
  <c r="BI97" i="342"/>
  <c r="BG97" i="342"/>
  <c r="BF97" i="342"/>
  <c r="BD97" i="342"/>
  <c r="BC97" i="342"/>
  <c r="BA97" i="342"/>
  <c r="AZ97" i="342"/>
  <c r="AL97" i="342"/>
  <c r="AM97" i="342"/>
  <c r="AK97" i="342"/>
  <c r="AI97" i="342"/>
  <c r="AJ97" i="342" s="1"/>
  <c r="AH97" i="342"/>
  <c r="AG97" i="342"/>
  <c r="AF97" i="342"/>
  <c r="AE97" i="342"/>
  <c r="AD97" i="342"/>
  <c r="AC97" i="342"/>
  <c r="AB97" i="342"/>
  <c r="AA97" i="342"/>
  <c r="Z97" i="342"/>
  <c r="Y97" i="342"/>
  <c r="X97" i="342"/>
  <c r="W97" i="342"/>
  <c r="V97" i="342"/>
  <c r="U97" i="342"/>
  <c r="T97" i="342"/>
  <c r="S97" i="342"/>
  <c r="R97" i="342"/>
  <c r="Q97" i="342"/>
  <c r="P97" i="342"/>
  <c r="O97" i="342"/>
  <c r="N97" i="342"/>
  <c r="M97" i="342"/>
  <c r="L97" i="342"/>
  <c r="BE96" i="342"/>
  <c r="BB96" i="342"/>
  <c r="AY96" i="342"/>
  <c r="AN96" i="342"/>
  <c r="BR96" i="342" s="1"/>
  <c r="BS96" i="342"/>
  <c r="BQ96" i="342"/>
  <c r="BO96" i="342"/>
  <c r="BM96" i="342"/>
  <c r="BH96" i="342"/>
  <c r="BK96" i="342" s="1"/>
  <c r="BG96" i="342"/>
  <c r="BF96" i="342"/>
  <c r="BD96" i="342"/>
  <c r="BC96" i="342"/>
  <c r="BA96" i="342"/>
  <c r="AZ96" i="342"/>
  <c r="AV96" i="342"/>
  <c r="AW96" i="342" s="1"/>
  <c r="AU96" i="342"/>
  <c r="AS96" i="342"/>
  <c r="AP96" i="342"/>
  <c r="AQ96" i="342" s="1"/>
  <c r="AO96" i="342"/>
  <c r="AL96" i="342"/>
  <c r="AM96" i="342" s="1"/>
  <c r="AK96" i="342"/>
  <c r="AI96" i="342"/>
  <c r="AJ96" i="342" s="1"/>
  <c r="AH96" i="342"/>
  <c r="AG96" i="342"/>
  <c r="AF96" i="342"/>
  <c r="AE96" i="342"/>
  <c r="AD96" i="342"/>
  <c r="AC96" i="342"/>
  <c r="AB96" i="342"/>
  <c r="AA96" i="342"/>
  <c r="Z96" i="342"/>
  <c r="Y96" i="342"/>
  <c r="X96" i="342"/>
  <c r="W96" i="342"/>
  <c r="V96" i="342"/>
  <c r="U96" i="342"/>
  <c r="T96" i="342"/>
  <c r="S96" i="342"/>
  <c r="R96" i="342"/>
  <c r="Q96" i="342"/>
  <c r="P96" i="342"/>
  <c r="O96" i="342"/>
  <c r="N96" i="342"/>
  <c r="M96" i="342"/>
  <c r="L96" i="342"/>
  <c r="BE95" i="342"/>
  <c r="BB95" i="342"/>
  <c r="AY95" i="342"/>
  <c r="AN95" i="342"/>
  <c r="AU95" i="342" s="1"/>
  <c r="BH95" i="342"/>
  <c r="BG95" i="342"/>
  <c r="BF95" i="342"/>
  <c r="BD95" i="342"/>
  <c r="BC95" i="342"/>
  <c r="BA95" i="342"/>
  <c r="AZ95" i="342"/>
  <c r="AL95" i="342"/>
  <c r="AM95" i="342" s="1"/>
  <c r="AK95" i="342"/>
  <c r="AI95" i="342"/>
  <c r="AJ95" i="342" s="1"/>
  <c r="AH95" i="342"/>
  <c r="AG95" i="342"/>
  <c r="AF95" i="342"/>
  <c r="AE95" i="342"/>
  <c r="AD95" i="342"/>
  <c r="AC95" i="342"/>
  <c r="AB95" i="342"/>
  <c r="AA95" i="342"/>
  <c r="Z95" i="342"/>
  <c r="Y95" i="342"/>
  <c r="X95" i="342"/>
  <c r="W95" i="342"/>
  <c r="V95" i="342"/>
  <c r="U95" i="342"/>
  <c r="T95" i="342"/>
  <c r="S95" i="342"/>
  <c r="R95" i="342"/>
  <c r="Q95" i="342"/>
  <c r="P95" i="342"/>
  <c r="O95" i="342"/>
  <c r="N95" i="342"/>
  <c r="M95" i="342"/>
  <c r="L95" i="342"/>
  <c r="BE94" i="342"/>
  <c r="BB94" i="342"/>
  <c r="AY94" i="342"/>
  <c r="AN94" i="342"/>
  <c r="BO94" i="342" s="1"/>
  <c r="BH94" i="342"/>
  <c r="BG94" i="342"/>
  <c r="BF94" i="342"/>
  <c r="BD94" i="342"/>
  <c r="BC94" i="342"/>
  <c r="BA94" i="342"/>
  <c r="AZ94" i="342"/>
  <c r="AL94" i="342"/>
  <c r="AM94" i="342" s="1"/>
  <c r="AK94" i="342"/>
  <c r="AI94" i="342"/>
  <c r="AJ94" i="342" s="1"/>
  <c r="AH94" i="342"/>
  <c r="AG94" i="342"/>
  <c r="AF94" i="342"/>
  <c r="AE94" i="342"/>
  <c r="AD94" i="342"/>
  <c r="AC94" i="342"/>
  <c r="AB94" i="342"/>
  <c r="AA94" i="342"/>
  <c r="Z94" i="342"/>
  <c r="Y94" i="342"/>
  <c r="X94" i="342"/>
  <c r="W94" i="342"/>
  <c r="V94" i="342"/>
  <c r="U94" i="342"/>
  <c r="T94" i="342"/>
  <c r="S94" i="342"/>
  <c r="R94" i="342"/>
  <c r="Q94" i="342"/>
  <c r="P94" i="342"/>
  <c r="O94" i="342"/>
  <c r="N94" i="342"/>
  <c r="M94" i="342"/>
  <c r="L94" i="342"/>
  <c r="BE93" i="342"/>
  <c r="BB93" i="342"/>
  <c r="AY93" i="342"/>
  <c r="AN93" i="342"/>
  <c r="BS93" i="342" s="1"/>
  <c r="BP93" i="342"/>
  <c r="BM93" i="342"/>
  <c r="BH93" i="342"/>
  <c r="BG93" i="342"/>
  <c r="BF93" i="342"/>
  <c r="BD93" i="342"/>
  <c r="BC93" i="342"/>
  <c r="BA93" i="342"/>
  <c r="AZ93" i="342"/>
  <c r="AV93" i="342"/>
  <c r="AW93" i="342" s="1"/>
  <c r="AO93" i="342"/>
  <c r="AL93" i="342"/>
  <c r="AM93" i="342" s="1"/>
  <c r="AK93" i="342"/>
  <c r="AI93" i="342"/>
  <c r="AJ93" i="342" s="1"/>
  <c r="AH93" i="342"/>
  <c r="AG93" i="342"/>
  <c r="AF93" i="342"/>
  <c r="AE93" i="342"/>
  <c r="AD93" i="342"/>
  <c r="AC93" i="342"/>
  <c r="AB93" i="342"/>
  <c r="AA93" i="342"/>
  <c r="Z93" i="342"/>
  <c r="Y93" i="342"/>
  <c r="X93" i="342"/>
  <c r="W93" i="342"/>
  <c r="V93" i="342"/>
  <c r="U93" i="342"/>
  <c r="T93" i="342"/>
  <c r="S93" i="342"/>
  <c r="R93" i="342"/>
  <c r="Q93" i="342"/>
  <c r="P93" i="342"/>
  <c r="O93" i="342"/>
  <c r="N93" i="342"/>
  <c r="M93" i="342"/>
  <c r="L93" i="342"/>
  <c r="BE92" i="342"/>
  <c r="BB92" i="342"/>
  <c r="AY92" i="342"/>
  <c r="AN92" i="342"/>
  <c r="BH92" i="342"/>
  <c r="BI92" i="342" s="1"/>
  <c r="BK92" i="342"/>
  <c r="BG92" i="342"/>
  <c r="BF92" i="342"/>
  <c r="BD92" i="342"/>
  <c r="BC92" i="342"/>
  <c r="BA92" i="342"/>
  <c r="AZ92" i="342"/>
  <c r="AL92" i="342"/>
  <c r="AM92" i="342" s="1"/>
  <c r="AK92" i="342"/>
  <c r="AI92" i="342"/>
  <c r="AJ92" i="342" s="1"/>
  <c r="AH92" i="342"/>
  <c r="AG92" i="342"/>
  <c r="AF92" i="342"/>
  <c r="AE92" i="342"/>
  <c r="AD92" i="342"/>
  <c r="AC92" i="342"/>
  <c r="AB92" i="342"/>
  <c r="AA92" i="342"/>
  <c r="Z92" i="342"/>
  <c r="Y92" i="342"/>
  <c r="X92" i="342"/>
  <c r="W92" i="342"/>
  <c r="V92" i="342"/>
  <c r="U92" i="342"/>
  <c r="T92" i="342"/>
  <c r="S92" i="342"/>
  <c r="R92" i="342"/>
  <c r="Q92" i="342"/>
  <c r="P92" i="342"/>
  <c r="O92" i="342"/>
  <c r="N92" i="342"/>
  <c r="M92" i="342"/>
  <c r="L92" i="342"/>
  <c r="BE91" i="342"/>
  <c r="BB91" i="342"/>
  <c r="AY91" i="342"/>
  <c r="AN91" i="342"/>
  <c r="AP91" i="342" s="1"/>
  <c r="AQ91" i="342" s="1"/>
  <c r="BH91" i="342"/>
  <c r="BK91" i="342" s="1"/>
  <c r="BG91" i="342"/>
  <c r="BF91" i="342"/>
  <c r="BD91" i="342"/>
  <c r="BC91" i="342"/>
  <c r="BA91" i="342"/>
  <c r="AZ91" i="342"/>
  <c r="AL91" i="342"/>
  <c r="AM91" i="342" s="1"/>
  <c r="AK91" i="342"/>
  <c r="AI91" i="342"/>
  <c r="AJ91" i="342" s="1"/>
  <c r="AH91" i="342"/>
  <c r="AG91" i="342"/>
  <c r="AF91" i="342"/>
  <c r="AE91" i="342"/>
  <c r="AD91" i="342"/>
  <c r="AC91" i="342"/>
  <c r="AB91" i="342"/>
  <c r="AA91" i="342"/>
  <c r="Z91" i="342"/>
  <c r="Y91" i="342"/>
  <c r="X91" i="342"/>
  <c r="W91" i="342"/>
  <c r="V91" i="342"/>
  <c r="U91" i="342"/>
  <c r="T91" i="342"/>
  <c r="S91" i="342"/>
  <c r="R91" i="342"/>
  <c r="Q91" i="342"/>
  <c r="P91" i="342"/>
  <c r="O91" i="342"/>
  <c r="N91" i="342"/>
  <c r="M91" i="342"/>
  <c r="L91" i="342"/>
  <c r="BE90" i="342"/>
  <c r="BB90" i="342"/>
  <c r="AY90" i="342"/>
  <c r="AN90" i="342"/>
  <c r="BH90" i="342"/>
  <c r="BG90" i="342"/>
  <c r="BF90" i="342"/>
  <c r="BD90" i="342"/>
  <c r="BC90" i="342"/>
  <c r="BA90" i="342"/>
  <c r="AZ90" i="342"/>
  <c r="AL90" i="342"/>
  <c r="AM90" i="342" s="1"/>
  <c r="AK90" i="342"/>
  <c r="AI90" i="342"/>
  <c r="AJ90" i="342" s="1"/>
  <c r="AH90" i="342"/>
  <c r="AG90" i="342"/>
  <c r="AF90" i="342"/>
  <c r="AE90" i="342"/>
  <c r="AD90" i="342"/>
  <c r="AC90" i="342"/>
  <c r="AB90" i="342"/>
  <c r="AA90" i="342"/>
  <c r="Z90" i="342"/>
  <c r="Y90" i="342"/>
  <c r="X90" i="342"/>
  <c r="W90" i="342"/>
  <c r="V90" i="342"/>
  <c r="U90" i="342"/>
  <c r="T90" i="342"/>
  <c r="S90" i="342"/>
  <c r="R90" i="342"/>
  <c r="Q90" i="342"/>
  <c r="P90" i="342"/>
  <c r="O90" i="342"/>
  <c r="N90" i="342"/>
  <c r="M90" i="342"/>
  <c r="L90" i="342"/>
  <c r="BE89" i="342"/>
  <c r="BB89" i="342"/>
  <c r="AY89" i="342"/>
  <c r="AN89" i="342"/>
  <c r="BH89" i="342"/>
  <c r="BI89" i="342" s="1"/>
  <c r="BK89" i="342"/>
  <c r="BG89" i="342"/>
  <c r="BF89" i="342"/>
  <c r="BD89" i="342"/>
  <c r="BC89" i="342"/>
  <c r="BA89" i="342"/>
  <c r="AZ89" i="342"/>
  <c r="AL89" i="342"/>
  <c r="AM89" i="342" s="1"/>
  <c r="AK89" i="342"/>
  <c r="AI89" i="342"/>
  <c r="AJ89" i="342" s="1"/>
  <c r="AH89" i="342"/>
  <c r="AG89" i="342"/>
  <c r="AF89" i="342"/>
  <c r="AE89" i="342"/>
  <c r="AD89" i="342"/>
  <c r="AC89" i="342"/>
  <c r="AB89" i="342"/>
  <c r="AA89" i="342"/>
  <c r="Z89" i="342"/>
  <c r="Y89" i="342"/>
  <c r="X89" i="342"/>
  <c r="W89" i="342"/>
  <c r="V89" i="342"/>
  <c r="U89" i="342"/>
  <c r="T89" i="342"/>
  <c r="S89" i="342"/>
  <c r="R89" i="342"/>
  <c r="Q89" i="342"/>
  <c r="P89" i="342"/>
  <c r="O89" i="342"/>
  <c r="N89" i="342"/>
  <c r="M89" i="342"/>
  <c r="L89" i="342"/>
  <c r="BE88" i="342"/>
  <c r="BB88" i="342"/>
  <c r="AY88" i="342"/>
  <c r="AN88" i="342"/>
  <c r="BS88" i="342" s="1"/>
  <c r="BH88" i="342"/>
  <c r="BG88" i="342"/>
  <c r="BF88" i="342"/>
  <c r="BD88" i="342"/>
  <c r="BC88" i="342"/>
  <c r="BA88" i="342"/>
  <c r="AZ88" i="342"/>
  <c r="AL88" i="342"/>
  <c r="AM88" i="342" s="1"/>
  <c r="AK88" i="342"/>
  <c r="AI88" i="342"/>
  <c r="AJ88" i="342" s="1"/>
  <c r="AH88" i="342"/>
  <c r="AG88" i="342"/>
  <c r="AF88" i="342"/>
  <c r="AE88" i="342"/>
  <c r="AD88" i="342"/>
  <c r="AC88" i="342"/>
  <c r="AB88" i="342"/>
  <c r="AA88" i="342"/>
  <c r="Z88" i="342"/>
  <c r="Y88" i="342"/>
  <c r="X88" i="342"/>
  <c r="W88" i="342"/>
  <c r="V88" i="342"/>
  <c r="U88" i="342"/>
  <c r="T88" i="342"/>
  <c r="S88" i="342"/>
  <c r="R88" i="342"/>
  <c r="Q88" i="342"/>
  <c r="P88" i="342"/>
  <c r="O88" i="342"/>
  <c r="N88" i="342"/>
  <c r="M88" i="342"/>
  <c r="L88" i="342"/>
  <c r="BE87" i="342"/>
  <c r="BB87" i="342"/>
  <c r="AY87" i="342"/>
  <c r="AN87" i="342"/>
  <c r="BH87" i="342"/>
  <c r="BK87" i="342" s="1"/>
  <c r="BG87" i="342"/>
  <c r="BF87" i="342"/>
  <c r="BD87" i="342"/>
  <c r="BC87" i="342"/>
  <c r="BA87" i="342"/>
  <c r="AZ87" i="342"/>
  <c r="AL87" i="342"/>
  <c r="AM87" i="342" s="1"/>
  <c r="AK87" i="342"/>
  <c r="AI87" i="342"/>
  <c r="AJ87" i="342" s="1"/>
  <c r="AH87" i="342"/>
  <c r="AG87" i="342"/>
  <c r="AF87" i="342"/>
  <c r="AE87" i="342"/>
  <c r="AD87" i="342"/>
  <c r="AC87" i="342"/>
  <c r="AB87" i="342"/>
  <c r="AA87" i="342"/>
  <c r="Z87" i="342"/>
  <c r="Y87" i="342"/>
  <c r="X87" i="342"/>
  <c r="W87" i="342"/>
  <c r="V87" i="342"/>
  <c r="U87" i="342"/>
  <c r="T87" i="342"/>
  <c r="S87" i="342"/>
  <c r="R87" i="342"/>
  <c r="Q87" i="342"/>
  <c r="P87" i="342"/>
  <c r="O87" i="342"/>
  <c r="N87" i="342"/>
  <c r="M87" i="342"/>
  <c r="L87" i="342"/>
  <c r="BE86" i="342"/>
  <c r="BB86" i="342"/>
  <c r="AY86" i="342"/>
  <c r="AN86" i="342"/>
  <c r="BP86" i="342" s="1"/>
  <c r="BH86" i="342"/>
  <c r="BK86" i="342" s="1"/>
  <c r="BG86" i="342"/>
  <c r="BF86" i="342"/>
  <c r="BD86" i="342"/>
  <c r="BC86" i="342"/>
  <c r="BA86" i="342"/>
  <c r="AZ86" i="342"/>
  <c r="AU86" i="342"/>
  <c r="AL86" i="342"/>
  <c r="AM86" i="342" s="1"/>
  <c r="AK86" i="342"/>
  <c r="AI86" i="342"/>
  <c r="AJ86" i="342" s="1"/>
  <c r="AH86" i="342"/>
  <c r="AG86" i="342"/>
  <c r="AF86" i="342"/>
  <c r="AE86" i="342"/>
  <c r="AD86" i="342"/>
  <c r="AC86" i="342"/>
  <c r="AB86" i="342"/>
  <c r="AA86" i="342"/>
  <c r="Z86" i="342"/>
  <c r="Y86" i="342"/>
  <c r="X86" i="342"/>
  <c r="W86" i="342"/>
  <c r="V86" i="342"/>
  <c r="U86" i="342"/>
  <c r="T86" i="342"/>
  <c r="S86" i="342"/>
  <c r="R86" i="342"/>
  <c r="Q86" i="342"/>
  <c r="P86" i="342"/>
  <c r="O86" i="342"/>
  <c r="N86" i="342"/>
  <c r="M86" i="342"/>
  <c r="L86" i="342"/>
  <c r="BE85" i="342"/>
  <c r="BB85" i="342"/>
  <c r="AY85" i="342"/>
  <c r="AN85" i="342"/>
  <c r="BQ85" i="342" s="1"/>
  <c r="BH85" i="342"/>
  <c r="BG85" i="342"/>
  <c r="BF85" i="342"/>
  <c r="BD85" i="342"/>
  <c r="BC85" i="342"/>
  <c r="BA85" i="342"/>
  <c r="AZ85" i="342"/>
  <c r="AL85" i="342"/>
  <c r="AM85" i="342" s="1"/>
  <c r="AK85" i="342"/>
  <c r="AI85" i="342"/>
  <c r="AJ85" i="342" s="1"/>
  <c r="AH85" i="342"/>
  <c r="AG85" i="342"/>
  <c r="AF85" i="342"/>
  <c r="AE85" i="342"/>
  <c r="AD85" i="342"/>
  <c r="AC85" i="342"/>
  <c r="AB85" i="342"/>
  <c r="AA85" i="342"/>
  <c r="Z85" i="342"/>
  <c r="Y85" i="342"/>
  <c r="X85" i="342"/>
  <c r="W85" i="342"/>
  <c r="V85" i="342"/>
  <c r="U85" i="342"/>
  <c r="T85" i="342"/>
  <c r="S85" i="342"/>
  <c r="R85" i="342"/>
  <c r="Q85" i="342"/>
  <c r="P85" i="342"/>
  <c r="O85" i="342"/>
  <c r="N85" i="342"/>
  <c r="M85" i="342"/>
  <c r="L85" i="342"/>
  <c r="BE84" i="342"/>
  <c r="BB84" i="342"/>
  <c r="AY84" i="342"/>
  <c r="AN84" i="342"/>
  <c r="BH84" i="342"/>
  <c r="BG84" i="342"/>
  <c r="BF84" i="342"/>
  <c r="BD84" i="342"/>
  <c r="BC84" i="342"/>
  <c r="BA84" i="342"/>
  <c r="AZ84" i="342"/>
  <c r="AL84" i="342"/>
  <c r="AM84" i="342" s="1"/>
  <c r="AK84" i="342"/>
  <c r="AI84" i="342"/>
  <c r="AJ84" i="342" s="1"/>
  <c r="AH84" i="342"/>
  <c r="AG84" i="342"/>
  <c r="AF84" i="342"/>
  <c r="AE84" i="342"/>
  <c r="AD84" i="342"/>
  <c r="AC84" i="342"/>
  <c r="AB84" i="342"/>
  <c r="AA84" i="342"/>
  <c r="Z84" i="342"/>
  <c r="Y84" i="342"/>
  <c r="X84" i="342"/>
  <c r="W84" i="342"/>
  <c r="V84" i="342"/>
  <c r="U84" i="342"/>
  <c r="T84" i="342"/>
  <c r="S84" i="342"/>
  <c r="R84" i="342"/>
  <c r="Q84" i="342"/>
  <c r="P84" i="342"/>
  <c r="O84" i="342"/>
  <c r="N84" i="342"/>
  <c r="M84" i="342"/>
  <c r="L84" i="342"/>
  <c r="BE83" i="342"/>
  <c r="BB83" i="342"/>
  <c r="AY83" i="342"/>
  <c r="AN83" i="342"/>
  <c r="BT83" i="342" s="1"/>
  <c r="BH83" i="342"/>
  <c r="BI83" i="342" s="1"/>
  <c r="BG83" i="342"/>
  <c r="BF83" i="342"/>
  <c r="BD83" i="342"/>
  <c r="BC83" i="342"/>
  <c r="BA83" i="342"/>
  <c r="AZ83" i="342"/>
  <c r="AL83" i="342"/>
  <c r="AM83" i="342" s="1"/>
  <c r="AK83" i="342"/>
  <c r="AI83" i="342"/>
  <c r="AJ83" i="342" s="1"/>
  <c r="AH83" i="342"/>
  <c r="AG83" i="342"/>
  <c r="AF83" i="342"/>
  <c r="AE83" i="342"/>
  <c r="AD83" i="342"/>
  <c r="AC83" i="342"/>
  <c r="AB83" i="342"/>
  <c r="AA83" i="342"/>
  <c r="Z83" i="342"/>
  <c r="Y83" i="342"/>
  <c r="X83" i="342"/>
  <c r="W83" i="342"/>
  <c r="V83" i="342"/>
  <c r="U83" i="342"/>
  <c r="T83" i="342"/>
  <c r="S83" i="342"/>
  <c r="R83" i="342"/>
  <c r="Q83" i="342"/>
  <c r="P83" i="342"/>
  <c r="O83" i="342"/>
  <c r="N83" i="342"/>
  <c r="M83" i="342"/>
  <c r="L83" i="342"/>
  <c r="BE82" i="342"/>
  <c r="BB82" i="342"/>
  <c r="AY82" i="342"/>
  <c r="AN82" i="342"/>
  <c r="BH82" i="342"/>
  <c r="BG82" i="342"/>
  <c r="BF82" i="342"/>
  <c r="BD82" i="342"/>
  <c r="BC82" i="342"/>
  <c r="BA82" i="342"/>
  <c r="AZ82" i="342"/>
  <c r="AL82" i="342"/>
  <c r="AM82" i="342" s="1"/>
  <c r="AK82" i="342"/>
  <c r="AI82" i="342"/>
  <c r="AJ82" i="342" s="1"/>
  <c r="AH82" i="342"/>
  <c r="AG82" i="342"/>
  <c r="AF82" i="342"/>
  <c r="AE82" i="342"/>
  <c r="AD82" i="342"/>
  <c r="AC82" i="342"/>
  <c r="AB82" i="342"/>
  <c r="AA82" i="342"/>
  <c r="Z82" i="342"/>
  <c r="Y82" i="342"/>
  <c r="X82" i="342"/>
  <c r="W82" i="342"/>
  <c r="V82" i="342"/>
  <c r="U82" i="342"/>
  <c r="T82" i="342"/>
  <c r="S82" i="342"/>
  <c r="R82" i="342"/>
  <c r="Q82" i="342"/>
  <c r="P82" i="342"/>
  <c r="O82" i="342"/>
  <c r="N82" i="342"/>
  <c r="M82" i="342"/>
  <c r="L82" i="342"/>
  <c r="BE81" i="342"/>
  <c r="BB81" i="342"/>
  <c r="AY81" i="342"/>
  <c r="AN81" i="342"/>
  <c r="BT81" i="342" s="1"/>
  <c r="BH81" i="342"/>
  <c r="BG81" i="342"/>
  <c r="BF81" i="342"/>
  <c r="BD81" i="342"/>
  <c r="BC81" i="342"/>
  <c r="BA81" i="342"/>
  <c r="AZ81" i="342"/>
  <c r="AL81" i="342"/>
  <c r="AM81" i="342" s="1"/>
  <c r="AK81" i="342"/>
  <c r="AI81" i="342"/>
  <c r="AJ81" i="342" s="1"/>
  <c r="AH81" i="342"/>
  <c r="AG81" i="342"/>
  <c r="AF81" i="342"/>
  <c r="AE81" i="342"/>
  <c r="AD81" i="342"/>
  <c r="AC81" i="342"/>
  <c r="AB81" i="342"/>
  <c r="AA81" i="342"/>
  <c r="Z81" i="342"/>
  <c r="Y81" i="342"/>
  <c r="X81" i="342"/>
  <c r="W81" i="342"/>
  <c r="V81" i="342"/>
  <c r="U81" i="342"/>
  <c r="T81" i="342"/>
  <c r="S81" i="342"/>
  <c r="R81" i="342"/>
  <c r="Q81" i="342"/>
  <c r="P81" i="342"/>
  <c r="O81" i="342"/>
  <c r="N81" i="342"/>
  <c r="M81" i="342"/>
  <c r="L81" i="342"/>
  <c r="BE80" i="342"/>
  <c r="BB80" i="342"/>
  <c r="AY80" i="342"/>
  <c r="AN80" i="342"/>
  <c r="BH80" i="342"/>
  <c r="BG80" i="342"/>
  <c r="BF80" i="342"/>
  <c r="BD80" i="342"/>
  <c r="BC80" i="342"/>
  <c r="BA80" i="342"/>
  <c r="AZ80" i="342"/>
  <c r="AL80" i="342"/>
  <c r="AM80" i="342"/>
  <c r="AK80" i="342"/>
  <c r="AI80" i="342"/>
  <c r="AJ80" i="342" s="1"/>
  <c r="AH80" i="342"/>
  <c r="AG80" i="342"/>
  <c r="AF80" i="342"/>
  <c r="AE80" i="342"/>
  <c r="AD80" i="342"/>
  <c r="AC80" i="342"/>
  <c r="AB80" i="342"/>
  <c r="AA80" i="342"/>
  <c r="Z80" i="342"/>
  <c r="Y80" i="342"/>
  <c r="X80" i="342"/>
  <c r="W80" i="342"/>
  <c r="V80" i="342"/>
  <c r="U80" i="342"/>
  <c r="T80" i="342"/>
  <c r="S80" i="342"/>
  <c r="R80" i="342"/>
  <c r="Q80" i="342"/>
  <c r="P80" i="342"/>
  <c r="O80" i="342"/>
  <c r="N80" i="342"/>
  <c r="M80" i="342"/>
  <c r="L80" i="342"/>
  <c r="BE79" i="342"/>
  <c r="BB79" i="342"/>
  <c r="AY79" i="342"/>
  <c r="AN79" i="342"/>
  <c r="BM79" i="342" s="1"/>
  <c r="BH79" i="342"/>
  <c r="BK79" i="342" s="1"/>
  <c r="BG79" i="342"/>
  <c r="BF79" i="342"/>
  <c r="BD79" i="342"/>
  <c r="BC79" i="342"/>
  <c r="BA79" i="342"/>
  <c r="AZ79" i="342"/>
  <c r="AO79" i="342"/>
  <c r="AL79" i="342"/>
  <c r="AM79" i="342" s="1"/>
  <c r="AK79" i="342"/>
  <c r="AI79" i="342"/>
  <c r="AJ79" i="342" s="1"/>
  <c r="AH79" i="342"/>
  <c r="AG79" i="342"/>
  <c r="AF79" i="342"/>
  <c r="AE79" i="342"/>
  <c r="AD79" i="342"/>
  <c r="AC79" i="342"/>
  <c r="AB79" i="342"/>
  <c r="AA79" i="342"/>
  <c r="Z79" i="342"/>
  <c r="Y79" i="342"/>
  <c r="X79" i="342"/>
  <c r="W79" i="342"/>
  <c r="V79" i="342"/>
  <c r="U79" i="342"/>
  <c r="T79" i="342"/>
  <c r="S79" i="342"/>
  <c r="R79" i="342"/>
  <c r="Q79" i="342"/>
  <c r="P79" i="342"/>
  <c r="O79" i="342"/>
  <c r="N79" i="342"/>
  <c r="M79" i="342"/>
  <c r="L79" i="342"/>
  <c r="BE78" i="342"/>
  <c r="BB78" i="342"/>
  <c r="AY78" i="342"/>
  <c r="AN78" i="342"/>
  <c r="AP78" i="342" s="1"/>
  <c r="AQ78" i="342" s="1"/>
  <c r="BT78" i="342"/>
  <c r="BH78" i="342"/>
  <c r="BG78" i="342"/>
  <c r="BF78" i="342"/>
  <c r="BD78" i="342"/>
  <c r="BC78" i="342"/>
  <c r="BA78" i="342"/>
  <c r="AZ78" i="342"/>
  <c r="AL78" i="342"/>
  <c r="AM78" i="342" s="1"/>
  <c r="AK78" i="342"/>
  <c r="AI78" i="342"/>
  <c r="AJ78" i="342" s="1"/>
  <c r="AH78" i="342"/>
  <c r="AG78" i="342"/>
  <c r="AF78" i="342"/>
  <c r="AE78" i="342"/>
  <c r="AD78" i="342"/>
  <c r="AC78" i="342"/>
  <c r="AB78" i="342"/>
  <c r="AA78" i="342"/>
  <c r="Z78" i="342"/>
  <c r="Y78" i="342"/>
  <c r="X78" i="342"/>
  <c r="W78" i="342"/>
  <c r="V78" i="342"/>
  <c r="U78" i="342"/>
  <c r="T78" i="342"/>
  <c r="S78" i="342"/>
  <c r="R78" i="342"/>
  <c r="Q78" i="342"/>
  <c r="P78" i="342"/>
  <c r="O78" i="342"/>
  <c r="N78" i="342"/>
  <c r="M78" i="342"/>
  <c r="L78" i="342"/>
  <c r="BE77" i="342"/>
  <c r="BB77" i="342"/>
  <c r="AY77" i="342"/>
  <c r="AN77" i="342"/>
  <c r="BQ77" i="342" s="1"/>
  <c r="BH77" i="342"/>
  <c r="BK77" i="342" s="1"/>
  <c r="BG77" i="342"/>
  <c r="BF77" i="342"/>
  <c r="BD77" i="342"/>
  <c r="BC77" i="342"/>
  <c r="BA77" i="342"/>
  <c r="AZ77" i="342"/>
  <c r="AL77" i="342"/>
  <c r="AM77" i="342" s="1"/>
  <c r="AK77" i="342"/>
  <c r="AI77" i="342"/>
  <c r="AJ77" i="342" s="1"/>
  <c r="AH77" i="342"/>
  <c r="AG77" i="342"/>
  <c r="AF77" i="342"/>
  <c r="AE77" i="342"/>
  <c r="AD77" i="342"/>
  <c r="AC77" i="342"/>
  <c r="AB77" i="342"/>
  <c r="AA77" i="342"/>
  <c r="Z77" i="342"/>
  <c r="Y77" i="342"/>
  <c r="X77" i="342"/>
  <c r="W77" i="342"/>
  <c r="V77" i="342"/>
  <c r="U77" i="342"/>
  <c r="T77" i="342"/>
  <c r="S77" i="342"/>
  <c r="R77" i="342"/>
  <c r="Q77" i="342"/>
  <c r="P77" i="342"/>
  <c r="O77" i="342"/>
  <c r="N77" i="342"/>
  <c r="M77" i="342"/>
  <c r="L77" i="342"/>
  <c r="BE76" i="342"/>
  <c r="BB76" i="342"/>
  <c r="AY76" i="342"/>
  <c r="AN76" i="342"/>
  <c r="AO76" i="342" s="1"/>
  <c r="BH76" i="342"/>
  <c r="BG76" i="342"/>
  <c r="BF76" i="342"/>
  <c r="BD76" i="342"/>
  <c r="BC76" i="342"/>
  <c r="BA76" i="342"/>
  <c r="AZ76" i="342"/>
  <c r="AL76" i="342"/>
  <c r="AM76" i="342" s="1"/>
  <c r="AK76" i="342"/>
  <c r="AI76" i="342"/>
  <c r="AJ76" i="342" s="1"/>
  <c r="AH76" i="342"/>
  <c r="AG76" i="342"/>
  <c r="AF76" i="342"/>
  <c r="AE76" i="342"/>
  <c r="AD76" i="342"/>
  <c r="AC76" i="342"/>
  <c r="AB76" i="342"/>
  <c r="AA76" i="342"/>
  <c r="Z76" i="342"/>
  <c r="Y76" i="342"/>
  <c r="X76" i="342"/>
  <c r="W76" i="342"/>
  <c r="V76" i="342"/>
  <c r="U76" i="342"/>
  <c r="T76" i="342"/>
  <c r="S76" i="342"/>
  <c r="R76" i="342"/>
  <c r="Q76" i="342"/>
  <c r="P76" i="342"/>
  <c r="O76" i="342"/>
  <c r="N76" i="342"/>
  <c r="M76" i="342"/>
  <c r="L76" i="342"/>
  <c r="BE75" i="342"/>
  <c r="BB75" i="342"/>
  <c r="AY75" i="342"/>
  <c r="AN75" i="342"/>
  <c r="BH75" i="342"/>
  <c r="BG75" i="342"/>
  <c r="BF75" i="342"/>
  <c r="BD75" i="342"/>
  <c r="BC75" i="342"/>
  <c r="BA75" i="342"/>
  <c r="AZ75" i="342"/>
  <c r="AL75" i="342"/>
  <c r="AM75" i="342" s="1"/>
  <c r="AK75" i="342"/>
  <c r="AI75" i="342"/>
  <c r="AJ75" i="342" s="1"/>
  <c r="AH75" i="342"/>
  <c r="AG75" i="342"/>
  <c r="AF75" i="342"/>
  <c r="AE75" i="342"/>
  <c r="AD75" i="342"/>
  <c r="AC75" i="342"/>
  <c r="AB75" i="342"/>
  <c r="AA75" i="342"/>
  <c r="Z75" i="342"/>
  <c r="Y75" i="342"/>
  <c r="X75" i="342"/>
  <c r="W75" i="342"/>
  <c r="V75" i="342"/>
  <c r="U75" i="342"/>
  <c r="T75" i="342"/>
  <c r="S75" i="342"/>
  <c r="R75" i="342"/>
  <c r="Q75" i="342"/>
  <c r="P75" i="342"/>
  <c r="O75" i="342"/>
  <c r="N75" i="342"/>
  <c r="M75" i="342"/>
  <c r="L75" i="342"/>
  <c r="BE74" i="342"/>
  <c r="BB74" i="342"/>
  <c r="AY74" i="342"/>
  <c r="AN74" i="342"/>
  <c r="BH74" i="342"/>
  <c r="BG74" i="342"/>
  <c r="BF74" i="342"/>
  <c r="BD74" i="342"/>
  <c r="BC74" i="342"/>
  <c r="BA74" i="342"/>
  <c r="AZ74" i="342"/>
  <c r="AL74" i="342"/>
  <c r="AM74" i="342" s="1"/>
  <c r="AK74" i="342"/>
  <c r="AI74" i="342"/>
  <c r="AJ74" i="342" s="1"/>
  <c r="AH74" i="342"/>
  <c r="AG74" i="342"/>
  <c r="AF74" i="342"/>
  <c r="AE74" i="342"/>
  <c r="AD74" i="342"/>
  <c r="AC74" i="342"/>
  <c r="AB74" i="342"/>
  <c r="AA74" i="342"/>
  <c r="Z74" i="342"/>
  <c r="Y74" i="342"/>
  <c r="X74" i="342"/>
  <c r="W74" i="342"/>
  <c r="V74" i="342"/>
  <c r="U74" i="342"/>
  <c r="T74" i="342"/>
  <c r="S74" i="342"/>
  <c r="R74" i="342"/>
  <c r="Q74" i="342"/>
  <c r="P74" i="342"/>
  <c r="O74" i="342"/>
  <c r="N74" i="342"/>
  <c r="M74" i="342"/>
  <c r="L74" i="342"/>
  <c r="BE73" i="342"/>
  <c r="BB73" i="342"/>
  <c r="AY73" i="342"/>
  <c r="AN73" i="342"/>
  <c r="AU73" i="342" s="1"/>
  <c r="BH73" i="342"/>
  <c r="BG73" i="342"/>
  <c r="BF73" i="342"/>
  <c r="BD73" i="342"/>
  <c r="BC73" i="342"/>
  <c r="BA73" i="342"/>
  <c r="AZ73" i="342"/>
  <c r="AL73" i="342"/>
  <c r="AM73" i="342" s="1"/>
  <c r="AK73" i="342"/>
  <c r="AI73" i="342"/>
  <c r="AJ73" i="342" s="1"/>
  <c r="AH73" i="342"/>
  <c r="AG73" i="342"/>
  <c r="AF73" i="342"/>
  <c r="AE73" i="342"/>
  <c r="AD73" i="342"/>
  <c r="AC73" i="342"/>
  <c r="AB73" i="342"/>
  <c r="AA73" i="342"/>
  <c r="Z73" i="342"/>
  <c r="Y73" i="342"/>
  <c r="X73" i="342"/>
  <c r="W73" i="342"/>
  <c r="V73" i="342"/>
  <c r="U73" i="342"/>
  <c r="T73" i="342"/>
  <c r="S73" i="342"/>
  <c r="R73" i="342"/>
  <c r="Q73" i="342"/>
  <c r="P73" i="342"/>
  <c r="O73" i="342"/>
  <c r="N73" i="342"/>
  <c r="M73" i="342"/>
  <c r="L73" i="342"/>
  <c r="BE72" i="342"/>
  <c r="BB72" i="342"/>
  <c r="AY72" i="342"/>
  <c r="AN72" i="342"/>
  <c r="BR72" i="342" s="1"/>
  <c r="BH72" i="342"/>
  <c r="BK72" i="342" s="1"/>
  <c r="BG72" i="342"/>
  <c r="BF72" i="342"/>
  <c r="BD72" i="342"/>
  <c r="BC72" i="342"/>
  <c r="BA72" i="342"/>
  <c r="AZ72" i="342"/>
  <c r="AV72" i="342"/>
  <c r="AW72" i="342" s="1"/>
  <c r="AL72" i="342"/>
  <c r="AM72" i="342" s="1"/>
  <c r="AK72" i="342"/>
  <c r="AI72" i="342"/>
  <c r="AJ72" i="342" s="1"/>
  <c r="AH72" i="342"/>
  <c r="AG72" i="342"/>
  <c r="AF72" i="342"/>
  <c r="AE72" i="342"/>
  <c r="AD72" i="342"/>
  <c r="AC72" i="342"/>
  <c r="AB72" i="342"/>
  <c r="AA72" i="342"/>
  <c r="Z72" i="342"/>
  <c r="Y72" i="342"/>
  <c r="X72" i="342"/>
  <c r="W72" i="342"/>
  <c r="V72" i="342"/>
  <c r="U72" i="342"/>
  <c r="T72" i="342"/>
  <c r="S72" i="342"/>
  <c r="R72" i="342"/>
  <c r="Q72" i="342"/>
  <c r="P72" i="342"/>
  <c r="O72" i="342"/>
  <c r="N72" i="342"/>
  <c r="M72" i="342"/>
  <c r="L72" i="342"/>
  <c r="BE71" i="342"/>
  <c r="BB71" i="342"/>
  <c r="AY71" i="342"/>
  <c r="AN71" i="342"/>
  <c r="BH71" i="342"/>
  <c r="BK71" i="342" s="1"/>
  <c r="BG71" i="342"/>
  <c r="BF71" i="342"/>
  <c r="BD71" i="342"/>
  <c r="BC71" i="342"/>
  <c r="BA71" i="342"/>
  <c r="AZ71" i="342"/>
  <c r="AL71" i="342"/>
  <c r="AM71" i="342" s="1"/>
  <c r="AK71" i="342"/>
  <c r="AI71" i="342"/>
  <c r="AJ71" i="342" s="1"/>
  <c r="AH71" i="342"/>
  <c r="AG71" i="342"/>
  <c r="AF71" i="342"/>
  <c r="AE71" i="342"/>
  <c r="AD71" i="342"/>
  <c r="AC71" i="342"/>
  <c r="AB71" i="342"/>
  <c r="AA71" i="342"/>
  <c r="Z71" i="342"/>
  <c r="Y71" i="342"/>
  <c r="X71" i="342"/>
  <c r="W71" i="342"/>
  <c r="V71" i="342"/>
  <c r="U71" i="342"/>
  <c r="T71" i="342"/>
  <c r="S71" i="342"/>
  <c r="R71" i="342"/>
  <c r="Q71" i="342"/>
  <c r="P71" i="342"/>
  <c r="O71" i="342"/>
  <c r="N71" i="342"/>
  <c r="M71" i="342"/>
  <c r="L71" i="342"/>
  <c r="BE70" i="342"/>
  <c r="BB70" i="342"/>
  <c r="AY70" i="342"/>
  <c r="AN70" i="342"/>
  <c r="BH70" i="342"/>
  <c r="BG70" i="342"/>
  <c r="BF70" i="342"/>
  <c r="BD70" i="342"/>
  <c r="BC70" i="342"/>
  <c r="BA70" i="342"/>
  <c r="AZ70" i="342"/>
  <c r="AL70" i="342"/>
  <c r="AM70" i="342" s="1"/>
  <c r="AK70" i="342"/>
  <c r="AI70" i="342"/>
  <c r="AJ70" i="342" s="1"/>
  <c r="AH70" i="342"/>
  <c r="AG70" i="342"/>
  <c r="AF70" i="342"/>
  <c r="AE70" i="342"/>
  <c r="AD70" i="342"/>
  <c r="AC70" i="342"/>
  <c r="AB70" i="342"/>
  <c r="AA70" i="342"/>
  <c r="Z70" i="342"/>
  <c r="Y70" i="342"/>
  <c r="X70" i="342"/>
  <c r="W70" i="342"/>
  <c r="V70" i="342"/>
  <c r="U70" i="342"/>
  <c r="T70" i="342"/>
  <c r="S70" i="342"/>
  <c r="R70" i="342"/>
  <c r="Q70" i="342"/>
  <c r="P70" i="342"/>
  <c r="O70" i="342"/>
  <c r="N70" i="342"/>
  <c r="M70" i="342"/>
  <c r="L70" i="342"/>
  <c r="BE69" i="342"/>
  <c r="BB69" i="342"/>
  <c r="AY69" i="342"/>
  <c r="AN69" i="342"/>
  <c r="BH69" i="342"/>
  <c r="BK69" i="342" s="1"/>
  <c r="BJ69" i="342"/>
  <c r="BI69" i="342"/>
  <c r="BG69" i="342"/>
  <c r="BF69" i="342"/>
  <c r="BD69" i="342"/>
  <c r="BC69" i="342"/>
  <c r="BA69" i="342"/>
  <c r="AZ69" i="342"/>
  <c r="AL69" i="342"/>
  <c r="AM69" i="342"/>
  <c r="AK69" i="342"/>
  <c r="AI69" i="342"/>
  <c r="AJ69" i="342" s="1"/>
  <c r="AH69" i="342"/>
  <c r="AG69" i="342"/>
  <c r="AF69" i="342"/>
  <c r="AE69" i="342"/>
  <c r="AD69" i="342"/>
  <c r="AC69" i="342"/>
  <c r="AB69" i="342"/>
  <c r="AA69" i="342"/>
  <c r="Z69" i="342"/>
  <c r="Y69" i="342"/>
  <c r="X69" i="342"/>
  <c r="W69" i="342"/>
  <c r="V69" i="342"/>
  <c r="U69" i="342"/>
  <c r="T69" i="342"/>
  <c r="S69" i="342"/>
  <c r="R69" i="342"/>
  <c r="Q69" i="342"/>
  <c r="P69" i="342"/>
  <c r="O69" i="342"/>
  <c r="N69" i="342"/>
  <c r="M69" i="342"/>
  <c r="L69" i="342"/>
  <c r="BE68" i="342"/>
  <c r="BB68" i="342"/>
  <c r="AY68" i="342"/>
  <c r="AN68" i="342"/>
  <c r="BQ68" i="342" s="1"/>
  <c r="BH68" i="342"/>
  <c r="BG68" i="342"/>
  <c r="BF68" i="342"/>
  <c r="BD68" i="342"/>
  <c r="BC68" i="342"/>
  <c r="BA68" i="342"/>
  <c r="AZ68" i="342"/>
  <c r="AL68" i="342"/>
  <c r="AM68" i="342" s="1"/>
  <c r="AK68" i="342"/>
  <c r="AI68" i="342"/>
  <c r="AJ68" i="342" s="1"/>
  <c r="AH68" i="342"/>
  <c r="AG68" i="342"/>
  <c r="AF68" i="342"/>
  <c r="AE68" i="342"/>
  <c r="AD68" i="342"/>
  <c r="AC68" i="342"/>
  <c r="AB68" i="342"/>
  <c r="AA68" i="342"/>
  <c r="Z68" i="342"/>
  <c r="Y68" i="342"/>
  <c r="X68" i="342"/>
  <c r="W68" i="342"/>
  <c r="V68" i="342"/>
  <c r="U68" i="342"/>
  <c r="T68" i="342"/>
  <c r="S68" i="342"/>
  <c r="R68" i="342"/>
  <c r="Q68" i="342"/>
  <c r="P68" i="342"/>
  <c r="O68" i="342"/>
  <c r="N68" i="342"/>
  <c r="M68" i="342"/>
  <c r="L68" i="342"/>
  <c r="BE67" i="342"/>
  <c r="BB67" i="342"/>
  <c r="AY67" i="342"/>
  <c r="AN67" i="342"/>
  <c r="BN67" i="342" s="1"/>
  <c r="BH67" i="342"/>
  <c r="BG67" i="342"/>
  <c r="BF67" i="342"/>
  <c r="BD67" i="342"/>
  <c r="BC67" i="342"/>
  <c r="BA67" i="342"/>
  <c r="AZ67" i="342"/>
  <c r="AO67" i="342"/>
  <c r="AL67" i="342"/>
  <c r="AM67" i="342" s="1"/>
  <c r="AK67" i="342"/>
  <c r="AI67" i="342"/>
  <c r="AJ67" i="342" s="1"/>
  <c r="AH67" i="342"/>
  <c r="AG67" i="342"/>
  <c r="AF67" i="342"/>
  <c r="AE67" i="342"/>
  <c r="AD67" i="342"/>
  <c r="AC67" i="342"/>
  <c r="AB67" i="342"/>
  <c r="AA67" i="342"/>
  <c r="Z67" i="342"/>
  <c r="Y67" i="342"/>
  <c r="X67" i="342"/>
  <c r="W67" i="342"/>
  <c r="V67" i="342"/>
  <c r="U67" i="342"/>
  <c r="T67" i="342"/>
  <c r="S67" i="342"/>
  <c r="R67" i="342"/>
  <c r="Q67" i="342"/>
  <c r="P67" i="342"/>
  <c r="O67" i="342"/>
  <c r="N67" i="342"/>
  <c r="M67" i="342"/>
  <c r="L67" i="342"/>
  <c r="BE66" i="342"/>
  <c r="BB66" i="342"/>
  <c r="AY66" i="342"/>
  <c r="AN66" i="342"/>
  <c r="BH66" i="342"/>
  <c r="BK66" i="342" s="1"/>
  <c r="BG66" i="342"/>
  <c r="BF66" i="342"/>
  <c r="BD66" i="342"/>
  <c r="BC66" i="342"/>
  <c r="BA66" i="342"/>
  <c r="AZ66" i="342"/>
  <c r="AL66" i="342"/>
  <c r="AM66" i="342" s="1"/>
  <c r="AK66" i="342"/>
  <c r="AI66" i="342"/>
  <c r="AJ66" i="342" s="1"/>
  <c r="AH66" i="342"/>
  <c r="AG66" i="342"/>
  <c r="AF66" i="342"/>
  <c r="AE66" i="342"/>
  <c r="AD66" i="342"/>
  <c r="AC66" i="342"/>
  <c r="AB66" i="342"/>
  <c r="AA66" i="342"/>
  <c r="Z66" i="342"/>
  <c r="Y66" i="342"/>
  <c r="X66" i="342"/>
  <c r="W66" i="342"/>
  <c r="V66" i="342"/>
  <c r="U66" i="342"/>
  <c r="T66" i="342"/>
  <c r="S66" i="342"/>
  <c r="R66" i="342"/>
  <c r="Q66" i="342"/>
  <c r="P66" i="342"/>
  <c r="O66" i="342"/>
  <c r="N66" i="342"/>
  <c r="M66" i="342"/>
  <c r="L66" i="342"/>
  <c r="BE65" i="342"/>
  <c r="BB65" i="342"/>
  <c r="AY65" i="342"/>
  <c r="AN65" i="342"/>
  <c r="BO65" i="342" s="1"/>
  <c r="BH65" i="342"/>
  <c r="BK65" i="342" s="1"/>
  <c r="BG65" i="342"/>
  <c r="BF65" i="342"/>
  <c r="BD65" i="342"/>
  <c r="BC65" i="342"/>
  <c r="BA65" i="342"/>
  <c r="AZ65" i="342"/>
  <c r="AL65" i="342"/>
  <c r="AM65" i="342" s="1"/>
  <c r="AK65" i="342"/>
  <c r="AI65" i="342"/>
  <c r="AJ65" i="342" s="1"/>
  <c r="AH65" i="342"/>
  <c r="AG65" i="342"/>
  <c r="AF65" i="342"/>
  <c r="AE65" i="342"/>
  <c r="AD65" i="342"/>
  <c r="AC65" i="342"/>
  <c r="AB65" i="342"/>
  <c r="AA65" i="342"/>
  <c r="Z65" i="342"/>
  <c r="Y65" i="342"/>
  <c r="X65" i="342"/>
  <c r="W65" i="342"/>
  <c r="V65" i="342"/>
  <c r="U65" i="342"/>
  <c r="T65" i="342"/>
  <c r="S65" i="342"/>
  <c r="R65" i="342"/>
  <c r="Q65" i="342"/>
  <c r="P65" i="342"/>
  <c r="O65" i="342"/>
  <c r="N65" i="342"/>
  <c r="M65" i="342"/>
  <c r="L65" i="342"/>
  <c r="BE64" i="342"/>
  <c r="BB64" i="342"/>
  <c r="AY64" i="342"/>
  <c r="AN64" i="342"/>
  <c r="BH64" i="342"/>
  <c r="BI64" i="342" s="1"/>
  <c r="BG64" i="342"/>
  <c r="BF64" i="342"/>
  <c r="BD64" i="342"/>
  <c r="BC64" i="342"/>
  <c r="BA64" i="342"/>
  <c r="AZ64" i="342"/>
  <c r="AL64" i="342"/>
  <c r="AM64" i="342" s="1"/>
  <c r="AK64" i="342"/>
  <c r="AI64" i="342"/>
  <c r="AJ64" i="342" s="1"/>
  <c r="AH64" i="342"/>
  <c r="AG64" i="342"/>
  <c r="AF64" i="342"/>
  <c r="AE64" i="342"/>
  <c r="AD64" i="342"/>
  <c r="AC64" i="342"/>
  <c r="AB64" i="342"/>
  <c r="AA64" i="342"/>
  <c r="Z64" i="342"/>
  <c r="Y64" i="342"/>
  <c r="X64" i="342"/>
  <c r="W64" i="342"/>
  <c r="V64" i="342"/>
  <c r="U64" i="342"/>
  <c r="T64" i="342"/>
  <c r="S64" i="342"/>
  <c r="R64" i="342"/>
  <c r="Q64" i="342"/>
  <c r="P64" i="342"/>
  <c r="O64" i="342"/>
  <c r="N64" i="342"/>
  <c r="M64" i="342"/>
  <c r="L64" i="342"/>
  <c r="BE63" i="342"/>
  <c r="BB63" i="342"/>
  <c r="AY63" i="342"/>
  <c r="AN63" i="342"/>
  <c r="BH63" i="342"/>
  <c r="BJ63" i="342" s="1"/>
  <c r="BI63" i="342"/>
  <c r="BG63" i="342"/>
  <c r="BF63" i="342"/>
  <c r="BD63" i="342"/>
  <c r="BC63" i="342"/>
  <c r="BA63" i="342"/>
  <c r="AZ63" i="342"/>
  <c r="AL63" i="342"/>
  <c r="AM63" i="342" s="1"/>
  <c r="AK63" i="342"/>
  <c r="AI63" i="342"/>
  <c r="AJ63" i="342" s="1"/>
  <c r="AH63" i="342"/>
  <c r="AG63" i="342"/>
  <c r="AF63" i="342"/>
  <c r="AE63" i="342"/>
  <c r="AD63" i="342"/>
  <c r="AC63" i="342"/>
  <c r="AB63" i="342"/>
  <c r="AA63" i="342"/>
  <c r="Z63" i="342"/>
  <c r="Y63" i="342"/>
  <c r="X63" i="342"/>
  <c r="W63" i="342"/>
  <c r="V63" i="342"/>
  <c r="U63" i="342"/>
  <c r="T63" i="342"/>
  <c r="S63" i="342"/>
  <c r="R63" i="342"/>
  <c r="Q63" i="342"/>
  <c r="P63" i="342"/>
  <c r="O63" i="342"/>
  <c r="N63" i="342"/>
  <c r="M63" i="342"/>
  <c r="L63" i="342"/>
  <c r="BE62" i="342"/>
  <c r="BB62" i="342"/>
  <c r="AY62" i="342"/>
  <c r="AN62" i="342"/>
  <c r="BP62" i="342" s="1"/>
  <c r="BH62" i="342"/>
  <c r="BJ62" i="342" s="1"/>
  <c r="BG62" i="342"/>
  <c r="BF62" i="342"/>
  <c r="BD62" i="342"/>
  <c r="BC62" i="342"/>
  <c r="BA62" i="342"/>
  <c r="AZ62" i="342"/>
  <c r="AL62" i="342"/>
  <c r="AM62" i="342" s="1"/>
  <c r="AK62" i="342"/>
  <c r="AI62" i="342"/>
  <c r="AJ62" i="342" s="1"/>
  <c r="AH62" i="342"/>
  <c r="AG62" i="342"/>
  <c r="AF62" i="342"/>
  <c r="AE62" i="342"/>
  <c r="AD62" i="342"/>
  <c r="AC62" i="342"/>
  <c r="AB62" i="342"/>
  <c r="AA62" i="342"/>
  <c r="Z62" i="342"/>
  <c r="Y62" i="342"/>
  <c r="X62" i="342"/>
  <c r="W62" i="342"/>
  <c r="V62" i="342"/>
  <c r="U62" i="342"/>
  <c r="T62" i="342"/>
  <c r="S62" i="342"/>
  <c r="R62" i="342"/>
  <c r="Q62" i="342"/>
  <c r="P62" i="342"/>
  <c r="O62" i="342"/>
  <c r="N62" i="342"/>
  <c r="M62" i="342"/>
  <c r="L62" i="342"/>
  <c r="BE61" i="342"/>
  <c r="BB61" i="342"/>
  <c r="AY61" i="342"/>
  <c r="AN61" i="342"/>
  <c r="BS61" i="342" s="1"/>
  <c r="BH61" i="342"/>
  <c r="BG61" i="342"/>
  <c r="BF61" i="342"/>
  <c r="BD61" i="342"/>
  <c r="BC61" i="342"/>
  <c r="BA61" i="342"/>
  <c r="AZ61" i="342"/>
  <c r="AL61" i="342"/>
  <c r="AM61" i="342" s="1"/>
  <c r="AK61" i="342"/>
  <c r="AI61" i="342"/>
  <c r="AJ61" i="342" s="1"/>
  <c r="AH61" i="342"/>
  <c r="AG61" i="342"/>
  <c r="AF61" i="342"/>
  <c r="AE61" i="342"/>
  <c r="AD61" i="342"/>
  <c r="AC61" i="342"/>
  <c r="AB61" i="342"/>
  <c r="AA61" i="342"/>
  <c r="Z61" i="342"/>
  <c r="Y61" i="342"/>
  <c r="X61" i="342"/>
  <c r="W61" i="342"/>
  <c r="V61" i="342"/>
  <c r="U61" i="342"/>
  <c r="T61" i="342"/>
  <c r="S61" i="342"/>
  <c r="R61" i="342"/>
  <c r="Q61" i="342"/>
  <c r="P61" i="342"/>
  <c r="O61" i="342"/>
  <c r="N61" i="342"/>
  <c r="M61" i="342"/>
  <c r="L61" i="342"/>
  <c r="BE60" i="342"/>
  <c r="BB60" i="342"/>
  <c r="AY60" i="342"/>
  <c r="AN60" i="342"/>
  <c r="BH60" i="342"/>
  <c r="BJ60" i="342" s="1"/>
  <c r="BK60" i="342"/>
  <c r="BG60" i="342"/>
  <c r="BF60" i="342"/>
  <c r="BD60" i="342"/>
  <c r="BC60" i="342"/>
  <c r="BA60" i="342"/>
  <c r="AZ60" i="342"/>
  <c r="AL60" i="342"/>
  <c r="AM60" i="342"/>
  <c r="AK60" i="342"/>
  <c r="AI60" i="342"/>
  <c r="AJ60" i="342" s="1"/>
  <c r="AH60" i="342"/>
  <c r="AG60" i="342"/>
  <c r="AF60" i="342"/>
  <c r="AE60" i="342"/>
  <c r="AD60" i="342"/>
  <c r="AC60" i="342"/>
  <c r="AB60" i="342"/>
  <c r="AA60" i="342"/>
  <c r="Z60" i="342"/>
  <c r="Y60" i="342"/>
  <c r="X60" i="342"/>
  <c r="W60" i="342"/>
  <c r="V60" i="342"/>
  <c r="U60" i="342"/>
  <c r="T60" i="342"/>
  <c r="S60" i="342"/>
  <c r="R60" i="342"/>
  <c r="Q60" i="342"/>
  <c r="P60" i="342"/>
  <c r="O60" i="342"/>
  <c r="N60" i="342"/>
  <c r="M60" i="342"/>
  <c r="L60" i="342"/>
  <c r="BE59" i="342"/>
  <c r="BB59" i="342"/>
  <c r="AY59" i="342"/>
  <c r="AN59" i="342"/>
  <c r="BO59" i="342" s="1"/>
  <c r="BH59" i="342"/>
  <c r="BG59" i="342"/>
  <c r="BF59" i="342"/>
  <c r="BD59" i="342"/>
  <c r="BC59" i="342"/>
  <c r="BA59" i="342"/>
  <c r="AZ59" i="342"/>
  <c r="AL59" i="342"/>
  <c r="AM59" i="342" s="1"/>
  <c r="AK59" i="342"/>
  <c r="AI59" i="342"/>
  <c r="AJ59" i="342" s="1"/>
  <c r="AH59" i="342"/>
  <c r="AG59" i="342"/>
  <c r="AF59" i="342"/>
  <c r="AE59" i="342"/>
  <c r="AD59" i="342"/>
  <c r="AC59" i="342"/>
  <c r="AB59" i="342"/>
  <c r="AA59" i="342"/>
  <c r="Z59" i="342"/>
  <c r="Y59" i="342"/>
  <c r="X59" i="342"/>
  <c r="W59" i="342"/>
  <c r="V59" i="342"/>
  <c r="U59" i="342"/>
  <c r="T59" i="342"/>
  <c r="S59" i="342"/>
  <c r="R59" i="342"/>
  <c r="Q59" i="342"/>
  <c r="P59" i="342"/>
  <c r="O59" i="342"/>
  <c r="N59" i="342"/>
  <c r="M59" i="342"/>
  <c r="L59" i="342"/>
  <c r="BE58" i="342"/>
  <c r="BB58" i="342"/>
  <c r="AY58" i="342"/>
  <c r="AN58" i="342"/>
  <c r="BR58" i="342" s="1"/>
  <c r="BH58" i="342"/>
  <c r="BK58" i="342" s="1"/>
  <c r="BG58" i="342"/>
  <c r="BF58" i="342"/>
  <c r="BD58" i="342"/>
  <c r="BC58" i="342"/>
  <c r="BA58" i="342"/>
  <c r="AZ58" i="342"/>
  <c r="AL58" i="342"/>
  <c r="AM58" i="342" s="1"/>
  <c r="AK58" i="342"/>
  <c r="AI58" i="342"/>
  <c r="AJ58" i="342" s="1"/>
  <c r="AH58" i="342"/>
  <c r="AG58" i="342"/>
  <c r="AF58" i="342"/>
  <c r="AE58" i="342"/>
  <c r="AD58" i="342"/>
  <c r="AC58" i="342"/>
  <c r="AB58" i="342"/>
  <c r="AA58" i="342"/>
  <c r="Z58" i="342"/>
  <c r="Y58" i="342"/>
  <c r="X58" i="342"/>
  <c r="W58" i="342"/>
  <c r="V58" i="342"/>
  <c r="U58" i="342"/>
  <c r="T58" i="342"/>
  <c r="S58" i="342"/>
  <c r="R58" i="342"/>
  <c r="Q58" i="342"/>
  <c r="P58" i="342"/>
  <c r="O58" i="342"/>
  <c r="N58" i="342"/>
  <c r="M58" i="342"/>
  <c r="L58" i="342"/>
  <c r="BE57" i="342"/>
  <c r="BB57" i="342"/>
  <c r="AY57" i="342"/>
  <c r="AN57" i="342"/>
  <c r="BH57" i="342"/>
  <c r="BJ57" i="342" s="1"/>
  <c r="BG57" i="342"/>
  <c r="BF57" i="342"/>
  <c r="BD57" i="342"/>
  <c r="BC57" i="342"/>
  <c r="BA57" i="342"/>
  <c r="AZ57" i="342"/>
  <c r="AL57" i="342"/>
  <c r="AM57" i="342" s="1"/>
  <c r="AK57" i="342"/>
  <c r="AI57" i="342"/>
  <c r="AJ57" i="342" s="1"/>
  <c r="AH57" i="342"/>
  <c r="AG57" i="342"/>
  <c r="AF57" i="342"/>
  <c r="AE57" i="342"/>
  <c r="AD57" i="342"/>
  <c r="AC57" i="342"/>
  <c r="AB57" i="342"/>
  <c r="AA57" i="342"/>
  <c r="Z57" i="342"/>
  <c r="Y57" i="342"/>
  <c r="X57" i="342"/>
  <c r="W57" i="342"/>
  <c r="V57" i="342"/>
  <c r="U57" i="342"/>
  <c r="T57" i="342"/>
  <c r="S57" i="342"/>
  <c r="R57" i="342"/>
  <c r="Q57" i="342"/>
  <c r="P57" i="342"/>
  <c r="O57" i="342"/>
  <c r="N57" i="342"/>
  <c r="M57" i="342"/>
  <c r="L57" i="342"/>
  <c r="BE56" i="342"/>
  <c r="BB56" i="342"/>
  <c r="AY56" i="342"/>
  <c r="AN56" i="342"/>
  <c r="BR56" i="342" s="1"/>
  <c r="BH56" i="342"/>
  <c r="BG56" i="342"/>
  <c r="BF56" i="342"/>
  <c r="BD56" i="342"/>
  <c r="BC56" i="342"/>
  <c r="BA56" i="342"/>
  <c r="AZ56" i="342"/>
  <c r="AL56" i="342"/>
  <c r="AM56" i="342" s="1"/>
  <c r="AK56" i="342"/>
  <c r="AI56" i="342"/>
  <c r="AJ56" i="342" s="1"/>
  <c r="AH56" i="342"/>
  <c r="AG56" i="342"/>
  <c r="AF56" i="342"/>
  <c r="AE56" i="342"/>
  <c r="AD56" i="342"/>
  <c r="AC56" i="342"/>
  <c r="AB56" i="342"/>
  <c r="AA56" i="342"/>
  <c r="Z56" i="342"/>
  <c r="Y56" i="342"/>
  <c r="X56" i="342"/>
  <c r="W56" i="342"/>
  <c r="V56" i="342"/>
  <c r="U56" i="342"/>
  <c r="T56" i="342"/>
  <c r="S56" i="342"/>
  <c r="R56" i="342"/>
  <c r="Q56" i="342"/>
  <c r="P56" i="342"/>
  <c r="O56" i="342"/>
  <c r="N56" i="342"/>
  <c r="M56" i="342"/>
  <c r="L56" i="342"/>
  <c r="BE55" i="342"/>
  <c r="BB55" i="342"/>
  <c r="AY55" i="342"/>
  <c r="AN55" i="342"/>
  <c r="BT55" i="342"/>
  <c r="BH55" i="342"/>
  <c r="BK55" i="342" s="1"/>
  <c r="BG55" i="342"/>
  <c r="BF55" i="342"/>
  <c r="BD55" i="342"/>
  <c r="BC55" i="342"/>
  <c r="BA55" i="342"/>
  <c r="AZ55" i="342"/>
  <c r="AS55" i="342"/>
  <c r="AL55" i="342"/>
  <c r="AM55" i="342" s="1"/>
  <c r="AK55" i="342"/>
  <c r="AI55" i="342"/>
  <c r="AJ55" i="342" s="1"/>
  <c r="AH55" i="342"/>
  <c r="AG55" i="342"/>
  <c r="AF55" i="342"/>
  <c r="AE55" i="342"/>
  <c r="AD55" i="342"/>
  <c r="AC55" i="342"/>
  <c r="AB55" i="342"/>
  <c r="AA55" i="342"/>
  <c r="Z55" i="342"/>
  <c r="Y55" i="342"/>
  <c r="X55" i="342"/>
  <c r="W55" i="342"/>
  <c r="V55" i="342"/>
  <c r="U55" i="342"/>
  <c r="T55" i="342"/>
  <c r="S55" i="342"/>
  <c r="R55" i="342"/>
  <c r="Q55" i="342"/>
  <c r="P55" i="342"/>
  <c r="O55" i="342"/>
  <c r="N55" i="342"/>
  <c r="M55" i="342"/>
  <c r="L55" i="342"/>
  <c r="BE54" i="342"/>
  <c r="BB54" i="342"/>
  <c r="AY54" i="342"/>
  <c r="AN54" i="342"/>
  <c r="BL54" i="342" s="1"/>
  <c r="BH54" i="342"/>
  <c r="BK54" i="342" s="1"/>
  <c r="BG54" i="342"/>
  <c r="BF54" i="342"/>
  <c r="BD54" i="342"/>
  <c r="BC54" i="342"/>
  <c r="BA54" i="342"/>
  <c r="AZ54" i="342"/>
  <c r="AP54" i="342"/>
  <c r="AQ54" i="342" s="1"/>
  <c r="AL54" i="342"/>
  <c r="AM54" i="342" s="1"/>
  <c r="AK54" i="342"/>
  <c r="AI54" i="342"/>
  <c r="AJ54" i="342" s="1"/>
  <c r="AH54" i="342"/>
  <c r="AG54" i="342"/>
  <c r="AF54" i="342"/>
  <c r="AE54" i="342"/>
  <c r="AD54" i="342"/>
  <c r="AC54" i="342"/>
  <c r="AB54" i="342"/>
  <c r="AA54" i="342"/>
  <c r="Z54" i="342"/>
  <c r="Y54" i="342"/>
  <c r="X54" i="342"/>
  <c r="W54" i="342"/>
  <c r="V54" i="342"/>
  <c r="U54" i="342"/>
  <c r="T54" i="342"/>
  <c r="S54" i="342"/>
  <c r="R54" i="342"/>
  <c r="Q54" i="342"/>
  <c r="P54" i="342"/>
  <c r="O54" i="342"/>
  <c r="N54" i="342"/>
  <c r="M54" i="342"/>
  <c r="L54" i="342"/>
  <c r="BE53" i="342"/>
  <c r="BB53" i="342"/>
  <c r="AY53" i="342"/>
  <c r="AN53" i="342"/>
  <c r="BP53" i="342" s="1"/>
  <c r="BH53" i="342"/>
  <c r="BG53" i="342"/>
  <c r="BF53" i="342"/>
  <c r="BD53" i="342"/>
  <c r="BC53" i="342"/>
  <c r="BA53" i="342"/>
  <c r="AZ53" i="342"/>
  <c r="AL53" i="342"/>
  <c r="AM53" i="342" s="1"/>
  <c r="AK53" i="342"/>
  <c r="AI53" i="342"/>
  <c r="AJ53" i="342" s="1"/>
  <c r="AH53" i="342"/>
  <c r="AG53" i="342"/>
  <c r="AF53" i="342"/>
  <c r="AE53" i="342"/>
  <c r="AD53" i="342"/>
  <c r="AC53" i="342"/>
  <c r="AB53" i="342"/>
  <c r="AA53" i="342"/>
  <c r="Z53" i="342"/>
  <c r="Y53" i="342"/>
  <c r="X53" i="342"/>
  <c r="W53" i="342"/>
  <c r="V53" i="342"/>
  <c r="U53" i="342"/>
  <c r="T53" i="342"/>
  <c r="S53" i="342"/>
  <c r="R53" i="342"/>
  <c r="Q53" i="342"/>
  <c r="P53" i="342"/>
  <c r="O53" i="342"/>
  <c r="N53" i="342"/>
  <c r="M53" i="342"/>
  <c r="L53" i="342"/>
  <c r="BE52" i="342"/>
  <c r="BB52" i="342"/>
  <c r="AY52" i="342"/>
  <c r="AN52" i="342"/>
  <c r="BH52" i="342"/>
  <c r="BK52" i="342" s="1"/>
  <c r="BJ52" i="342"/>
  <c r="BG52" i="342"/>
  <c r="BF52" i="342"/>
  <c r="BD52" i="342"/>
  <c r="BC52" i="342"/>
  <c r="BA52" i="342"/>
  <c r="AZ52" i="342"/>
  <c r="AL52" i="342"/>
  <c r="AM52" i="342" s="1"/>
  <c r="AK52" i="342"/>
  <c r="AI52" i="342"/>
  <c r="AJ52" i="342" s="1"/>
  <c r="AH52" i="342"/>
  <c r="AG52" i="342"/>
  <c r="AF52" i="342"/>
  <c r="AE52" i="342"/>
  <c r="AD52" i="342"/>
  <c r="AC52" i="342"/>
  <c r="AB52" i="342"/>
  <c r="AA52" i="342"/>
  <c r="Z52" i="342"/>
  <c r="Y52" i="342"/>
  <c r="X52" i="342"/>
  <c r="W52" i="342"/>
  <c r="V52" i="342"/>
  <c r="U52" i="342"/>
  <c r="T52" i="342"/>
  <c r="S52" i="342"/>
  <c r="R52" i="342"/>
  <c r="Q52" i="342"/>
  <c r="P52" i="342"/>
  <c r="O52" i="342"/>
  <c r="N52" i="342"/>
  <c r="M52" i="342"/>
  <c r="L52" i="342"/>
  <c r="BE51" i="342"/>
  <c r="BB51" i="342"/>
  <c r="AY51" i="342"/>
  <c r="AN51" i="342"/>
  <c r="BO51" i="342" s="1"/>
  <c r="BT51" i="342"/>
  <c r="BH51" i="342"/>
  <c r="BJ51" i="342" s="1"/>
  <c r="BI51" i="342"/>
  <c r="BG51" i="342"/>
  <c r="BF51" i="342"/>
  <c r="BD51" i="342"/>
  <c r="BC51" i="342"/>
  <c r="BA51" i="342"/>
  <c r="AZ51" i="342"/>
  <c r="AL51" i="342"/>
  <c r="AM51" i="342" s="1"/>
  <c r="AK51" i="342"/>
  <c r="AI51" i="342"/>
  <c r="AJ51" i="342"/>
  <c r="AH51" i="342"/>
  <c r="AG51" i="342"/>
  <c r="AF51" i="342"/>
  <c r="AE51" i="342"/>
  <c r="AD51" i="342"/>
  <c r="AC51" i="342"/>
  <c r="AB51" i="342"/>
  <c r="AA51" i="342"/>
  <c r="Z51" i="342"/>
  <c r="Y51" i="342"/>
  <c r="X51" i="342"/>
  <c r="W51" i="342"/>
  <c r="V51" i="342"/>
  <c r="U51" i="342"/>
  <c r="T51" i="342"/>
  <c r="S51" i="342"/>
  <c r="R51" i="342"/>
  <c r="Q51" i="342"/>
  <c r="P51" i="342"/>
  <c r="O51" i="342"/>
  <c r="N51" i="342"/>
  <c r="M51" i="342"/>
  <c r="L51" i="342"/>
  <c r="BE50" i="342"/>
  <c r="BB50" i="342"/>
  <c r="AY50" i="342"/>
  <c r="AN50" i="342"/>
  <c r="BT50" i="342" s="1"/>
  <c r="BH50" i="342"/>
  <c r="BI50" i="342" s="1"/>
  <c r="BJ50" i="342"/>
  <c r="BG50" i="342"/>
  <c r="BF50" i="342"/>
  <c r="BD50" i="342"/>
  <c r="BC50" i="342"/>
  <c r="BA50" i="342"/>
  <c r="AZ50" i="342"/>
  <c r="AL50" i="342"/>
  <c r="AM50" i="342" s="1"/>
  <c r="AK50" i="342"/>
  <c r="AI50" i="342"/>
  <c r="AJ50" i="342" s="1"/>
  <c r="AH50" i="342"/>
  <c r="AG50" i="342"/>
  <c r="AF50" i="342"/>
  <c r="AE50" i="342"/>
  <c r="AD50" i="342"/>
  <c r="AC50" i="342"/>
  <c r="AB50" i="342"/>
  <c r="AA50" i="342"/>
  <c r="Z50" i="342"/>
  <c r="Y50" i="342"/>
  <c r="X50" i="342"/>
  <c r="W50" i="342"/>
  <c r="V50" i="342"/>
  <c r="U50" i="342"/>
  <c r="T50" i="342"/>
  <c r="S50" i="342"/>
  <c r="R50" i="342"/>
  <c r="Q50" i="342"/>
  <c r="P50" i="342"/>
  <c r="O50" i="342"/>
  <c r="N50" i="342"/>
  <c r="M50" i="342"/>
  <c r="L50" i="342"/>
  <c r="BE49" i="342"/>
  <c r="BB49" i="342"/>
  <c r="AY49" i="342"/>
  <c r="AN49" i="342"/>
  <c r="AT49" i="342" s="1"/>
  <c r="BH49" i="342"/>
  <c r="BK49" i="342" s="1"/>
  <c r="BG49" i="342"/>
  <c r="BF49" i="342"/>
  <c r="BD49" i="342"/>
  <c r="BC49" i="342"/>
  <c r="BA49" i="342"/>
  <c r="AZ49" i="342"/>
  <c r="AL49" i="342"/>
  <c r="AM49" i="342" s="1"/>
  <c r="AK49" i="342"/>
  <c r="AI49" i="342"/>
  <c r="AJ49" i="342" s="1"/>
  <c r="AH49" i="342"/>
  <c r="AG49" i="342"/>
  <c r="AF49" i="342"/>
  <c r="AE49" i="342"/>
  <c r="AD49" i="342"/>
  <c r="AC49" i="342"/>
  <c r="AB49" i="342"/>
  <c r="AA49" i="342"/>
  <c r="Z49" i="342"/>
  <c r="Y49" i="342"/>
  <c r="X49" i="342"/>
  <c r="W49" i="342"/>
  <c r="V49" i="342"/>
  <c r="U49" i="342"/>
  <c r="T49" i="342"/>
  <c r="S49" i="342"/>
  <c r="R49" i="342"/>
  <c r="Q49" i="342"/>
  <c r="P49" i="342"/>
  <c r="O49" i="342"/>
  <c r="N49" i="342"/>
  <c r="M49" i="342"/>
  <c r="L49" i="342"/>
  <c r="AN48" i="342"/>
  <c r="AH48" i="342"/>
  <c r="BH48" i="342"/>
  <c r="BI48" i="342" s="1"/>
  <c r="BF48" i="342"/>
  <c r="BC48" i="342"/>
  <c r="BB48" i="342"/>
  <c r="BD48" i="342"/>
  <c r="AZ48" i="342"/>
  <c r="AY48" i="342"/>
  <c r="BA48" i="342"/>
  <c r="AL48" i="342"/>
  <c r="AM48" i="342" s="1"/>
  <c r="AF48" i="342"/>
  <c r="AD48" i="342"/>
  <c r="AC48" i="342"/>
  <c r="AB48" i="342"/>
  <c r="AA48" i="342"/>
  <c r="Z48" i="342"/>
  <c r="Y48" i="342"/>
  <c r="X48" i="342"/>
  <c r="V48" i="342"/>
  <c r="S48" i="342"/>
  <c r="R48" i="342"/>
  <c r="T48" i="342"/>
  <c r="Q48" i="342"/>
  <c r="P48" i="342"/>
  <c r="O48" i="342"/>
  <c r="N48" i="342"/>
  <c r="M48" i="342"/>
  <c r="L48" i="342"/>
  <c r="AY47" i="342"/>
  <c r="AN47" i="342"/>
  <c r="BH47" i="342"/>
  <c r="BF47" i="342"/>
  <c r="BC47" i="342"/>
  <c r="BB47" i="342"/>
  <c r="BD47" i="342"/>
  <c r="BA47" i="342"/>
  <c r="AZ47" i="342"/>
  <c r="AL47" i="342"/>
  <c r="AF47" i="342"/>
  <c r="AE47" i="342"/>
  <c r="AC47" i="342"/>
  <c r="AB47" i="342"/>
  <c r="AA47" i="342"/>
  <c r="Z47" i="342"/>
  <c r="Y47" i="342"/>
  <c r="X47" i="342"/>
  <c r="V47" i="342"/>
  <c r="S47" i="342"/>
  <c r="R47" i="342"/>
  <c r="T47" i="342"/>
  <c r="P47" i="342"/>
  <c r="O47" i="342"/>
  <c r="Q47" i="342"/>
  <c r="N47" i="342"/>
  <c r="M47" i="342"/>
  <c r="L47" i="342"/>
  <c r="AY46" i="342"/>
  <c r="BA46" i="342"/>
  <c r="AN46" i="342"/>
  <c r="BH46" i="342"/>
  <c r="BF46" i="342"/>
  <c r="BC46" i="342"/>
  <c r="BB46" i="342"/>
  <c r="BD46" i="342"/>
  <c r="AZ46" i="342"/>
  <c r="AL46" i="342"/>
  <c r="AF46" i="342"/>
  <c r="AE46" i="342"/>
  <c r="AC46" i="342"/>
  <c r="AB46" i="342"/>
  <c r="AA46" i="342"/>
  <c r="Z46" i="342"/>
  <c r="Y46" i="342"/>
  <c r="X46" i="342"/>
  <c r="V46" i="342"/>
  <c r="S46" i="342"/>
  <c r="R46" i="342"/>
  <c r="T46" i="342"/>
  <c r="P46" i="342"/>
  <c r="O46" i="342"/>
  <c r="Q46" i="342"/>
  <c r="N46" i="342"/>
  <c r="M46" i="342"/>
  <c r="L46" i="342"/>
  <c r="AN45" i="342"/>
  <c r="AV45" i="342" s="1"/>
  <c r="AW45" i="342" s="1"/>
  <c r="BH45" i="342"/>
  <c r="BF45" i="342"/>
  <c r="BC45" i="342"/>
  <c r="BB45" i="342"/>
  <c r="BD45" i="342"/>
  <c r="AZ45" i="342"/>
  <c r="AY45" i="342"/>
  <c r="BA45" i="342"/>
  <c r="AL45" i="342"/>
  <c r="AM45" i="342" s="1"/>
  <c r="AF45" i="342"/>
  <c r="AC45" i="342"/>
  <c r="AB45" i="342"/>
  <c r="AA45" i="342"/>
  <c r="Z45" i="342"/>
  <c r="Y45" i="342"/>
  <c r="X45" i="342"/>
  <c r="V45" i="342"/>
  <c r="S45" i="342"/>
  <c r="R45" i="342"/>
  <c r="T45" i="342"/>
  <c r="P45" i="342"/>
  <c r="O45" i="342"/>
  <c r="Q45" i="342"/>
  <c r="N45" i="342"/>
  <c r="M45" i="342"/>
  <c r="L45" i="342"/>
  <c r="BB44" i="342"/>
  <c r="BD44" i="342"/>
  <c r="AY44" i="342"/>
  <c r="AN44" i="342"/>
  <c r="BH44" i="342"/>
  <c r="BF44" i="342"/>
  <c r="BC44" i="342"/>
  <c r="BA44" i="342"/>
  <c r="AZ44" i="342"/>
  <c r="AL44" i="342"/>
  <c r="AM44" i="342" s="1"/>
  <c r="AF44" i="342"/>
  <c r="AC44" i="342"/>
  <c r="AB44" i="342"/>
  <c r="AA44" i="342"/>
  <c r="Z44" i="342"/>
  <c r="Y44" i="342"/>
  <c r="X44" i="342"/>
  <c r="V44" i="342"/>
  <c r="S44" i="342"/>
  <c r="R44" i="342"/>
  <c r="T44" i="342"/>
  <c r="P44" i="342"/>
  <c r="O44" i="342"/>
  <c r="Q44" i="342"/>
  <c r="N44" i="342"/>
  <c r="M44" i="342"/>
  <c r="L44" i="342"/>
  <c r="AN43" i="342"/>
  <c r="BH43" i="342"/>
  <c r="BI43" i="342" s="1"/>
  <c r="BF43" i="342"/>
  <c r="BC43" i="342"/>
  <c r="BB43" i="342"/>
  <c r="BD43" i="342"/>
  <c r="AZ43" i="342"/>
  <c r="AY43" i="342"/>
  <c r="BA43" i="342"/>
  <c r="AL43" i="342"/>
  <c r="AM43" i="342" s="1"/>
  <c r="AK43" i="342"/>
  <c r="AF43" i="342"/>
  <c r="AC43" i="342"/>
  <c r="AB43" i="342"/>
  <c r="AA43" i="342"/>
  <c r="Z43" i="342"/>
  <c r="Y43" i="342"/>
  <c r="X43" i="342"/>
  <c r="V43" i="342"/>
  <c r="T43" i="342"/>
  <c r="S43" i="342"/>
  <c r="R43" i="342"/>
  <c r="P43" i="342"/>
  <c r="O43" i="342"/>
  <c r="Q43" i="342"/>
  <c r="N43" i="342"/>
  <c r="M43" i="342"/>
  <c r="L43" i="342"/>
  <c r="AY42" i="342"/>
  <c r="BA42" i="342"/>
  <c r="AN42" i="342"/>
  <c r="BS42" i="342" s="1"/>
  <c r="AH42" i="342"/>
  <c r="BH42" i="342"/>
  <c r="BJ42" i="342" s="1"/>
  <c r="BF42" i="342"/>
  <c r="BC42" i="342"/>
  <c r="BB42" i="342"/>
  <c r="BD42" i="342"/>
  <c r="AZ42" i="342"/>
  <c r="AL42" i="342"/>
  <c r="AM42" i="342" s="1"/>
  <c r="AF42" i="342"/>
  <c r="AC42" i="342"/>
  <c r="AB42" i="342"/>
  <c r="AA42" i="342"/>
  <c r="Z42" i="342"/>
  <c r="Y42" i="342"/>
  <c r="X42" i="342"/>
  <c r="V42" i="342"/>
  <c r="S42" i="342"/>
  <c r="R42" i="342"/>
  <c r="T42" i="342"/>
  <c r="P42" i="342"/>
  <c r="O42" i="342"/>
  <c r="Q42" i="342"/>
  <c r="N42" i="342"/>
  <c r="M42" i="342"/>
  <c r="L42" i="342"/>
  <c r="AY41" i="342"/>
  <c r="AN41" i="342"/>
  <c r="AV41" i="342" s="1"/>
  <c r="AW41" i="342" s="1"/>
  <c r="AK41" i="342"/>
  <c r="BH41" i="342"/>
  <c r="BF41" i="342"/>
  <c r="BC41" i="342"/>
  <c r="BB41" i="342"/>
  <c r="BD41" i="342"/>
  <c r="BA41" i="342"/>
  <c r="AZ41" i="342"/>
  <c r="AL41" i="342"/>
  <c r="AF41" i="342"/>
  <c r="AC41" i="342"/>
  <c r="AB41" i="342"/>
  <c r="AA41" i="342"/>
  <c r="Z41" i="342"/>
  <c r="Y41" i="342"/>
  <c r="X41" i="342"/>
  <c r="V41" i="342"/>
  <c r="S41" i="342"/>
  <c r="R41" i="342"/>
  <c r="T41" i="342"/>
  <c r="P41" i="342"/>
  <c r="O41" i="342"/>
  <c r="Q41" i="342"/>
  <c r="N41" i="342"/>
  <c r="M41" i="342"/>
  <c r="L41" i="342"/>
  <c r="AN40" i="342"/>
  <c r="BL40" i="342" s="1"/>
  <c r="BH40" i="342"/>
  <c r="BF40" i="342"/>
  <c r="BC40" i="342"/>
  <c r="BB40" i="342"/>
  <c r="BD40" i="342"/>
  <c r="AZ40" i="342"/>
  <c r="AY40" i="342"/>
  <c r="BA40" i="342"/>
  <c r="AL40" i="342"/>
  <c r="AF40" i="342"/>
  <c r="AC40" i="342"/>
  <c r="AB40" i="342"/>
  <c r="AA40" i="342"/>
  <c r="Z40" i="342"/>
  <c r="Y40" i="342"/>
  <c r="X40" i="342"/>
  <c r="V40" i="342"/>
  <c r="T40" i="342"/>
  <c r="S40" i="342"/>
  <c r="R40" i="342"/>
  <c r="P40" i="342"/>
  <c r="O40" i="342"/>
  <c r="Q40" i="342"/>
  <c r="N40" i="342"/>
  <c r="M40" i="342"/>
  <c r="L40" i="342"/>
  <c r="AN39" i="342"/>
  <c r="BH39" i="342"/>
  <c r="BJ39" i="342" s="1"/>
  <c r="BF39" i="342"/>
  <c r="BD39" i="342"/>
  <c r="BC39" i="342"/>
  <c r="BB39" i="342"/>
  <c r="AZ39" i="342"/>
  <c r="AY39" i="342"/>
  <c r="BA39" i="342"/>
  <c r="AL39" i="342"/>
  <c r="AM39" i="342" s="1"/>
  <c r="AF39" i="342"/>
  <c r="AC39" i="342"/>
  <c r="AB39" i="342"/>
  <c r="AA39" i="342"/>
  <c r="Z39" i="342"/>
  <c r="Y39" i="342"/>
  <c r="X39" i="342"/>
  <c r="V39" i="342"/>
  <c r="T39" i="342"/>
  <c r="S39" i="342"/>
  <c r="R39" i="342"/>
  <c r="P39" i="342"/>
  <c r="O39" i="342"/>
  <c r="Q39" i="342"/>
  <c r="N39" i="342"/>
  <c r="M39" i="342"/>
  <c r="L39" i="342"/>
  <c r="AY38" i="342"/>
  <c r="AN38" i="342"/>
  <c r="BH38" i="342"/>
  <c r="BJ38" i="342" s="1"/>
  <c r="BF38" i="342"/>
  <c r="BC38" i="342"/>
  <c r="BB38" i="342"/>
  <c r="BD38" i="342"/>
  <c r="BA38" i="342"/>
  <c r="AZ38" i="342"/>
  <c r="AL38" i="342"/>
  <c r="AM38" i="342" s="1"/>
  <c r="AF38" i="342"/>
  <c r="AC38" i="342"/>
  <c r="AB38" i="342"/>
  <c r="AA38" i="342"/>
  <c r="Z38" i="342"/>
  <c r="Y38" i="342"/>
  <c r="X38" i="342"/>
  <c r="V38" i="342"/>
  <c r="S38" i="342"/>
  <c r="R38" i="342"/>
  <c r="T38" i="342"/>
  <c r="P38" i="342"/>
  <c r="O38" i="342"/>
  <c r="Q38" i="342"/>
  <c r="N38" i="342"/>
  <c r="M38" i="342"/>
  <c r="L38" i="342"/>
  <c r="BB37" i="342"/>
  <c r="BD37" i="342"/>
  <c r="AY37" i="342"/>
  <c r="BA37" i="342"/>
  <c r="AN37" i="342"/>
  <c r="BO37" i="342" s="1"/>
  <c r="AD37" i="342"/>
  <c r="BH37" i="342"/>
  <c r="BF37" i="342"/>
  <c r="BC37" i="342"/>
  <c r="AZ37" i="342"/>
  <c r="AS37" i="342"/>
  <c r="AL37" i="342"/>
  <c r="AM37" i="342" s="1"/>
  <c r="AF37" i="342"/>
  <c r="AC37" i="342"/>
  <c r="AB37" i="342"/>
  <c r="AA37" i="342"/>
  <c r="Z37" i="342"/>
  <c r="Y37" i="342"/>
  <c r="X37" i="342"/>
  <c r="V37" i="342"/>
  <c r="S37" i="342"/>
  <c r="R37" i="342"/>
  <c r="T37" i="342"/>
  <c r="Q37" i="342"/>
  <c r="P37" i="342"/>
  <c r="O37" i="342"/>
  <c r="N37" i="342"/>
  <c r="M37" i="342"/>
  <c r="L37" i="342"/>
  <c r="BB36" i="342"/>
  <c r="BD36" i="342"/>
  <c r="AN36" i="342"/>
  <c r="BQ36" i="342" s="1"/>
  <c r="AD36" i="342"/>
  <c r="BH36" i="342"/>
  <c r="BF36" i="342"/>
  <c r="BC36" i="342"/>
  <c r="AZ36" i="342"/>
  <c r="AY36" i="342"/>
  <c r="BA36" i="342"/>
  <c r="AL36" i="342"/>
  <c r="AI36" i="342"/>
  <c r="AH36" i="342"/>
  <c r="AF36" i="342"/>
  <c r="AC36" i="342"/>
  <c r="AB36" i="342"/>
  <c r="AA36" i="342"/>
  <c r="Z36" i="342"/>
  <c r="Y36" i="342"/>
  <c r="X36" i="342"/>
  <c r="V36" i="342"/>
  <c r="T36" i="342"/>
  <c r="S36" i="342"/>
  <c r="R36" i="342"/>
  <c r="P36" i="342"/>
  <c r="O36" i="342"/>
  <c r="Q36" i="342"/>
  <c r="N36" i="342"/>
  <c r="M36" i="342"/>
  <c r="L36" i="342"/>
  <c r="AN35" i="342"/>
  <c r="AK35" i="342"/>
  <c r="BH35" i="342"/>
  <c r="BF35" i="342"/>
  <c r="BD35" i="342"/>
  <c r="BC35" i="342"/>
  <c r="BB35" i="342"/>
  <c r="BA35" i="342"/>
  <c r="AZ35" i="342"/>
  <c r="AY35" i="342"/>
  <c r="AL35" i="342"/>
  <c r="AF35" i="342"/>
  <c r="AC35" i="342"/>
  <c r="AB35" i="342"/>
  <c r="AA35" i="342"/>
  <c r="Z35" i="342"/>
  <c r="Y35" i="342"/>
  <c r="X35" i="342"/>
  <c r="V35" i="342"/>
  <c r="S35" i="342"/>
  <c r="R35" i="342"/>
  <c r="T35" i="342"/>
  <c r="P35" i="342"/>
  <c r="O35" i="342"/>
  <c r="Q35" i="342"/>
  <c r="N35" i="342"/>
  <c r="M35" i="342"/>
  <c r="L35" i="342"/>
  <c r="AN34" i="342"/>
  <c r="BP34" i="342" s="1"/>
  <c r="AK34" i="342"/>
  <c r="BH34" i="342"/>
  <c r="BF34" i="342"/>
  <c r="BD34" i="342"/>
  <c r="BC34" i="342"/>
  <c r="BB34" i="342"/>
  <c r="AZ34" i="342"/>
  <c r="AY34" i="342"/>
  <c r="BA34" i="342"/>
  <c r="AL34" i="342"/>
  <c r="AM34" i="342" s="1"/>
  <c r="AI34" i="342"/>
  <c r="AJ34" i="342" s="1"/>
  <c r="AF34" i="342"/>
  <c r="AC34" i="342"/>
  <c r="AB34" i="342"/>
  <c r="AA34" i="342"/>
  <c r="Z34" i="342"/>
  <c r="Y34" i="342"/>
  <c r="X34" i="342"/>
  <c r="V34" i="342"/>
  <c r="T34" i="342"/>
  <c r="S34" i="342"/>
  <c r="R34" i="342"/>
  <c r="Q34" i="342"/>
  <c r="P34" i="342"/>
  <c r="O34" i="342"/>
  <c r="N34" i="342"/>
  <c r="M34" i="342"/>
  <c r="L34" i="342"/>
  <c r="AN33" i="342"/>
  <c r="AS33" i="342" s="1"/>
  <c r="BH33" i="342"/>
  <c r="BK33" i="342" s="1"/>
  <c r="BF33" i="342"/>
  <c r="BC33" i="342"/>
  <c r="BB33" i="342"/>
  <c r="BD33" i="342"/>
  <c r="AZ33" i="342"/>
  <c r="AY33" i="342"/>
  <c r="BA33" i="342"/>
  <c r="AL33" i="342"/>
  <c r="AM33" i="342" s="1"/>
  <c r="AI33" i="342"/>
  <c r="AJ33" i="342" s="1"/>
  <c r="AF33" i="342"/>
  <c r="AC33" i="342"/>
  <c r="AB33" i="342"/>
  <c r="AA33" i="342"/>
  <c r="Z33" i="342"/>
  <c r="Y33" i="342"/>
  <c r="X33" i="342"/>
  <c r="V33" i="342"/>
  <c r="T33" i="342"/>
  <c r="S33" i="342"/>
  <c r="R33" i="342"/>
  <c r="P33" i="342"/>
  <c r="O33" i="342"/>
  <c r="Q33" i="342"/>
  <c r="N33" i="342"/>
  <c r="M33" i="342"/>
  <c r="L33" i="342"/>
  <c r="AN32" i="342"/>
  <c r="BO32" i="342" s="1"/>
  <c r="BH32" i="342"/>
  <c r="BF32" i="342"/>
  <c r="BC32" i="342"/>
  <c r="BB32" i="342"/>
  <c r="BD32" i="342"/>
  <c r="BA32" i="342"/>
  <c r="AZ32" i="342"/>
  <c r="AY32" i="342"/>
  <c r="AL32" i="342"/>
  <c r="AK32" i="342"/>
  <c r="AF32" i="342"/>
  <c r="AE32" i="342"/>
  <c r="AC32" i="342"/>
  <c r="AB32" i="342"/>
  <c r="AA32" i="342"/>
  <c r="Z32" i="342"/>
  <c r="Y32" i="342"/>
  <c r="X32" i="342"/>
  <c r="V32" i="342"/>
  <c r="S32" i="342"/>
  <c r="R32" i="342"/>
  <c r="T32" i="342"/>
  <c r="P32" i="342"/>
  <c r="O32" i="342"/>
  <c r="Q32" i="342"/>
  <c r="N32" i="342"/>
  <c r="M32" i="342"/>
  <c r="L32" i="342"/>
  <c r="BB31" i="342"/>
  <c r="AN31" i="342"/>
  <c r="BM31" i="342" s="1"/>
  <c r="BH31" i="342"/>
  <c r="BJ31" i="342" s="1"/>
  <c r="BF31" i="342"/>
  <c r="BD31" i="342"/>
  <c r="BC31" i="342"/>
  <c r="AZ31" i="342"/>
  <c r="AY31" i="342"/>
  <c r="BA31" i="342"/>
  <c r="AL31" i="342"/>
  <c r="AM31" i="342" s="1"/>
  <c r="AF31" i="342"/>
  <c r="AC31" i="342"/>
  <c r="AB31" i="342"/>
  <c r="AA31" i="342"/>
  <c r="Z31" i="342"/>
  <c r="Y31" i="342"/>
  <c r="X31" i="342"/>
  <c r="V31" i="342"/>
  <c r="S31" i="342"/>
  <c r="R31" i="342"/>
  <c r="T31" i="342"/>
  <c r="P31" i="342"/>
  <c r="O31" i="342"/>
  <c r="Q31" i="342"/>
  <c r="N31" i="342"/>
  <c r="M31" i="342"/>
  <c r="L31" i="342"/>
  <c r="AY30" i="342"/>
  <c r="AN30" i="342"/>
  <c r="AP30" i="342" s="1"/>
  <c r="AQ30" i="342" s="1"/>
  <c r="AH30" i="342"/>
  <c r="BH30" i="342"/>
  <c r="BF30" i="342"/>
  <c r="BC30" i="342"/>
  <c r="BB30" i="342"/>
  <c r="BD30" i="342"/>
  <c r="BA30" i="342"/>
  <c r="AZ30" i="342"/>
  <c r="AL30" i="342"/>
  <c r="AM30" i="342" s="1"/>
  <c r="AF30" i="342"/>
  <c r="AC30" i="342"/>
  <c r="AB30" i="342"/>
  <c r="AA30" i="342"/>
  <c r="Z30" i="342"/>
  <c r="Y30" i="342"/>
  <c r="X30" i="342"/>
  <c r="V30" i="342"/>
  <c r="S30" i="342"/>
  <c r="R30" i="342"/>
  <c r="T30" i="342"/>
  <c r="P30" i="342"/>
  <c r="O30" i="342"/>
  <c r="Q30" i="342"/>
  <c r="N30" i="342"/>
  <c r="M30" i="342"/>
  <c r="L30" i="342"/>
  <c r="BB29" i="342"/>
  <c r="BD29" i="342"/>
  <c r="AN29" i="342"/>
  <c r="AT29" i="342" s="1"/>
  <c r="AH29" i="342"/>
  <c r="BH29" i="342"/>
  <c r="BJ29" i="342" s="1"/>
  <c r="BF29" i="342"/>
  <c r="BC29" i="342"/>
  <c r="AZ29" i="342"/>
  <c r="AY29" i="342"/>
  <c r="BA29" i="342"/>
  <c r="AL29" i="342"/>
  <c r="AM29" i="342" s="1"/>
  <c r="AF29" i="342"/>
  <c r="AC29" i="342"/>
  <c r="AB29" i="342"/>
  <c r="AA29" i="342"/>
  <c r="Z29" i="342"/>
  <c r="Y29" i="342"/>
  <c r="X29" i="342"/>
  <c r="V29" i="342"/>
  <c r="T29" i="342"/>
  <c r="S29" i="342"/>
  <c r="R29" i="342"/>
  <c r="P29" i="342"/>
  <c r="O29" i="342"/>
  <c r="Q29" i="342"/>
  <c r="N29" i="342"/>
  <c r="M29" i="342"/>
  <c r="L29" i="342"/>
  <c r="AY28" i="342"/>
  <c r="AN28" i="342"/>
  <c r="AK28" i="342"/>
  <c r="BH28" i="342"/>
  <c r="BK28" i="342" s="1"/>
  <c r="BF28" i="342"/>
  <c r="BC28" i="342"/>
  <c r="BB28" i="342"/>
  <c r="BD28" i="342"/>
  <c r="BA28" i="342"/>
  <c r="AZ28" i="342"/>
  <c r="AL28" i="342"/>
  <c r="AM28" i="342" s="1"/>
  <c r="AF28" i="342"/>
  <c r="AE28" i="342"/>
  <c r="AC28" i="342"/>
  <c r="AB28" i="342"/>
  <c r="AA28" i="342"/>
  <c r="Z28" i="342"/>
  <c r="Y28" i="342"/>
  <c r="X28" i="342"/>
  <c r="V28" i="342"/>
  <c r="S28" i="342"/>
  <c r="R28" i="342"/>
  <c r="T28" i="342"/>
  <c r="P28" i="342"/>
  <c r="O28" i="342"/>
  <c r="Q28" i="342"/>
  <c r="N28" i="342"/>
  <c r="M28" i="342"/>
  <c r="L28" i="342"/>
  <c r="AN27" i="342"/>
  <c r="BM27" i="342" s="1"/>
  <c r="BH27" i="342"/>
  <c r="BF27" i="342"/>
  <c r="BD27" i="342"/>
  <c r="BC27" i="342"/>
  <c r="BB27" i="342"/>
  <c r="AZ27" i="342"/>
  <c r="AY27" i="342"/>
  <c r="BA27" i="342"/>
  <c r="AL27" i="342"/>
  <c r="AM27" i="342" s="1"/>
  <c r="AH27" i="342"/>
  <c r="AF27" i="342"/>
  <c r="AC27" i="342"/>
  <c r="AB27" i="342"/>
  <c r="AA27" i="342"/>
  <c r="Z27" i="342"/>
  <c r="Y27" i="342"/>
  <c r="X27" i="342"/>
  <c r="V27" i="342"/>
  <c r="T27" i="342"/>
  <c r="S27" i="342"/>
  <c r="R27" i="342"/>
  <c r="P27" i="342"/>
  <c r="O27" i="342"/>
  <c r="Q27" i="342"/>
  <c r="N27" i="342"/>
  <c r="M27" i="342"/>
  <c r="L27" i="342"/>
  <c r="AN26" i="342"/>
  <c r="AO26" i="342" s="1"/>
  <c r="BH26" i="342"/>
  <c r="BJ26" i="342" s="1"/>
  <c r="BF26" i="342"/>
  <c r="BC26" i="342"/>
  <c r="BB26" i="342"/>
  <c r="BD26" i="342"/>
  <c r="BA26" i="342"/>
  <c r="AZ26" i="342"/>
  <c r="AY26" i="342"/>
  <c r="AL26" i="342"/>
  <c r="AM26" i="342" s="1"/>
  <c r="AK26" i="342"/>
  <c r="AF26" i="342"/>
  <c r="AE26" i="342"/>
  <c r="AC26" i="342"/>
  <c r="AB26" i="342"/>
  <c r="AA26" i="342"/>
  <c r="Z26" i="342"/>
  <c r="Y26" i="342"/>
  <c r="X26" i="342"/>
  <c r="V26" i="342"/>
  <c r="S26" i="342"/>
  <c r="R26" i="342"/>
  <c r="T26" i="342"/>
  <c r="P26" i="342"/>
  <c r="O26" i="342"/>
  <c r="Q26" i="342"/>
  <c r="N26" i="342"/>
  <c r="M26" i="342"/>
  <c r="L26" i="342"/>
  <c r="AN25" i="342"/>
  <c r="BH25" i="342"/>
  <c r="BF25" i="342"/>
  <c r="BC25" i="342"/>
  <c r="BB25" i="342"/>
  <c r="BD25" i="342"/>
  <c r="AZ25" i="342"/>
  <c r="AY25" i="342"/>
  <c r="BA25" i="342"/>
  <c r="AL25" i="342"/>
  <c r="AF25" i="342"/>
  <c r="AC25" i="342"/>
  <c r="AB25" i="342"/>
  <c r="AA25" i="342"/>
  <c r="Z25" i="342"/>
  <c r="Y25" i="342"/>
  <c r="X25" i="342"/>
  <c r="V25" i="342"/>
  <c r="T25" i="342"/>
  <c r="S25" i="342"/>
  <c r="R25" i="342"/>
  <c r="P25" i="342"/>
  <c r="O25" i="342"/>
  <c r="Q25" i="342"/>
  <c r="N25" i="342"/>
  <c r="M25" i="342"/>
  <c r="L25" i="342"/>
  <c r="BB24" i="342"/>
  <c r="BD24" i="342"/>
  <c r="AN24" i="342"/>
  <c r="BR24" i="342" s="1"/>
  <c r="AH24" i="342"/>
  <c r="BH24" i="342"/>
  <c r="BF24" i="342"/>
  <c r="BC24" i="342"/>
  <c r="AZ24" i="342"/>
  <c r="AY24" i="342"/>
  <c r="BA24" i="342"/>
  <c r="AL24" i="342"/>
  <c r="AM24" i="342" s="1"/>
  <c r="AF24" i="342"/>
  <c r="AD24" i="342"/>
  <c r="AC24" i="342"/>
  <c r="AB24" i="342"/>
  <c r="AA24" i="342"/>
  <c r="Z24" i="342"/>
  <c r="Y24" i="342"/>
  <c r="X24" i="342"/>
  <c r="V24" i="342"/>
  <c r="T24" i="342"/>
  <c r="S24" i="342"/>
  <c r="R24" i="342"/>
  <c r="P24" i="342"/>
  <c r="O24" i="342"/>
  <c r="Q24" i="342"/>
  <c r="N24" i="342"/>
  <c r="M24" i="342"/>
  <c r="L24" i="342"/>
  <c r="BB23" i="342"/>
  <c r="BD23" i="342"/>
  <c r="AN23" i="342"/>
  <c r="BR23" i="342" s="1"/>
  <c r="AE23" i="342"/>
  <c r="BH23" i="342"/>
  <c r="BF23" i="342"/>
  <c r="BC23" i="342"/>
  <c r="AZ23" i="342"/>
  <c r="AY23" i="342"/>
  <c r="AL23" i="342"/>
  <c r="AH23" i="342"/>
  <c r="AF23" i="342"/>
  <c r="AC23" i="342"/>
  <c r="AB23" i="342"/>
  <c r="AA23" i="342"/>
  <c r="Z23" i="342"/>
  <c r="Y23" i="342"/>
  <c r="X23" i="342"/>
  <c r="V23" i="342"/>
  <c r="S23" i="342"/>
  <c r="R23" i="342"/>
  <c r="T23" i="342"/>
  <c r="P23" i="342"/>
  <c r="O23" i="342"/>
  <c r="N23" i="342"/>
  <c r="M23" i="342"/>
  <c r="L23" i="342"/>
  <c r="BH22" i="342"/>
  <c r="BF22" i="342"/>
  <c r="BC22" i="342"/>
  <c r="AZ22" i="342"/>
  <c r="AL22" i="342"/>
  <c r="AF22" i="342"/>
  <c r="AC22" i="342"/>
  <c r="AB22" i="342"/>
  <c r="AA22" i="342"/>
  <c r="Z22" i="342"/>
  <c r="Y22" i="342"/>
  <c r="X22" i="342"/>
  <c r="V22" i="342"/>
  <c r="S22" i="342"/>
  <c r="P22" i="342"/>
  <c r="N22" i="342"/>
  <c r="M22" i="342"/>
  <c r="L22" i="342"/>
  <c r="BH21" i="342"/>
  <c r="N21" i="342"/>
  <c r="M21" i="342"/>
  <c r="L21" i="342"/>
  <c r="J21" i="342"/>
  <c r="I21" i="342"/>
  <c r="H21" i="342"/>
  <c r="G21" i="342"/>
  <c r="AZ18" i="342" s="1"/>
  <c r="BA18" i="342" s="1"/>
  <c r="F21" i="342"/>
  <c r="AB16" i="342"/>
  <c r="AB15" i="342"/>
  <c r="BR13" i="342"/>
  <c r="BO13" i="342"/>
  <c r="BL13" i="342"/>
  <c r="BE13" i="342"/>
  <c r="BB13" i="342"/>
  <c r="AY13" i="342"/>
  <c r="AB14" i="342"/>
  <c r="U12" i="342"/>
  <c r="U13" i="342"/>
  <c r="R12" i="342"/>
  <c r="R13" i="342"/>
  <c r="O12" i="342"/>
  <c r="O13" i="342"/>
  <c r="N12" i="342"/>
  <c r="N13" i="342"/>
  <c r="M12" i="342"/>
  <c r="M13" i="342"/>
  <c r="L12" i="342"/>
  <c r="L13" i="342"/>
  <c r="X55" i="399"/>
  <c r="AA96" i="399"/>
  <c r="Y116" i="399"/>
  <c r="X120" i="399"/>
  <c r="Y191" i="399"/>
  <c r="Z199" i="399"/>
  <c r="X144" i="399"/>
  <c r="AA87" i="399"/>
  <c r="Z189" i="399"/>
  <c r="X212" i="399"/>
  <c r="X51" i="399"/>
  <c r="Z80" i="399"/>
  <c r="X160" i="399"/>
  <c r="Y162" i="399"/>
  <c r="Y193" i="399"/>
  <c r="Z244" i="399"/>
  <c r="X176" i="399"/>
  <c r="Y176" i="399"/>
  <c r="X70" i="399"/>
  <c r="Z90" i="399"/>
  <c r="X109" i="399"/>
  <c r="X123" i="399"/>
  <c r="X135" i="399"/>
  <c r="Z147" i="399"/>
  <c r="AA164" i="399"/>
  <c r="X167" i="399"/>
  <c r="AA193" i="399"/>
  <c r="Y103" i="399"/>
  <c r="AA156" i="399"/>
  <c r="AA54" i="399"/>
  <c r="AA88" i="399"/>
  <c r="AA168" i="399"/>
  <c r="Y170" i="399"/>
  <c r="AA238" i="399"/>
  <c r="AA27" i="399"/>
  <c r="AA59" i="399"/>
  <c r="X80" i="399"/>
  <c r="AA80" i="399"/>
  <c r="AA105" i="399"/>
  <c r="Z105" i="399"/>
  <c r="AA141" i="399"/>
  <c r="X168" i="399"/>
  <c r="Z225" i="399"/>
  <c r="AA33" i="399"/>
  <c r="X170" i="399"/>
  <c r="AA170" i="399"/>
  <c r="AA182" i="399"/>
  <c r="Y182" i="399"/>
  <c r="AA236" i="399"/>
  <c r="Z236" i="399"/>
  <c r="AA51" i="399"/>
  <c r="Z70" i="399"/>
  <c r="AA93" i="399"/>
  <c r="Y93" i="399"/>
  <c r="X93" i="399"/>
  <c r="Z97" i="399"/>
  <c r="Y97" i="399"/>
  <c r="AA110" i="399"/>
  <c r="Z124" i="399"/>
  <c r="AA144" i="399"/>
  <c r="Z179" i="399"/>
  <c r="X195" i="399"/>
  <c r="AA195" i="399"/>
  <c r="Z195" i="399"/>
  <c r="AA95" i="399"/>
  <c r="AA165" i="399"/>
  <c r="Y165" i="399"/>
  <c r="AA223" i="399"/>
  <c r="Y98" i="399"/>
  <c r="Y109" i="399"/>
  <c r="X133" i="399"/>
  <c r="Y178" i="399"/>
  <c r="Y189" i="399"/>
  <c r="Y212" i="399"/>
  <c r="Y223" i="399"/>
  <c r="Y244" i="399"/>
  <c r="Y139" i="399"/>
  <c r="Y135" i="399"/>
  <c r="Y175" i="399"/>
  <c r="AA123" i="399"/>
  <c r="Y123" i="399"/>
  <c r="AA137" i="399"/>
  <c r="Z187" i="399"/>
  <c r="AA198" i="399"/>
  <c r="Y143" i="399"/>
  <c r="Z143" i="399"/>
  <c r="X151" i="399"/>
  <c r="AA183" i="399"/>
  <c r="Y183" i="399"/>
  <c r="AA194" i="399"/>
  <c r="Y194" i="399"/>
  <c r="Z194" i="399"/>
  <c r="Z131" i="399"/>
  <c r="Y163" i="399"/>
  <c r="Z163" i="399"/>
  <c r="Z171" i="399"/>
  <c r="X171" i="399"/>
  <c r="Y159" i="399"/>
  <c r="Y206" i="399"/>
  <c r="AA210" i="399"/>
  <c r="X210" i="399"/>
  <c r="Y167" i="399"/>
  <c r="Z200" i="399"/>
  <c r="Y226" i="399"/>
  <c r="AA233" i="399"/>
  <c r="Y233" i="399"/>
  <c r="Z161" i="399"/>
  <c r="Z220" i="399"/>
  <c r="Y220" i="399"/>
  <c r="X220" i="399"/>
  <c r="X225" i="399"/>
  <c r="AA225" i="399"/>
  <c r="AA227" i="399"/>
  <c r="Z227" i="399"/>
  <c r="AA229" i="399"/>
  <c r="Y229" i="399"/>
  <c r="AA240" i="399"/>
  <c r="X53" i="399"/>
  <c r="AA128" i="399"/>
  <c r="X128" i="399"/>
  <c r="X164" i="399"/>
  <c r="Z164" i="399"/>
  <c r="AA186" i="399"/>
  <c r="Z186" i="399"/>
  <c r="Y186" i="399"/>
  <c r="Y209" i="399"/>
  <c r="AA209" i="399"/>
  <c r="Y246" i="399"/>
  <c r="Z193" i="399"/>
  <c r="Y128" i="399"/>
  <c r="Z213" i="399"/>
  <c r="Y153" i="399"/>
  <c r="Y213" i="399"/>
  <c r="X213" i="399"/>
  <c r="AA244" i="399"/>
  <c r="Y120" i="399"/>
  <c r="Z84" i="399"/>
  <c r="X157" i="399"/>
  <c r="AA157" i="399"/>
  <c r="Y179" i="399"/>
  <c r="X179" i="399"/>
  <c r="X233" i="399"/>
  <c r="Z190" i="399"/>
  <c r="Y171" i="399"/>
  <c r="Y131" i="399"/>
  <c r="Y202" i="399"/>
  <c r="Y164" i="399"/>
  <c r="Z157" i="399"/>
  <c r="AA153" i="399"/>
  <c r="X238" i="399"/>
  <c r="AA174" i="399"/>
  <c r="Z209" i="399"/>
  <c r="Z99" i="399"/>
  <c r="AA81" i="399"/>
  <c r="Y81" i="399"/>
  <c r="AA121" i="399"/>
  <c r="X129" i="399"/>
  <c r="AA152" i="399"/>
  <c r="Y152" i="399"/>
  <c r="AA161" i="399"/>
  <c r="X161" i="399"/>
  <c r="Z240" i="399"/>
  <c r="Z153" i="399"/>
  <c r="AA159" i="399"/>
  <c r="Y190" i="399"/>
  <c r="X143" i="399"/>
  <c r="X183" i="399"/>
  <c r="AA131" i="399"/>
  <c r="X139" i="399"/>
  <c r="AA212" i="399"/>
  <c r="Y157" i="399"/>
  <c r="AA70" i="399"/>
  <c r="X235" i="399"/>
  <c r="Y238" i="399"/>
  <c r="Z116" i="399"/>
  <c r="X186" i="399"/>
  <c r="X211" i="399"/>
  <c r="AA98" i="399"/>
  <c r="AA120" i="399"/>
  <c r="Z128" i="399"/>
  <c r="X152" i="399"/>
  <c r="AA154" i="399"/>
  <c r="X182" i="399"/>
  <c r="Z182" i="399"/>
  <c r="X184" i="399"/>
  <c r="AA184" i="399"/>
  <c r="X209" i="399"/>
  <c r="Z223" i="399"/>
  <c r="X223" i="399"/>
  <c r="Z66" i="399"/>
  <c r="X77" i="399"/>
  <c r="Y77" i="399"/>
  <c r="Z92" i="399"/>
  <c r="Z207" i="399"/>
  <c r="X207" i="399"/>
  <c r="AA169" i="399"/>
  <c r="AA109" i="399"/>
  <c r="AA207" i="399"/>
  <c r="X174" i="399"/>
  <c r="AA239" i="399"/>
  <c r="Y180" i="399"/>
  <c r="Z53" i="399"/>
  <c r="Y66" i="399"/>
  <c r="AA82" i="399"/>
  <c r="X82" i="399"/>
  <c r="X112" i="399"/>
  <c r="Z112" i="399"/>
  <c r="AA166" i="399"/>
  <c r="Y166" i="399"/>
  <c r="Z191" i="399"/>
  <c r="X191" i="399"/>
  <c r="AA191" i="399"/>
  <c r="AA197" i="399"/>
  <c r="Y197" i="399"/>
  <c r="Y201" i="399"/>
  <c r="Z201" i="399"/>
  <c r="AA201" i="399"/>
  <c r="Y217" i="399"/>
  <c r="AA242" i="399"/>
  <c r="Z229" i="399"/>
  <c r="AA219" i="399"/>
  <c r="AA167" i="399"/>
  <c r="Y210" i="399"/>
  <c r="AA190" i="399"/>
  <c r="Z125" i="399"/>
  <c r="AA101" i="399"/>
  <c r="Y236" i="399"/>
  <c r="AA112" i="399"/>
  <c r="AA39" i="399"/>
  <c r="AA86" i="399"/>
  <c r="X159" i="399"/>
  <c r="Y239" i="399"/>
  <c r="AA180" i="399"/>
  <c r="Z132" i="399"/>
  <c r="X239" i="399"/>
  <c r="AA178" i="399"/>
  <c r="X162" i="399"/>
  <c r="Y82" i="399"/>
  <c r="X74" i="399"/>
  <c r="Z74" i="399"/>
  <c r="AA74" i="399"/>
  <c r="Y85" i="399"/>
  <c r="Y91" i="399"/>
  <c r="X105" i="399"/>
  <c r="Z156" i="399"/>
  <c r="Y156" i="399"/>
  <c r="Y35" i="399"/>
  <c r="X59" i="399"/>
  <c r="Y59" i="399"/>
  <c r="AA62" i="399"/>
  <c r="Y69" i="399"/>
  <c r="Y161" i="399"/>
  <c r="Z59" i="399"/>
  <c r="Z197" i="399"/>
  <c r="AA189" i="399"/>
  <c r="Y174" i="399"/>
  <c r="X73" i="399"/>
  <c r="AA77" i="399"/>
  <c r="AA107" i="399"/>
  <c r="Z107" i="399"/>
  <c r="X107" i="399"/>
  <c r="Y107" i="399"/>
  <c r="Y112" i="399"/>
  <c r="X138" i="399"/>
  <c r="Z180" i="399"/>
  <c r="Y235" i="399"/>
  <c r="AA235" i="399"/>
  <c r="Z243" i="399"/>
  <c r="AA243" i="399"/>
  <c r="X217" i="399"/>
  <c r="Z217" i="399"/>
  <c r="AA232" i="399"/>
  <c r="Z232" i="399"/>
  <c r="AA84" i="399"/>
  <c r="Y84" i="399"/>
  <c r="AA53" i="399"/>
  <c r="AA42" i="399"/>
  <c r="X42" i="399"/>
  <c r="Z88" i="399"/>
  <c r="X66" i="399"/>
  <c r="Y62" i="399"/>
  <c r="Y57" i="399"/>
  <c r="AA30" i="399"/>
  <c r="Z46" i="399"/>
  <c r="AP51" i="342"/>
  <c r="AQ51" i="342" s="1"/>
  <c r="AV51" i="342"/>
  <c r="AW51" i="342" s="1"/>
  <c r="BM51" i="342"/>
  <c r="BS51" i="342"/>
  <c r="BO58" i="342"/>
  <c r="AO104" i="342"/>
  <c r="AP108" i="342"/>
  <c r="AQ108" i="342" s="1"/>
  <c r="BS108" i="342"/>
  <c r="AS51" i="342"/>
  <c r="BP51" i="342"/>
  <c r="BQ63" i="342"/>
  <c r="AO100" i="342"/>
  <c r="AV50" i="342"/>
  <c r="AW50" i="342" s="1"/>
  <c r="AO51" i="342"/>
  <c r="AU51" i="342"/>
  <c r="BL51" i="342"/>
  <c r="BT53" i="342"/>
  <c r="AO54" i="342"/>
  <c r="BQ54" i="342"/>
  <c r="AV55" i="342"/>
  <c r="AW55" i="342" s="1"/>
  <c r="BM57" i="342"/>
  <c r="BN58" i="342"/>
  <c r="AR63" i="342"/>
  <c r="AT67" i="342"/>
  <c r="BP67" i="342"/>
  <c r="AR78" i="342"/>
  <c r="BL78" i="342"/>
  <c r="BP78" i="342"/>
  <c r="BP83" i="342"/>
  <c r="AS85" i="342"/>
  <c r="AV94" i="342"/>
  <c r="AW94" i="342" s="1"/>
  <c r="AP110" i="342"/>
  <c r="AQ110" i="342"/>
  <c r="AV117" i="342"/>
  <c r="AW117" i="342" s="1"/>
  <c r="BO127" i="342"/>
  <c r="AP133" i="342"/>
  <c r="AQ133" i="342" s="1"/>
  <c r="AV133" i="342"/>
  <c r="AW133" i="342" s="1"/>
  <c r="BN133" i="342"/>
  <c r="BO23" i="342"/>
  <c r="AK38" i="342"/>
  <c r="AD44" i="342"/>
  <c r="AI44" i="342"/>
  <c r="AJ44" i="342" s="1"/>
  <c r="AD45" i="342"/>
  <c r="AI45" i="342"/>
  <c r="BS90" i="342"/>
  <c r="AK23" i="342"/>
  <c r="AH37" i="342"/>
  <c r="AK44" i="342"/>
  <c r="AE45" i="342"/>
  <c r="AP47" i="342"/>
  <c r="AQ47" i="342" s="1"/>
  <c r="BQ83" i="342"/>
  <c r="BM108" i="342"/>
  <c r="AO114" i="342"/>
  <c r="AD23" i="342"/>
  <c r="AS30" i="342"/>
  <c r="AD32" i="342"/>
  <c r="AK37" i="342"/>
  <c r="AS40" i="342"/>
  <c r="AD41" i="342"/>
  <c r="AI41" i="342"/>
  <c r="AI47" i="342"/>
  <c r="AJ47" i="342" s="1"/>
  <c r="BL53" i="342"/>
  <c r="AT58" i="342"/>
  <c r="BQ58" i="342"/>
  <c r="AO62" i="342"/>
  <c r="AS68" i="342"/>
  <c r="AS71" i="342"/>
  <c r="AO72" i="342"/>
  <c r="AT72" i="342"/>
  <c r="BQ72" i="342"/>
  <c r="BT73" i="342"/>
  <c r="AP83" i="342"/>
  <c r="AQ83" i="342" s="1"/>
  <c r="AV83" i="342"/>
  <c r="AW83" i="342" s="1"/>
  <c r="BM83" i="342"/>
  <c r="BS83" i="342"/>
  <c r="AO85" i="342"/>
  <c r="BO85" i="342"/>
  <c r="BS95" i="342"/>
  <c r="BP107" i="342"/>
  <c r="BQ107" i="342"/>
  <c r="AV108" i="342"/>
  <c r="AW108" i="342" s="1"/>
  <c r="BS110" i="342"/>
  <c r="BM110" i="342"/>
  <c r="AV110" i="342"/>
  <c r="AW110" i="342" s="1"/>
  <c r="AP114" i="342"/>
  <c r="AQ114" i="342" s="1"/>
  <c r="AO121" i="342"/>
  <c r="BT124" i="342"/>
  <c r="BS124" i="342"/>
  <c r="AO124" i="342"/>
  <c r="BR137" i="342"/>
  <c r="BN137" i="342"/>
  <c r="AT137" i="342"/>
  <c r="BR139" i="342"/>
  <c r="BR140" i="342"/>
  <c r="BN140" i="342"/>
  <c r="BR141" i="342"/>
  <c r="BN141" i="342"/>
  <c r="AT141" i="342"/>
  <c r="BR144" i="342"/>
  <c r="BN144" i="342"/>
  <c r="AT144" i="342"/>
  <c r="AT146" i="342"/>
  <c r="AD30" i="342"/>
  <c r="AK30" i="342"/>
  <c r="AK40" i="342"/>
  <c r="BO114" i="342"/>
  <c r="AV114" i="342"/>
  <c r="AW114" i="342" s="1"/>
  <c r="AE30" i="342"/>
  <c r="AD38" i="342"/>
  <c r="AE40" i="342"/>
  <c r="AH41" i="342"/>
  <c r="AS41" i="342"/>
  <c r="AE44" i="342"/>
  <c r="AK45" i="342"/>
  <c r="AO83" i="342"/>
  <c r="AU83" i="342"/>
  <c r="BL83" i="342"/>
  <c r="AS90" i="342"/>
  <c r="BR108" i="342"/>
  <c r="AS108" i="342"/>
  <c r="AS23" i="342"/>
  <c r="AH38" i="342"/>
  <c r="AI40" i="342"/>
  <c r="AJ40" i="342" s="1"/>
  <c r="AE41" i="342"/>
  <c r="AH44" i="342"/>
  <c r="AH45" i="342"/>
  <c r="AK47" i="342"/>
  <c r="AS47" i="342"/>
  <c r="BR50" i="342"/>
  <c r="AV53" i="342"/>
  <c r="AW53" i="342" s="1"/>
  <c r="BM53" i="342"/>
  <c r="AO58" i="342"/>
  <c r="AU58" i="342"/>
  <c r="BM58" i="342"/>
  <c r="AT62" i="342"/>
  <c r="AO63" i="342"/>
  <c r="AT68" i="342"/>
  <c r="BT71" i="342"/>
  <c r="AU72" i="342"/>
  <c r="BM72" i="342"/>
  <c r="AR83" i="342"/>
  <c r="BO83" i="342"/>
  <c r="BQ87" i="342"/>
  <c r="BT94" i="342"/>
  <c r="BM94" i="342"/>
  <c r="AU94" i="342"/>
  <c r="BQ100" i="342"/>
  <c r="AP100" i="342"/>
  <c r="AQ100" i="342" s="1"/>
  <c r="BR104" i="342"/>
  <c r="AV104" i="342"/>
  <c r="AW104" i="342" s="1"/>
  <c r="AO107" i="342"/>
  <c r="BO108" i="342"/>
  <c r="AT109" i="342"/>
  <c r="BM109" i="342"/>
  <c r="BP113" i="342"/>
  <c r="AU113" i="342"/>
  <c r="AT114" i="342"/>
  <c r="BQ114" i="342"/>
  <c r="BM117" i="342"/>
  <c r="AU117" i="342"/>
  <c r="BM121" i="342"/>
  <c r="AR124" i="342"/>
  <c r="BT134" i="342"/>
  <c r="AV134" i="342"/>
  <c r="AW134" i="342" s="1"/>
  <c r="AP137" i="342"/>
  <c r="AQ137" i="342" s="1"/>
  <c r="BL137" i="342"/>
  <c r="BQ137" i="342"/>
  <c r="BL139" i="342"/>
  <c r="BQ139" i="342"/>
  <c r="BL140" i="342"/>
  <c r="BQ140" i="342"/>
  <c r="AP141" i="342"/>
  <c r="AQ141" i="342" s="1"/>
  <c r="BL141" i="342"/>
  <c r="BQ141" i="342"/>
  <c r="AP144" i="342"/>
  <c r="AQ144" i="342" s="1"/>
  <c r="BL144" i="342"/>
  <c r="BQ144" i="342"/>
  <c r="AI29" i="342"/>
  <c r="AJ29" i="342" s="1"/>
  <c r="AK29" i="342"/>
  <c r="AE29" i="342"/>
  <c r="AE35" i="342"/>
  <c r="AH39" i="342"/>
  <c r="AD39" i="342"/>
  <c r="AI39" i="342"/>
  <c r="AJ39" i="342" s="1"/>
  <c r="AE39" i="342"/>
  <c r="AK39" i="342"/>
  <c r="AK42" i="342"/>
  <c r="AH25" i="342"/>
  <c r="AI27" i="342"/>
  <c r="AJ27" i="342" s="1"/>
  <c r="BL28" i="342"/>
  <c r="AS28" i="342"/>
  <c r="AH28" i="342"/>
  <c r="AD28" i="342"/>
  <c r="AD29" i="342"/>
  <c r="AH33" i="342"/>
  <c r="AD42" i="342"/>
  <c r="AI42" i="342"/>
  <c r="AK46" i="342"/>
  <c r="AH46" i="342"/>
  <c r="AI46" i="342"/>
  <c r="AJ46" i="342" s="1"/>
  <c r="AD46" i="342"/>
  <c r="AI28" i="342"/>
  <c r="AE27" i="342"/>
  <c r="AK27" i="342"/>
  <c r="AE31" i="342"/>
  <c r="AH32" i="342"/>
  <c r="AE33" i="342"/>
  <c r="AE34" i="342"/>
  <c r="AK36" i="342"/>
  <c r="AE36" i="342"/>
  <c r="AH43" i="342"/>
  <c r="AD43" i="342"/>
  <c r="AI43" i="342"/>
  <c r="AJ43" i="342" s="1"/>
  <c r="AE43" i="342"/>
  <c r="AI31" i="342"/>
  <c r="AK31" i="342"/>
  <c r="AH35" i="342"/>
  <c r="AD35" i="342"/>
  <c r="AK25" i="342"/>
  <c r="AE25" i="342"/>
  <c r="AI23" i="342"/>
  <c r="AJ23" i="342" s="1"/>
  <c r="BS23" i="342"/>
  <c r="BT23" i="342"/>
  <c r="AR23" i="342"/>
  <c r="AI24" i="342"/>
  <c r="AJ24" i="342" s="1"/>
  <c r="AK24" i="342"/>
  <c r="AE24" i="342"/>
  <c r="AD25" i="342"/>
  <c r="AI26" i="342"/>
  <c r="AH26" i="342"/>
  <c r="AD26" i="342"/>
  <c r="AD27" i="342"/>
  <c r="AD31" i="342"/>
  <c r="AH31" i="342"/>
  <c r="AI32" i="342"/>
  <c r="AJ32" i="342" s="1"/>
  <c r="AD33" i="342"/>
  <c r="AK33" i="342"/>
  <c r="AH34" i="342"/>
  <c r="AD34" i="342"/>
  <c r="AI35" i="342"/>
  <c r="AJ35" i="342" s="1"/>
  <c r="AE42" i="342"/>
  <c r="AI25" i="342"/>
  <c r="AJ25" i="342" s="1"/>
  <c r="AI30" i="342"/>
  <c r="AJ30" i="342" s="1"/>
  <c r="AI37" i="342"/>
  <c r="AE37" i="342"/>
  <c r="AI38" i="342"/>
  <c r="AJ38" i="342" s="1"/>
  <c r="AE38" i="342"/>
  <c r="AH40" i="342"/>
  <c r="AD40" i="342"/>
  <c r="BM48" i="342"/>
  <c r="AI48" i="342"/>
  <c r="AE48" i="342"/>
  <c r="AK48" i="342"/>
  <c r="AD47" i="342"/>
  <c r="AH47" i="342"/>
  <c r="BJ40" i="342"/>
  <c r="BN27" i="342"/>
  <c r="AV30" i="342"/>
  <c r="AW30" i="342" s="1"/>
  <c r="AO48" i="342"/>
  <c r="AO27" i="342"/>
  <c r="BR46" i="342"/>
  <c r="BL48" i="342"/>
  <c r="AS27" i="342"/>
  <c r="AV33" i="342"/>
  <c r="AW33" i="342" s="1"/>
  <c r="BS46" i="342"/>
  <c r="AV48" i="342"/>
  <c r="AW48" i="342" s="1"/>
  <c r="X46" i="399"/>
  <c r="AA34" i="399"/>
  <c r="Z43" i="399"/>
  <c r="X33" i="399"/>
  <c r="Y24" i="399"/>
  <c r="Z39" i="399"/>
  <c r="Z24" i="399"/>
  <c r="AA46" i="399"/>
  <c r="L14" i="342"/>
  <c r="R14" i="342"/>
  <c r="BS34" i="342"/>
  <c r="AP34" i="342"/>
  <c r="AQ34" i="342" s="1"/>
  <c r="BR34" i="342"/>
  <c r="BQ128" i="342"/>
  <c r="BL128" i="342"/>
  <c r="AP128" i="342"/>
  <c r="AQ128" i="342" s="1"/>
  <c r="BT128" i="342"/>
  <c r="BM128" i="342"/>
  <c r="AU128" i="342"/>
  <c r="BS128" i="342"/>
  <c r="AO128" i="342"/>
  <c r="AS128" i="342"/>
  <c r="BP128" i="342"/>
  <c r="AV128" i="342"/>
  <c r="AW128" i="342" s="1"/>
  <c r="BO128" i="342"/>
  <c r="BS28" i="342"/>
  <c r="AR28" i="342"/>
  <c r="BP28" i="342"/>
  <c r="AV28" i="342"/>
  <c r="AW28" i="342" s="1"/>
  <c r="AO28" i="342"/>
  <c r="AP31" i="342"/>
  <c r="AQ31" i="342" s="1"/>
  <c r="BT66" i="342"/>
  <c r="BS103" i="342"/>
  <c r="BM103" i="342"/>
  <c r="AV103" i="342"/>
  <c r="AW103" i="342" s="1"/>
  <c r="AR103" i="342"/>
  <c r="BP103" i="342"/>
  <c r="AP103" i="342"/>
  <c r="AQ103" i="342" s="1"/>
  <c r="BT103" i="342"/>
  <c r="AS103" i="342"/>
  <c r="BO103" i="342"/>
  <c r="BQ103" i="342"/>
  <c r="AO103" i="342"/>
  <c r="BO115" i="342"/>
  <c r="AR128" i="342"/>
  <c r="BP27" i="342"/>
  <c r="BL27" i="342"/>
  <c r="AR27" i="342"/>
  <c r="BS27" i="342"/>
  <c r="BR27" i="342"/>
  <c r="BO27" i="342"/>
  <c r="BQ27" i="342"/>
  <c r="AU27" i="342"/>
  <c r="AP27" i="342"/>
  <c r="AS31" i="342"/>
  <c r="AR40" i="342"/>
  <c r="AR53" i="342"/>
  <c r="AU54" i="342"/>
  <c r="AV57" i="342"/>
  <c r="AW57" i="342" s="1"/>
  <c r="BT68" i="342"/>
  <c r="BP68" i="342"/>
  <c r="BL68" i="342"/>
  <c r="AR68" i="342"/>
  <c r="BR68" i="342"/>
  <c r="BN68" i="342"/>
  <c r="BS68" i="342"/>
  <c r="BO68" i="342"/>
  <c r="AU68" i="342"/>
  <c r="AP68" i="342"/>
  <c r="AQ68" i="342" s="1"/>
  <c r="AR125" i="342"/>
  <c r="BM130" i="342"/>
  <c r="AT130" i="342"/>
  <c r="BO130" i="342"/>
  <c r="AO130" i="342"/>
  <c r="BS36" i="342"/>
  <c r="BP36" i="342"/>
  <c r="BL36" i="342"/>
  <c r="AS74" i="342"/>
  <c r="BQ74" i="342"/>
  <c r="BS74" i="342"/>
  <c r="AR74" i="342"/>
  <c r="BQ111" i="342"/>
  <c r="AT111" i="342"/>
  <c r="BO111" i="342"/>
  <c r="AS111" i="342"/>
  <c r="AS26" i="342"/>
  <c r="BS53" i="342"/>
  <c r="BO53" i="342"/>
  <c r="AU53" i="342"/>
  <c r="AP53" i="342"/>
  <c r="AQ53" i="342" s="1"/>
  <c r="BR53" i="342"/>
  <c r="BN53" i="342"/>
  <c r="AT53" i="342"/>
  <c r="BR54" i="342"/>
  <c r="BT54" i="342"/>
  <c r="BO54" i="342"/>
  <c r="AS54" i="342"/>
  <c r="BS54" i="342"/>
  <c r="BM54" i="342"/>
  <c r="AV54" i="342"/>
  <c r="AW54" i="342" s="1"/>
  <c r="AR54" i="342"/>
  <c r="BM66" i="342"/>
  <c r="BT76" i="342"/>
  <c r="BO76" i="342"/>
  <c r="AV76" i="342"/>
  <c r="AW76" i="342" s="1"/>
  <c r="AR76" i="342"/>
  <c r="BR86" i="342"/>
  <c r="BN86" i="342"/>
  <c r="AT86" i="342"/>
  <c r="AO86" i="342"/>
  <c r="BT86" i="342"/>
  <c r="BO86" i="342"/>
  <c r="AS86" i="342"/>
  <c r="BQ86" i="342"/>
  <c r="BL86" i="342"/>
  <c r="AP86" i="342"/>
  <c r="AQ86" i="342" s="1"/>
  <c r="BS86" i="342"/>
  <c r="BM86" i="342"/>
  <c r="AV86" i="342"/>
  <c r="AW86" i="342" s="1"/>
  <c r="AR86" i="342"/>
  <c r="AO35" i="342"/>
  <c r="AV37" i="342"/>
  <c r="AW37" i="342" s="1"/>
  <c r="BS48" i="342"/>
  <c r="BT48" i="342"/>
  <c r="AS48" i="342"/>
  <c r="BP48" i="342"/>
  <c r="AR48" i="342"/>
  <c r="AS53" i="342"/>
  <c r="BQ53" i="342"/>
  <c r="BP54" i="342"/>
  <c r="BP56" i="342"/>
  <c r="BS57" i="342"/>
  <c r="BL57" i="342"/>
  <c r="BQ57" i="342"/>
  <c r="AS57" i="342"/>
  <c r="AU59" i="342"/>
  <c r="BT62" i="342"/>
  <c r="AR62" i="342"/>
  <c r="BN95" i="342"/>
  <c r="BQ98" i="342"/>
  <c r="AU109" i="342"/>
  <c r="BS123" i="342"/>
  <c r="AS123" i="342"/>
  <c r="BR123" i="342"/>
  <c r="AO30" i="342"/>
  <c r="BL50" i="342"/>
  <c r="BP50" i="342"/>
  <c r="AT77" i="342"/>
  <c r="AR84" i="342"/>
  <c r="AT85" i="342"/>
  <c r="BR93" i="342"/>
  <c r="BN93" i="342"/>
  <c r="AT93" i="342"/>
  <c r="AR94" i="342"/>
  <c r="AP95" i="342"/>
  <c r="AQ95" i="342" s="1"/>
  <c r="BT96" i="342"/>
  <c r="BP96" i="342"/>
  <c r="BL96" i="342"/>
  <c r="AR96" i="342"/>
  <c r="BT101" i="342"/>
  <c r="AR101" i="342"/>
  <c r="BT104" i="342"/>
  <c r="BM104" i="342"/>
  <c r="AT104" i="342"/>
  <c r="BN104" i="342"/>
  <c r="AS104" i="342"/>
  <c r="AU110" i="342"/>
  <c r="BR114" i="342"/>
  <c r="BM114" i="342"/>
  <c r="AU114" i="342"/>
  <c r="BS114" i="342"/>
  <c r="AS114" i="342"/>
  <c r="AU124" i="342"/>
  <c r="BM124" i="342"/>
  <c r="AR134" i="342"/>
  <c r="BP88" i="342"/>
  <c r="BL88" i="342"/>
  <c r="BQ95" i="342"/>
  <c r="AT95" i="342"/>
  <c r="AO95" i="342"/>
  <c r="AP134" i="342"/>
  <c r="AQ134" i="342"/>
  <c r="AO23" i="342"/>
  <c r="BS94" i="342"/>
  <c r="AS94" i="342"/>
  <c r="AS95" i="342"/>
  <c r="BR95" i="342"/>
  <c r="BO105" i="342"/>
  <c r="BT110" i="342"/>
  <c r="BO110" i="342"/>
  <c r="AS110" i="342"/>
  <c r="BP110" i="342"/>
  <c r="AR110" i="342"/>
  <c r="BS121" i="342"/>
  <c r="AS121" i="342"/>
  <c r="AU123" i="342"/>
  <c r="BM123" i="342"/>
  <c r="BR124" i="342"/>
  <c r="BN124" i="342"/>
  <c r="AT124" i="342"/>
  <c r="BQ124" i="342"/>
  <c r="BL124" i="342"/>
  <c r="AP124" i="342"/>
  <c r="AQ124" i="342" s="1"/>
  <c r="BS117" i="342"/>
  <c r="AS117" i="342"/>
  <c r="BO120" i="342"/>
  <c r="BS131" i="342"/>
  <c r="AO131" i="342"/>
  <c r="BM26" i="342"/>
  <c r="BM30" i="342"/>
  <c r="BQ30" i="342"/>
  <c r="AU61" i="342"/>
  <c r="BP61" i="342"/>
  <c r="BM77" i="342"/>
  <c r="BS79" i="342"/>
  <c r="BO79" i="342"/>
  <c r="AU79" i="342"/>
  <c r="AP79" i="342"/>
  <c r="AQ79" i="342" s="1"/>
  <c r="BR79" i="342"/>
  <c r="BN79" i="342"/>
  <c r="AT79" i="342"/>
  <c r="BT82" i="342"/>
  <c r="BP82" i="342"/>
  <c r="BL82" i="342"/>
  <c r="AR82" i="342"/>
  <c r="BR82" i="342"/>
  <c r="BM82" i="342"/>
  <c r="AU82" i="342"/>
  <c r="BQ82" i="342"/>
  <c r="AT82" i="342"/>
  <c r="AO82" i="342"/>
  <c r="BR91" i="342"/>
  <c r="BN91" i="342"/>
  <c r="AT91" i="342"/>
  <c r="BT91" i="342"/>
  <c r="BO91" i="342"/>
  <c r="AS91" i="342"/>
  <c r="BS91" i="342"/>
  <c r="BM91" i="342"/>
  <c r="AV91" i="342"/>
  <c r="AW91" i="342" s="1"/>
  <c r="AR91" i="342"/>
  <c r="BM28" i="342"/>
  <c r="BQ28" i="342"/>
  <c r="BM40" i="342"/>
  <c r="BL65" i="342"/>
  <c r="AR65" i="342"/>
  <c r="BS67" i="342"/>
  <c r="BO67" i="342"/>
  <c r="AU67" i="342"/>
  <c r="AP67" i="342"/>
  <c r="AQ67" i="342" s="1"/>
  <c r="AR75" i="342"/>
  <c r="AV77" i="342"/>
  <c r="AW77" i="342" s="1"/>
  <c r="BP79" i="342"/>
  <c r="AS82" i="342"/>
  <c r="AU91" i="342"/>
  <c r="BS113" i="342"/>
  <c r="BR113" i="342"/>
  <c r="BN113" i="342"/>
  <c r="AT113" i="342"/>
  <c r="BT113" i="342"/>
  <c r="BM113" i="342"/>
  <c r="AV113" i="342"/>
  <c r="AW113" i="342" s="1"/>
  <c r="AR113" i="342"/>
  <c r="BQ113" i="342"/>
  <c r="BL113" i="342"/>
  <c r="AP113" i="342"/>
  <c r="AQ113" i="342" s="1"/>
  <c r="BP136" i="342"/>
  <c r="BM136" i="342"/>
  <c r="AU136" i="342"/>
  <c r="AO136" i="342"/>
  <c r="BN23" i="342"/>
  <c r="BL23" i="342"/>
  <c r="BQ23" i="342"/>
  <c r="AP26" i="342"/>
  <c r="AQ26" i="342" s="1"/>
  <c r="BO26" i="342"/>
  <c r="BS26" i="342"/>
  <c r="BR26" i="342"/>
  <c r="BT26" i="342"/>
  <c r="BN28" i="342"/>
  <c r="BR28" i="342"/>
  <c r="BT28" i="342"/>
  <c r="AU30" i="342"/>
  <c r="BO30" i="342"/>
  <c r="BS30" i="342"/>
  <c r="BR30" i="342"/>
  <c r="BT30" i="342"/>
  <c r="AP33" i="342"/>
  <c r="AQ33" i="342" s="1"/>
  <c r="BS33" i="342"/>
  <c r="BR36" i="342"/>
  <c r="BT36" i="342"/>
  <c r="AU37" i="342"/>
  <c r="AP41" i="342"/>
  <c r="AU41" i="342"/>
  <c r="BN44" i="342"/>
  <c r="BN48" i="342"/>
  <c r="BR48" i="342"/>
  <c r="AP49" i="342"/>
  <c r="AQ49" i="342" s="1"/>
  <c r="BS49" i="342"/>
  <c r="AP55" i="342"/>
  <c r="AQ55" i="342" s="1"/>
  <c r="BS55" i="342"/>
  <c r="AT57" i="342"/>
  <c r="BN57" i="342"/>
  <c r="BR57" i="342"/>
  <c r="BL59" i="342"/>
  <c r="BQ59" i="342"/>
  <c r="AR61" i="342"/>
  <c r="BL67" i="342"/>
  <c r="BQ67" i="342"/>
  <c r="BN70" i="342"/>
  <c r="BT72" i="342"/>
  <c r="BP72" i="342"/>
  <c r="BL72" i="342"/>
  <c r="AR72" i="342"/>
  <c r="AS79" i="342"/>
  <c r="BQ79" i="342"/>
  <c r="AV82" i="342"/>
  <c r="AW82" i="342" s="1"/>
  <c r="BO82" i="342"/>
  <c r="BP91" i="342"/>
  <c r="BR97" i="342"/>
  <c r="BN97" i="342"/>
  <c r="BO97" i="342"/>
  <c r="AV97" i="342"/>
  <c r="AW97" i="342" s="1"/>
  <c r="BR100" i="342"/>
  <c r="BN100" i="342"/>
  <c r="AT100" i="342"/>
  <c r="BT100" i="342"/>
  <c r="BO100" i="342"/>
  <c r="AS100" i="342"/>
  <c r="BS100" i="342"/>
  <c r="BM100" i="342"/>
  <c r="AV100" i="342"/>
  <c r="AW100" i="342" s="1"/>
  <c r="AR100" i="342"/>
  <c r="BL105" i="342"/>
  <c r="AR105" i="342"/>
  <c r="BR105" i="342"/>
  <c r="BM105" i="342"/>
  <c r="BS107" i="342"/>
  <c r="BO107" i="342"/>
  <c r="AU107" i="342"/>
  <c r="AP107" i="342"/>
  <c r="AQ107" i="342" s="1"/>
  <c r="BT107" i="342"/>
  <c r="BN107" i="342"/>
  <c r="AS107" i="342"/>
  <c r="BR107" i="342"/>
  <c r="BM107" i="342"/>
  <c r="AV107" i="342"/>
  <c r="AW107" i="342" s="1"/>
  <c r="AR107" i="342"/>
  <c r="BT111" i="342"/>
  <c r="BP111" i="342"/>
  <c r="BL111" i="342"/>
  <c r="AR111" i="342"/>
  <c r="BS111" i="342"/>
  <c r="BN111" i="342"/>
  <c r="AV111" i="342"/>
  <c r="AW111" i="342" s="1"/>
  <c r="AP111" i="342"/>
  <c r="AQ111" i="342" s="1"/>
  <c r="BR111" i="342"/>
  <c r="BM111" i="342"/>
  <c r="AU111" i="342"/>
  <c r="AO113" i="342"/>
  <c r="AR116" i="342"/>
  <c r="BO132" i="342"/>
  <c r="BR132" i="342"/>
  <c r="BQ26" i="342"/>
  <c r="BQ33" i="342"/>
  <c r="BQ37" i="342"/>
  <c r="BQ49" i="342"/>
  <c r="AT61" i="342"/>
  <c r="BT77" i="342"/>
  <c r="BP77" i="342"/>
  <c r="BL77" i="342"/>
  <c r="AR77" i="342"/>
  <c r="BS77" i="342"/>
  <c r="BO77" i="342"/>
  <c r="AU77" i="342"/>
  <c r="AP77" i="342"/>
  <c r="AQ77" i="342" s="1"/>
  <c r="AP82" i="342"/>
  <c r="AQ82" i="342" s="1"/>
  <c r="BS116" i="342"/>
  <c r="BO116" i="342"/>
  <c r="AU116" i="342"/>
  <c r="AP116" i="342"/>
  <c r="AQ116" i="342"/>
  <c r="BT116" i="342"/>
  <c r="BN116" i="342"/>
  <c r="AS116" i="342"/>
  <c r="BR116" i="342"/>
  <c r="BL116" i="342"/>
  <c r="AO116" i="342"/>
  <c r="BQ116" i="342"/>
  <c r="AT116" i="342"/>
  <c r="BN26" i="342"/>
  <c r="BN30" i="342"/>
  <c r="BR37" i="342"/>
  <c r="BT37" i="342"/>
  <c r="BQ48" i="342"/>
  <c r="BM75" i="342"/>
  <c r="AO77" i="342"/>
  <c r="BN77" i="342"/>
  <c r="AR79" i="342"/>
  <c r="BN82" i="342"/>
  <c r="BL91" i="342"/>
  <c r="AP23" i="342"/>
  <c r="AQ23" i="342" s="1"/>
  <c r="AU23" i="342"/>
  <c r="BM23" i="342"/>
  <c r="AR26" i="342"/>
  <c r="BP26" i="342"/>
  <c r="AP28" i="342"/>
  <c r="AQ28" i="342" s="1"/>
  <c r="AU28" i="342"/>
  <c r="BO28" i="342"/>
  <c r="AR30" i="342"/>
  <c r="BL30" i="342"/>
  <c r="BP33" i="342"/>
  <c r="BN35" i="342"/>
  <c r="BO36" i="342"/>
  <c r="BL37" i="342"/>
  <c r="BN37" i="342"/>
  <c r="BP37" i="342"/>
  <c r="AU40" i="342"/>
  <c r="BO40" i="342"/>
  <c r="BN43" i="342"/>
  <c r="AP44" i="342"/>
  <c r="AQ44" i="342" s="1"/>
  <c r="BN47" i="342"/>
  <c r="AP48" i="342"/>
  <c r="AQ48" i="342" s="1"/>
  <c r="AU48" i="342"/>
  <c r="BO48" i="342"/>
  <c r="AR49" i="342"/>
  <c r="BL49" i="342"/>
  <c r="AT51" i="342"/>
  <c r="BN51" i="342"/>
  <c r="AT54" i="342"/>
  <c r="BN54" i="342"/>
  <c r="BL55" i="342"/>
  <c r="BP55" i="342"/>
  <c r="AP57" i="342"/>
  <c r="AQ57" i="342" s="1"/>
  <c r="AU57" i="342"/>
  <c r="BO57" i="342"/>
  <c r="BT58" i="342"/>
  <c r="BP58" i="342"/>
  <c r="BL58" i="342"/>
  <c r="AR58" i="342"/>
  <c r="AS61" i="342"/>
  <c r="BO61" i="342"/>
  <c r="BO62" i="342"/>
  <c r="AU65" i="342"/>
  <c r="AR67" i="342"/>
  <c r="AV67" i="342"/>
  <c r="AW67" i="342" s="1"/>
  <c r="BM67" i="342"/>
  <c r="BR67" i="342"/>
  <c r="BL70" i="342"/>
  <c r="BN74" i="342"/>
  <c r="AT74" i="342"/>
  <c r="AS77" i="342"/>
  <c r="BR77" i="342"/>
  <c r="BL79" i="342"/>
  <c r="BT79" i="342"/>
  <c r="AT80" i="342"/>
  <c r="BS82" i="342"/>
  <c r="BT85" i="342"/>
  <c r="BP85" i="342"/>
  <c r="BL85" i="342"/>
  <c r="AR85" i="342"/>
  <c r="BS85" i="342"/>
  <c r="BN85" i="342"/>
  <c r="AV85" i="342"/>
  <c r="AW85" i="342" s="1"/>
  <c r="AP85" i="342"/>
  <c r="AQ85" i="342" s="1"/>
  <c r="BR85" i="342"/>
  <c r="BM85" i="342"/>
  <c r="AU85" i="342"/>
  <c r="BO87" i="342"/>
  <c r="BM87" i="342"/>
  <c r="BT89" i="342"/>
  <c r="BR89" i="342"/>
  <c r="AO91" i="342"/>
  <c r="BQ91" i="342"/>
  <c r="AU100" i="342"/>
  <c r="BL100" i="342"/>
  <c r="AT107" i="342"/>
  <c r="BL107" i="342"/>
  <c r="AO111" i="342"/>
  <c r="AS113" i="342"/>
  <c r="BO113" i="342"/>
  <c r="BN115" i="342"/>
  <c r="AT115" i="342"/>
  <c r="AU115" i="342"/>
  <c r="BQ115" i="342"/>
  <c r="AV116" i="342"/>
  <c r="AW116" i="342" s="1"/>
  <c r="BP116" i="342"/>
  <c r="BT120" i="342"/>
  <c r="AR120" i="342"/>
  <c r="AP120" i="342"/>
  <c r="AQ120" i="342" s="1"/>
  <c r="AS120" i="342"/>
  <c r="BT130" i="342"/>
  <c r="BP130" i="342"/>
  <c r="BL130" i="342"/>
  <c r="AR130" i="342"/>
  <c r="BS130" i="342"/>
  <c r="BN130" i="342"/>
  <c r="AV130" i="342"/>
  <c r="AW130" i="342" s="1"/>
  <c r="AP130" i="342"/>
  <c r="AQ130" i="342" s="1"/>
  <c r="BR130" i="342"/>
  <c r="AS130" i="342"/>
  <c r="BQ130" i="342"/>
  <c r="BP90" i="342"/>
  <c r="BR94" i="342"/>
  <c r="BN94" i="342"/>
  <c r="AT94" i="342"/>
  <c r="BS104" i="342"/>
  <c r="BO104" i="342"/>
  <c r="AU104" i="342"/>
  <c r="AP104" i="342"/>
  <c r="AQ104" i="342"/>
  <c r="BT108" i="342"/>
  <c r="BP108" i="342"/>
  <c r="BL108" i="342"/>
  <c r="AR108" i="342"/>
  <c r="BT117" i="342"/>
  <c r="BP117" i="342"/>
  <c r="BL117" i="342"/>
  <c r="AR117" i="342"/>
  <c r="BQ117" i="342"/>
  <c r="AT117" i="342"/>
  <c r="AO117" i="342"/>
  <c r="BT123" i="342"/>
  <c r="BP123" i="342"/>
  <c r="BL123" i="342"/>
  <c r="AR123" i="342"/>
  <c r="BQ123" i="342"/>
  <c r="AT123" i="342"/>
  <c r="AO123" i="342"/>
  <c r="BS126" i="342"/>
  <c r="AP129" i="342"/>
  <c r="AQ129" i="342" s="1"/>
  <c r="BR131" i="342"/>
  <c r="BN131" i="342"/>
  <c r="AT131" i="342"/>
  <c r="BQ131" i="342"/>
  <c r="BL131" i="342"/>
  <c r="AP131" i="342"/>
  <c r="AQ131" i="342" s="1"/>
  <c r="BN76" i="342"/>
  <c r="AP81" i="342"/>
  <c r="AQ81" i="342" s="1"/>
  <c r="BR83" i="342"/>
  <c r="BN83" i="342"/>
  <c r="AT83" i="342"/>
  <c r="AO90" i="342"/>
  <c r="AP94" i="342"/>
  <c r="AQ94" i="342" s="1"/>
  <c r="BL94" i="342"/>
  <c r="BQ94" i="342"/>
  <c r="BT95" i="342"/>
  <c r="BP95" i="342"/>
  <c r="BL95" i="342"/>
  <c r="AR95" i="342"/>
  <c r="BO101" i="342"/>
  <c r="BR103" i="342"/>
  <c r="BN103" i="342"/>
  <c r="AT103" i="342"/>
  <c r="BL104" i="342"/>
  <c r="BQ104" i="342"/>
  <c r="AO108" i="342"/>
  <c r="AT108" i="342"/>
  <c r="BQ108" i="342"/>
  <c r="BR110" i="342"/>
  <c r="BN110" i="342"/>
  <c r="AT110" i="342"/>
  <c r="AP117" i="342"/>
  <c r="AQ117" i="342"/>
  <c r="BO117" i="342"/>
  <c r="AP123" i="342"/>
  <c r="AQ123" i="342" s="1"/>
  <c r="BO123" i="342"/>
  <c r="BP126" i="342"/>
  <c r="AR131" i="342"/>
  <c r="BP131" i="342"/>
  <c r="BT114" i="342"/>
  <c r="BP114" i="342"/>
  <c r="BL114" i="342"/>
  <c r="AR114" i="342"/>
  <c r="BR128" i="342"/>
  <c r="BN128" i="342"/>
  <c r="AT128" i="342"/>
  <c r="BT133" i="342"/>
  <c r="BP133" i="342"/>
  <c r="BL133" i="342"/>
  <c r="AR133" i="342"/>
  <c r="BP18" i="342"/>
  <c r="AN22" i="342"/>
  <c r="BJ24" i="342"/>
  <c r="BN24" i="342"/>
  <c r="Q23" i="342"/>
  <c r="BA23" i="342"/>
  <c r="BE31" i="342"/>
  <c r="BG31" i="342"/>
  <c r="BE43" i="342"/>
  <c r="BG43" i="342"/>
  <c r="BE37" i="342"/>
  <c r="BG37" i="342"/>
  <c r="BE28" i="342"/>
  <c r="BG28" i="342"/>
  <c r="BE33" i="342"/>
  <c r="BG33" i="342"/>
  <c r="BE29" i="342"/>
  <c r="BG29" i="342"/>
  <c r="BE39" i="342"/>
  <c r="BG39" i="342"/>
  <c r="BK46" i="342"/>
  <c r="BK44" i="342"/>
  <c r="BJ43" i="342"/>
  <c r="BI41" i="342"/>
  <c r="BJ46" i="342"/>
  <c r="BK48" i="342"/>
  <c r="BI46" i="342"/>
  <c r="BK41" i="342"/>
  <c r="BK40" i="342"/>
  <c r="BJ44" i="342"/>
  <c r="BI40" i="342"/>
  <c r="BI44" i="342"/>
  <c r="BJ41" i="342"/>
  <c r="O22" i="342"/>
  <c r="AY22" i="342"/>
  <c r="BB22" i="342"/>
  <c r="U31" i="342"/>
  <c r="W31" i="342"/>
  <c r="BE30" i="342"/>
  <c r="U44" i="342"/>
  <c r="W44" i="342"/>
  <c r="AI22" i="342"/>
  <c r="AJ22" i="342" s="1"/>
  <c r="AK22" i="342"/>
  <c r="AD22" i="342"/>
  <c r="AE22" i="342"/>
  <c r="AH22" i="342"/>
  <c r="BJ32" i="342"/>
  <c r="BJ35" i="342"/>
  <c r="BJ47" i="342"/>
  <c r="BJ33" i="342"/>
  <c r="BG30" i="342"/>
  <c r="U40" i="342"/>
  <c r="W40" i="342"/>
  <c r="U32" i="342"/>
  <c r="W32" i="342"/>
  <c r="BE42" i="342"/>
  <c r="BE36" i="342"/>
  <c r="BE40" i="342"/>
  <c r="BE32" i="342"/>
  <c r="BE41" i="342"/>
  <c r="BE45" i="342"/>
  <c r="U30" i="342"/>
  <c r="W30" i="342"/>
  <c r="U41" i="342"/>
  <c r="W41" i="342"/>
  <c r="U26" i="342"/>
  <c r="W26" i="342"/>
  <c r="U42" i="342"/>
  <c r="W42" i="342"/>
  <c r="U38" i="342"/>
  <c r="W38" i="342"/>
  <c r="U33" i="342"/>
  <c r="W33" i="342"/>
  <c r="U24" i="342"/>
  <c r="W24" i="342"/>
  <c r="U25" i="342"/>
  <c r="W25" i="342"/>
  <c r="U22" i="342"/>
  <c r="BE22" i="342"/>
  <c r="BE44" i="342"/>
  <c r="BE46" i="342"/>
  <c r="BE23" i="342"/>
  <c r="BE34" i="342"/>
  <c r="BE47" i="342"/>
  <c r="BE27" i="342"/>
  <c r="U35" i="342"/>
  <c r="W35" i="342"/>
  <c r="U23" i="342"/>
  <c r="W23" i="342"/>
  <c r="U29" i="342"/>
  <c r="W29" i="342"/>
  <c r="U47" i="342"/>
  <c r="W47" i="342"/>
  <c r="U46" i="342"/>
  <c r="W46" i="342"/>
  <c r="U36" i="342"/>
  <c r="W36" i="342"/>
  <c r="U45" i="342"/>
  <c r="W45" i="342"/>
  <c r="U34" i="342"/>
  <c r="W34" i="342"/>
  <c r="U43" i="342"/>
  <c r="W43" i="342"/>
  <c r="BE38" i="342"/>
  <c r="BE25" i="342"/>
  <c r="BE24" i="342"/>
  <c r="BE26" i="342"/>
  <c r="BE35" i="342"/>
  <c r="BE48" i="342"/>
  <c r="U37" i="342"/>
  <c r="W37" i="342"/>
  <c r="U28" i="342"/>
  <c r="W28" i="342"/>
  <c r="U48" i="342"/>
  <c r="W48" i="342"/>
  <c r="U27" i="342"/>
  <c r="W27" i="342"/>
  <c r="U39" i="342"/>
  <c r="W39" i="342"/>
  <c r="AJ42" i="342"/>
  <c r="AJ48" i="342"/>
  <c r="AJ26" i="342"/>
  <c r="AJ28" i="342"/>
  <c r="AT28" i="342"/>
  <c r="AT44" i="342"/>
  <c r="AT30" i="342"/>
  <c r="AJ41" i="342"/>
  <c r="AT27" i="342"/>
  <c r="AT26" i="342"/>
  <c r="AT37" i="342"/>
  <c r="AJ36" i="342"/>
  <c r="AJ45" i="342"/>
  <c r="AT46" i="342"/>
  <c r="AT48" i="342"/>
  <c r="AJ31" i="342"/>
  <c r="R22" i="342"/>
  <c r="T22" i="342"/>
  <c r="BA22" i="342"/>
  <c r="BD22" i="342"/>
  <c r="Q22" i="342"/>
  <c r="BG22" i="342"/>
  <c r="W22" i="342"/>
  <c r="AJ37" i="342"/>
  <c r="BI47" i="342"/>
  <c r="BI32" i="342"/>
  <c r="BI33" i="342"/>
  <c r="BI35" i="342"/>
  <c r="BI31" i="342"/>
  <c r="BI38" i="342"/>
  <c r="BK47" i="342"/>
  <c r="BK35" i="342"/>
  <c r="BK32" i="342"/>
  <c r="BK38" i="342"/>
  <c r="AM47" i="342"/>
  <c r="AM35" i="342"/>
  <c r="AM41" i="342"/>
  <c r="AM32" i="342"/>
  <c r="AM40" i="342"/>
  <c r="AM25" i="342"/>
  <c r="AM36" i="342"/>
  <c r="AM46" i="342"/>
  <c r="AM23" i="342"/>
  <c r="BG24" i="342"/>
  <c r="BG47" i="342"/>
  <c r="BG44" i="342"/>
  <c r="BG40" i="342"/>
  <c r="BG27" i="342"/>
  <c r="BG32" i="342"/>
  <c r="BG48" i="342"/>
  <c r="BG25" i="342"/>
  <c r="BG34" i="342"/>
  <c r="BG45" i="342"/>
  <c r="BG36" i="342"/>
  <c r="BG26" i="342"/>
  <c r="BG46" i="342"/>
  <c r="BG35" i="342"/>
  <c r="BG38" i="342"/>
  <c r="BG23" i="342"/>
  <c r="BG41" i="342"/>
  <c r="BG42" i="342"/>
  <c r="AG22" i="342"/>
  <c r="AG46" i="342"/>
  <c r="AG42" i="342"/>
  <c r="AG48" i="342"/>
  <c r="AG45" i="342"/>
  <c r="AG34" i="342"/>
  <c r="AG47" i="342"/>
  <c r="AG25" i="342"/>
  <c r="AG31" i="342"/>
  <c r="AG37" i="342"/>
  <c r="AG24" i="342"/>
  <c r="AG28" i="342"/>
  <c r="AG39" i="342"/>
  <c r="AG36" i="342"/>
  <c r="AG33" i="342"/>
  <c r="AG30" i="342"/>
  <c r="AG35" i="342"/>
  <c r="AG43" i="342"/>
  <c r="AG32" i="342"/>
  <c r="AG44" i="342"/>
  <c r="AG29" i="342"/>
  <c r="AG27" i="342"/>
  <c r="AG40" i="342"/>
  <c r="AG38" i="342"/>
  <c r="AG23" i="342"/>
  <c r="AG41" i="342"/>
  <c r="AG26" i="342"/>
  <c r="AQ41" i="342"/>
  <c r="AQ27" i="342"/>
  <c r="AA138" i="454"/>
  <c r="Y138" i="454"/>
  <c r="X138" i="454"/>
  <c r="AA142" i="454"/>
  <c r="Y142" i="454"/>
  <c r="X142" i="454"/>
  <c r="AA156" i="454"/>
  <c r="Z156" i="454"/>
  <c r="X156" i="454"/>
  <c r="AA130" i="454"/>
  <c r="Y130" i="454"/>
  <c r="X130" i="454"/>
  <c r="AA134" i="454"/>
  <c r="Y134" i="454"/>
  <c r="X134" i="454"/>
  <c r="AA148" i="454"/>
  <c r="Z148" i="454"/>
  <c r="X148" i="454"/>
  <c r="Z127" i="454"/>
  <c r="Y127" i="454"/>
  <c r="Z130" i="454"/>
  <c r="AA132" i="454"/>
  <c r="Z132" i="454"/>
  <c r="X132" i="454"/>
  <c r="Z134" i="454"/>
  <c r="AA146" i="454"/>
  <c r="Y146" i="454"/>
  <c r="X146" i="454"/>
  <c r="Y148" i="454"/>
  <c r="AA150" i="454"/>
  <c r="Y150" i="454"/>
  <c r="X150" i="454"/>
  <c r="X127" i="454"/>
  <c r="AA140" i="454"/>
  <c r="Z140" i="454"/>
  <c r="X140" i="454"/>
  <c r="AA154" i="454"/>
  <c r="Y154" i="454"/>
  <c r="X154" i="454"/>
  <c r="AA158" i="454"/>
  <c r="Y158" i="454"/>
  <c r="X158" i="454"/>
  <c r="AA174" i="454"/>
  <c r="Y174" i="454"/>
  <c r="X174" i="454"/>
  <c r="Z174" i="454"/>
  <c r="AA186" i="454"/>
  <c r="Y186" i="454"/>
  <c r="Z186" i="454"/>
  <c r="X186" i="454"/>
  <c r="AA188" i="454"/>
  <c r="Z188" i="454"/>
  <c r="X188" i="454"/>
  <c r="Y188" i="454"/>
  <c r="AA24" i="454"/>
  <c r="AA26" i="454"/>
  <c r="AA28" i="454"/>
  <c r="AA30" i="454"/>
  <c r="AA32" i="454"/>
  <c r="AA34" i="454"/>
  <c r="AA36" i="454"/>
  <c r="AA38" i="454"/>
  <c r="AA40" i="454"/>
  <c r="AA42" i="454"/>
  <c r="AA44" i="454"/>
  <c r="AA46" i="454"/>
  <c r="AA48" i="454"/>
  <c r="AA50" i="454"/>
  <c r="AA52" i="454"/>
  <c r="AA54" i="454"/>
  <c r="AA56" i="454"/>
  <c r="AA58" i="454"/>
  <c r="AA60" i="454"/>
  <c r="AA62" i="454"/>
  <c r="AA64" i="454"/>
  <c r="AA66" i="454"/>
  <c r="AA68" i="454"/>
  <c r="AA70" i="454"/>
  <c r="AA72" i="454"/>
  <c r="AA74" i="454"/>
  <c r="AA76" i="454"/>
  <c r="AA78" i="454"/>
  <c r="AA80" i="454"/>
  <c r="AA82" i="454"/>
  <c r="AA84" i="454"/>
  <c r="AA86" i="454"/>
  <c r="AA88" i="454"/>
  <c r="AA90" i="454"/>
  <c r="AA92" i="454"/>
  <c r="AA94" i="454"/>
  <c r="AA96" i="454"/>
  <c r="AA98" i="454"/>
  <c r="AA100" i="454"/>
  <c r="AA102" i="454"/>
  <c r="AA104" i="454"/>
  <c r="AA106" i="454"/>
  <c r="AA108" i="454"/>
  <c r="AA110" i="454"/>
  <c r="AA112" i="454"/>
  <c r="AA114" i="454"/>
  <c r="AA116" i="454"/>
  <c r="AA118" i="454"/>
  <c r="AA120" i="454"/>
  <c r="AA122" i="454"/>
  <c r="AA124" i="454"/>
  <c r="AA126" i="454"/>
  <c r="AA170" i="454"/>
  <c r="Y170" i="454"/>
  <c r="X170" i="454"/>
  <c r="AA178" i="454"/>
  <c r="Y178" i="454"/>
  <c r="Z178" i="454"/>
  <c r="X178" i="454"/>
  <c r="AA180" i="454"/>
  <c r="Z180" i="454"/>
  <c r="X180" i="454"/>
  <c r="Y180" i="454"/>
  <c r="L13" i="454"/>
  <c r="AA162" i="454"/>
  <c r="Y162" i="454"/>
  <c r="X162" i="454"/>
  <c r="AA164" i="454"/>
  <c r="Z164" i="454"/>
  <c r="X164" i="454"/>
  <c r="AA166" i="454"/>
  <c r="Y166" i="454"/>
  <c r="X166" i="454"/>
  <c r="AA172" i="454"/>
  <c r="Z172" i="454"/>
  <c r="X172" i="454"/>
  <c r="Y172" i="454"/>
  <c r="AA182" i="454"/>
  <c r="Y182" i="454"/>
  <c r="X182" i="454"/>
  <c r="Z182" i="454"/>
  <c r="AA190" i="454"/>
  <c r="Y190" i="454"/>
  <c r="X190" i="454"/>
  <c r="Z190" i="454"/>
  <c r="Z232" i="454"/>
  <c r="AA232" i="454"/>
  <c r="AA193" i="454"/>
  <c r="Z193" i="454"/>
  <c r="X193" i="454"/>
  <c r="AA195" i="454"/>
  <c r="Y195" i="454"/>
  <c r="X195" i="454"/>
  <c r="AA199" i="454"/>
  <c r="Y199" i="454"/>
  <c r="AA201" i="454"/>
  <c r="Z201" i="454"/>
  <c r="X201" i="454"/>
  <c r="AA203" i="454"/>
  <c r="Y203" i="454"/>
  <c r="X203" i="454"/>
  <c r="AA207" i="454"/>
  <c r="Y207" i="454"/>
  <c r="AA209" i="454"/>
  <c r="Z209" i="454"/>
  <c r="X209" i="454"/>
  <c r="AA211" i="454"/>
  <c r="Y211" i="454"/>
  <c r="X211" i="454"/>
  <c r="AA215" i="454"/>
  <c r="Y215" i="454"/>
  <c r="AA217" i="454"/>
  <c r="Z217" i="454"/>
  <c r="X217" i="454"/>
  <c r="AA219" i="454"/>
  <c r="Y219" i="454"/>
  <c r="X219" i="454"/>
  <c r="AA223" i="454"/>
  <c r="Y223" i="454"/>
  <c r="Z224" i="454"/>
  <c r="AA224" i="454"/>
  <c r="Z230" i="454"/>
  <c r="AA230" i="454"/>
  <c r="Y230" i="454"/>
  <c r="X230" i="454"/>
  <c r="Z228" i="454"/>
  <c r="AA228" i="454"/>
  <c r="X228" i="454"/>
  <c r="Z226" i="454"/>
  <c r="AA226" i="454"/>
  <c r="AA236" i="454"/>
  <c r="Z236" i="454"/>
  <c r="AA238" i="454"/>
  <c r="Y238" i="454"/>
  <c r="AA244" i="454"/>
  <c r="Z244" i="454"/>
  <c r="AA246" i="454"/>
  <c r="Y246" i="454"/>
  <c r="AA243" i="451"/>
  <c r="Z243" i="451"/>
  <c r="X243" i="451"/>
  <c r="Y243" i="451"/>
  <c r="AA66" i="452"/>
  <c r="Z66" i="452"/>
  <c r="Y66" i="452"/>
  <c r="X66" i="452"/>
  <c r="AA74" i="452"/>
  <c r="Z74" i="452"/>
  <c r="Y74" i="452"/>
  <c r="X74" i="452"/>
  <c r="X42" i="453"/>
  <c r="AA42" i="453"/>
  <c r="Z42" i="453"/>
  <c r="Y42" i="453"/>
  <c r="X74" i="453"/>
  <c r="AA74" i="453"/>
  <c r="Z74" i="453"/>
  <c r="Y74" i="453"/>
  <c r="Z211" i="451"/>
  <c r="AA211" i="451"/>
  <c r="Y211" i="451"/>
  <c r="X211" i="451"/>
  <c r="Z217" i="451"/>
  <c r="AA217" i="451"/>
  <c r="Y217" i="451"/>
  <c r="Z221" i="451"/>
  <c r="AA221" i="451"/>
  <c r="X221" i="451"/>
  <c r="Y221" i="451"/>
  <c r="AA237" i="451"/>
  <c r="Z237" i="451"/>
  <c r="Y237" i="451"/>
  <c r="X237" i="451"/>
  <c r="AA58" i="452"/>
  <c r="Z58" i="452"/>
  <c r="Y58" i="452"/>
  <c r="X58" i="452"/>
  <c r="AA98" i="452"/>
  <c r="Z98" i="452"/>
  <c r="Y98" i="452"/>
  <c r="X98" i="452"/>
  <c r="AA106" i="452"/>
  <c r="Z106" i="452"/>
  <c r="Y106" i="452"/>
  <c r="X106" i="452"/>
  <c r="AA202" i="452"/>
  <c r="Z202" i="452"/>
  <c r="Y202" i="452"/>
  <c r="X202" i="452"/>
  <c r="A22" i="451"/>
  <c r="Z225" i="451"/>
  <c r="AA225" i="451"/>
  <c r="Y225" i="451"/>
  <c r="X225" i="451"/>
  <c r="Z229" i="451"/>
  <c r="AA229" i="451"/>
  <c r="X229" i="451"/>
  <c r="Y229" i="451"/>
  <c r="AA235" i="451"/>
  <c r="Z235" i="451"/>
  <c r="X235" i="451"/>
  <c r="Y235" i="451"/>
  <c r="AA245" i="451"/>
  <c r="Z245" i="451"/>
  <c r="Y245" i="451"/>
  <c r="X245" i="451"/>
  <c r="AA90" i="452"/>
  <c r="Z90" i="452"/>
  <c r="Y90" i="452"/>
  <c r="X90" i="452"/>
  <c r="AA130" i="452"/>
  <c r="Z130" i="452"/>
  <c r="Y130" i="452"/>
  <c r="X130" i="452"/>
  <c r="AA138" i="452"/>
  <c r="Z138" i="452"/>
  <c r="Y138" i="452"/>
  <c r="X138" i="452"/>
  <c r="L13" i="453"/>
  <c r="X52" i="453"/>
  <c r="AA52" i="453"/>
  <c r="Z52" i="453"/>
  <c r="Y52" i="453"/>
  <c r="X84" i="453"/>
  <c r="AA84" i="453"/>
  <c r="Z84" i="453"/>
  <c r="Y84" i="453"/>
  <c r="AA154" i="452"/>
  <c r="Z154" i="452"/>
  <c r="Y154" i="452"/>
  <c r="X154" i="452"/>
  <c r="AA218" i="453"/>
  <c r="Y218" i="453"/>
  <c r="Z218" i="453"/>
  <c r="X218" i="453"/>
  <c r="AA194" i="452"/>
  <c r="Z194" i="452"/>
  <c r="Y194" i="452"/>
  <c r="X194" i="452"/>
  <c r="X217" i="451"/>
  <c r="AA34" i="452"/>
  <c r="Z34" i="452"/>
  <c r="Y34" i="452"/>
  <c r="X34" i="452"/>
  <c r="AA42" i="452"/>
  <c r="Z42" i="452"/>
  <c r="Y42" i="452"/>
  <c r="X42" i="452"/>
  <c r="AA122" i="452"/>
  <c r="Z122" i="452"/>
  <c r="Y122" i="452"/>
  <c r="X122" i="452"/>
  <c r="AA162" i="452"/>
  <c r="Z162" i="452"/>
  <c r="Y162" i="452"/>
  <c r="X162" i="452"/>
  <c r="AA170" i="452"/>
  <c r="Z170" i="452"/>
  <c r="Y170" i="452"/>
  <c r="X170" i="452"/>
  <c r="AA226" i="452"/>
  <c r="Z226" i="452"/>
  <c r="Y226" i="452"/>
  <c r="X226" i="452"/>
  <c r="AA234" i="452"/>
  <c r="Z234" i="452"/>
  <c r="Y234" i="452"/>
  <c r="X44" i="453"/>
  <c r="AA44" i="453"/>
  <c r="Z44" i="453"/>
  <c r="Y44" i="453"/>
  <c r="X50" i="453"/>
  <c r="AA50" i="453"/>
  <c r="Z50" i="453"/>
  <c r="Y50" i="453"/>
  <c r="X76" i="453"/>
  <c r="AA76" i="453"/>
  <c r="Z76" i="453"/>
  <c r="Y76" i="453"/>
  <c r="X82" i="453"/>
  <c r="AA82" i="453"/>
  <c r="Z82" i="453"/>
  <c r="Y82" i="453"/>
  <c r="Z219" i="451"/>
  <c r="AA219" i="451"/>
  <c r="Y219" i="451"/>
  <c r="Z233" i="451"/>
  <c r="AA233" i="451"/>
  <c r="X34" i="453"/>
  <c r="AA34" i="453"/>
  <c r="Z34" i="453"/>
  <c r="Y34" i="453"/>
  <c r="X36" i="453"/>
  <c r="AA36" i="453"/>
  <c r="Z36" i="453"/>
  <c r="Y36" i="453"/>
  <c r="X66" i="453"/>
  <c r="AA66" i="453"/>
  <c r="Z66" i="453"/>
  <c r="Y66" i="453"/>
  <c r="X68" i="453"/>
  <c r="AA68" i="453"/>
  <c r="Z68" i="453"/>
  <c r="Y68" i="453"/>
  <c r="X98" i="453"/>
  <c r="AA98" i="453"/>
  <c r="Z98" i="453"/>
  <c r="Y98" i="453"/>
  <c r="X100" i="453"/>
  <c r="AA100" i="453"/>
  <c r="Z100" i="453"/>
  <c r="Y100" i="453"/>
  <c r="V13" i="451"/>
  <c r="V17" i="451"/>
  <c r="P17" i="451"/>
  <c r="O17" i="451" s="1"/>
  <c r="AA25" i="451"/>
  <c r="Z25" i="451"/>
  <c r="AA27" i="451"/>
  <c r="Y27" i="451"/>
  <c r="AA33" i="451"/>
  <c r="Z33" i="451"/>
  <c r="AA35" i="451"/>
  <c r="Y35" i="451"/>
  <c r="AA41" i="451"/>
  <c r="Z41" i="451"/>
  <c r="AA43" i="451"/>
  <c r="Y43" i="451"/>
  <c r="AA49" i="451"/>
  <c r="Z49" i="451"/>
  <c r="AA51" i="451"/>
  <c r="Y51" i="451"/>
  <c r="AA57" i="451"/>
  <c r="Z57" i="451"/>
  <c r="AA65" i="451"/>
  <c r="Z65" i="451"/>
  <c r="AA67" i="451"/>
  <c r="Y67" i="451"/>
  <c r="AA73" i="451"/>
  <c r="Z73" i="451"/>
  <c r="AA75" i="451"/>
  <c r="Y75" i="451"/>
  <c r="AA81" i="451"/>
  <c r="Z81" i="451"/>
  <c r="AA83" i="451"/>
  <c r="Y83" i="451"/>
  <c r="AA89" i="451"/>
  <c r="Z89" i="451"/>
  <c r="AA91" i="451"/>
  <c r="Y91" i="451"/>
  <c r="AA99" i="451"/>
  <c r="Y99" i="451"/>
  <c r="AA105" i="451"/>
  <c r="Z105" i="451"/>
  <c r="AA107" i="451"/>
  <c r="Y107" i="451"/>
  <c r="AA113" i="451"/>
  <c r="Z113" i="451"/>
  <c r="AA115" i="451"/>
  <c r="Y115" i="451"/>
  <c r="AA121" i="451"/>
  <c r="Z121" i="451"/>
  <c r="AA123" i="451"/>
  <c r="Y123" i="451"/>
  <c r="AA129" i="451"/>
  <c r="Z129" i="451"/>
  <c r="AA131" i="451"/>
  <c r="Y131" i="451"/>
  <c r="AA137" i="451"/>
  <c r="Z137" i="451"/>
  <c r="AA139" i="451"/>
  <c r="Y139" i="451"/>
  <c r="AA145" i="451"/>
  <c r="Z145" i="451"/>
  <c r="AA147" i="451"/>
  <c r="Y147" i="451"/>
  <c r="AA155" i="451"/>
  <c r="Y155" i="451"/>
  <c r="AA161" i="451"/>
  <c r="AA163" i="451"/>
  <c r="Y163" i="451"/>
  <c r="AA169" i="451"/>
  <c r="Z169" i="451"/>
  <c r="AA171" i="451"/>
  <c r="Y171" i="451"/>
  <c r="AA177" i="451"/>
  <c r="Z177" i="451"/>
  <c r="AA179" i="451"/>
  <c r="Y179" i="451"/>
  <c r="AA185" i="451"/>
  <c r="Z185" i="451"/>
  <c r="AA187" i="451"/>
  <c r="Y187" i="451"/>
  <c r="AA193" i="451"/>
  <c r="Z193" i="451"/>
  <c r="AA195" i="451"/>
  <c r="Y195" i="451"/>
  <c r="AA201" i="451"/>
  <c r="Z201" i="451"/>
  <c r="AA203" i="451"/>
  <c r="Y203" i="451"/>
  <c r="Z209" i="451"/>
  <c r="AA209" i="451"/>
  <c r="Z213" i="451"/>
  <c r="AA213" i="451"/>
  <c r="X213" i="451"/>
  <c r="Z227" i="451"/>
  <c r="AA227" i="451"/>
  <c r="Y227" i="451"/>
  <c r="X233" i="451"/>
  <c r="X240" i="452"/>
  <c r="AA240" i="452"/>
  <c r="Z240" i="452"/>
  <c r="Y240" i="452"/>
  <c r="X246" i="452"/>
  <c r="AA246" i="452"/>
  <c r="Z246" i="452"/>
  <c r="Y246" i="452"/>
  <c r="X26" i="453"/>
  <c r="AA26" i="453"/>
  <c r="Z26" i="453"/>
  <c r="Y26" i="453"/>
  <c r="X28" i="453"/>
  <c r="AA28" i="453"/>
  <c r="Z28" i="453"/>
  <c r="Y28" i="453"/>
  <c r="X58" i="453"/>
  <c r="AA58" i="453"/>
  <c r="Z58" i="453"/>
  <c r="Y58" i="453"/>
  <c r="X60" i="453"/>
  <c r="AA60" i="453"/>
  <c r="Z60" i="453"/>
  <c r="Y60" i="453"/>
  <c r="X90" i="453"/>
  <c r="AA90" i="453"/>
  <c r="Z90" i="453"/>
  <c r="Y90" i="453"/>
  <c r="X92" i="453"/>
  <c r="AA92" i="453"/>
  <c r="Z92" i="453"/>
  <c r="Y92" i="453"/>
  <c r="X114" i="453"/>
  <c r="AA114" i="453"/>
  <c r="Z114" i="453"/>
  <c r="Y114" i="453"/>
  <c r="AA186" i="452"/>
  <c r="Z186" i="452"/>
  <c r="Y186" i="452"/>
  <c r="AA218" i="452"/>
  <c r="Z218" i="452"/>
  <c r="Y218" i="452"/>
  <c r="X238" i="452"/>
  <c r="AA238" i="452"/>
  <c r="Z238" i="452"/>
  <c r="X242" i="452"/>
  <c r="AA242" i="452"/>
  <c r="Z242" i="452"/>
  <c r="X106" i="453"/>
  <c r="AA106" i="453"/>
  <c r="Z106" i="453"/>
  <c r="Y106" i="453"/>
  <c r="X122" i="453"/>
  <c r="AA122" i="453"/>
  <c r="Z122" i="453"/>
  <c r="Y122" i="453"/>
  <c r="AA50" i="452"/>
  <c r="Z50" i="452"/>
  <c r="Y50" i="452"/>
  <c r="AA82" i="452"/>
  <c r="Z82" i="452"/>
  <c r="Y82" i="452"/>
  <c r="AA114" i="452"/>
  <c r="Z114" i="452"/>
  <c r="Y114" i="452"/>
  <c r="AA146" i="452"/>
  <c r="Z146" i="452"/>
  <c r="Y146" i="452"/>
  <c r="AA178" i="452"/>
  <c r="Z178" i="452"/>
  <c r="Y178" i="452"/>
  <c r="AA210" i="452"/>
  <c r="Z210" i="452"/>
  <c r="Y210" i="452"/>
  <c r="X108" i="453"/>
  <c r="AA108" i="453"/>
  <c r="Z108" i="453"/>
  <c r="X116" i="453"/>
  <c r="AA116" i="453"/>
  <c r="Z116" i="453"/>
  <c r="X124" i="453"/>
  <c r="AA124" i="453"/>
  <c r="Z124" i="453"/>
  <c r="AA214" i="453"/>
  <c r="Z214" i="453"/>
  <c r="AA239" i="453"/>
  <c r="Z239" i="453"/>
  <c r="X239" i="453"/>
  <c r="Y239" i="453"/>
  <c r="Z223" i="451"/>
  <c r="AA223" i="451"/>
  <c r="Z231" i="451"/>
  <c r="AA231" i="451"/>
  <c r="AA24" i="452"/>
  <c r="Z24" i="452"/>
  <c r="AA32" i="452"/>
  <c r="Z32" i="452"/>
  <c r="AA40" i="452"/>
  <c r="Z40" i="452"/>
  <c r="AA48" i="452"/>
  <c r="Z48" i="452"/>
  <c r="AA56" i="452"/>
  <c r="Z56" i="452"/>
  <c r="AA72" i="452"/>
  <c r="Z72" i="452"/>
  <c r="AA80" i="452"/>
  <c r="Z80" i="452"/>
  <c r="AA88" i="452"/>
  <c r="Z88" i="452"/>
  <c r="AA96" i="452"/>
  <c r="Z96" i="452"/>
  <c r="AA104" i="452"/>
  <c r="Z104" i="452"/>
  <c r="AA112" i="452"/>
  <c r="Z112" i="452"/>
  <c r="AA120" i="452"/>
  <c r="Z120" i="452"/>
  <c r="AA128" i="452"/>
  <c r="Z128" i="452"/>
  <c r="AA136" i="452"/>
  <c r="Z136" i="452"/>
  <c r="AA144" i="452"/>
  <c r="Z144" i="452"/>
  <c r="AA152" i="452"/>
  <c r="Z152" i="452"/>
  <c r="AA160" i="452"/>
  <c r="Z160" i="452"/>
  <c r="AA168" i="452"/>
  <c r="Z168" i="452"/>
  <c r="AA176" i="452"/>
  <c r="Z176" i="452"/>
  <c r="AA184" i="452"/>
  <c r="Z184" i="452"/>
  <c r="AA192" i="452"/>
  <c r="Z192" i="452"/>
  <c r="AA200" i="452"/>
  <c r="Z200" i="452"/>
  <c r="AA208" i="452"/>
  <c r="Z208" i="452"/>
  <c r="AA216" i="452"/>
  <c r="Z216" i="452"/>
  <c r="AA224" i="452"/>
  <c r="Z224" i="452"/>
  <c r="AA232" i="452"/>
  <c r="Z232" i="452"/>
  <c r="X236" i="452"/>
  <c r="AA236" i="452"/>
  <c r="Z236" i="452"/>
  <c r="X244" i="452"/>
  <c r="AA244" i="452"/>
  <c r="Z244" i="452"/>
  <c r="N13" i="453"/>
  <c r="X214" i="453"/>
  <c r="AA222" i="453"/>
  <c r="Z222" i="453"/>
  <c r="Y222" i="453"/>
  <c r="AA237" i="453"/>
  <c r="Y237" i="453"/>
  <c r="X237" i="453"/>
  <c r="Z237" i="453"/>
  <c r="AB17" i="453"/>
  <c r="AB20" i="453" s="1"/>
  <c r="Q240" i="453" s="1"/>
  <c r="X24" i="453"/>
  <c r="AA24" i="453"/>
  <c r="X32" i="453"/>
  <c r="AA32" i="453"/>
  <c r="X40" i="453"/>
  <c r="AA40" i="453"/>
  <c r="X48" i="453"/>
  <c r="AA48" i="453"/>
  <c r="X56" i="453"/>
  <c r="AA56" i="453"/>
  <c r="X64" i="453"/>
  <c r="AA64" i="453"/>
  <c r="X72" i="453"/>
  <c r="AA72" i="453"/>
  <c r="X80" i="453"/>
  <c r="AA80" i="453"/>
  <c r="X88" i="453"/>
  <c r="AA88" i="453"/>
  <c r="X96" i="453"/>
  <c r="AA96" i="453"/>
  <c r="X104" i="453"/>
  <c r="AA104" i="453"/>
  <c r="X112" i="453"/>
  <c r="AA112" i="453"/>
  <c r="X120" i="453"/>
  <c r="AA120" i="453"/>
  <c r="X128" i="453"/>
  <c r="AA128" i="453"/>
  <c r="AA192" i="453"/>
  <c r="Z192" i="453"/>
  <c r="Y192" i="453"/>
  <c r="AA198" i="453"/>
  <c r="Y198" i="453"/>
  <c r="AA200" i="453"/>
  <c r="Z200" i="453"/>
  <c r="X200" i="453"/>
  <c r="AA202" i="453"/>
  <c r="Y202" i="453"/>
  <c r="X202" i="453"/>
  <c r="AA216" i="453"/>
  <c r="Z216" i="453"/>
  <c r="X226" i="453"/>
  <c r="AA226" i="453"/>
  <c r="Z226" i="453"/>
  <c r="AA245" i="453"/>
  <c r="Y245" i="453"/>
  <c r="Z245" i="453"/>
  <c r="Z210" i="451"/>
  <c r="Z212" i="451"/>
  <c r="Z214" i="451"/>
  <c r="Z216" i="451"/>
  <c r="Z218" i="451"/>
  <c r="Z220" i="451"/>
  <c r="Z222" i="451"/>
  <c r="Z224" i="451"/>
  <c r="Z226" i="451"/>
  <c r="Z228" i="451"/>
  <c r="Z230" i="451"/>
  <c r="Z232" i="451"/>
  <c r="Y239" i="451"/>
  <c r="Y28" i="452"/>
  <c r="Y36" i="452"/>
  <c r="Y44" i="452"/>
  <c r="Y52" i="452"/>
  <c r="Y60" i="452"/>
  <c r="Y68" i="452"/>
  <c r="Y76" i="452"/>
  <c r="Y84" i="452"/>
  <c r="Y92" i="452"/>
  <c r="Y100" i="452"/>
  <c r="Y108" i="452"/>
  <c r="Y116" i="452"/>
  <c r="Y124" i="452"/>
  <c r="Y132" i="452"/>
  <c r="Y140" i="452"/>
  <c r="Y148" i="452"/>
  <c r="Y156" i="452"/>
  <c r="Y164" i="452"/>
  <c r="Y172" i="452"/>
  <c r="Y180" i="452"/>
  <c r="Y188" i="452"/>
  <c r="Y196" i="452"/>
  <c r="Y204" i="452"/>
  <c r="Y212" i="452"/>
  <c r="Y220" i="452"/>
  <c r="Y228" i="452"/>
  <c r="P13" i="453"/>
  <c r="Y24" i="453"/>
  <c r="X30" i="453"/>
  <c r="AA30" i="453"/>
  <c r="Y32" i="453"/>
  <c r="X38" i="453"/>
  <c r="AA38" i="453"/>
  <c r="Y40" i="453"/>
  <c r="X46" i="453"/>
  <c r="AA46" i="453"/>
  <c r="Y48" i="453"/>
  <c r="X54" i="453"/>
  <c r="AA54" i="453"/>
  <c r="Y56" i="453"/>
  <c r="X62" i="453"/>
  <c r="AA62" i="453"/>
  <c r="Y64" i="453"/>
  <c r="X70" i="453"/>
  <c r="AA70" i="453"/>
  <c r="Y72" i="453"/>
  <c r="X78" i="453"/>
  <c r="AA78" i="453"/>
  <c r="Y80" i="453"/>
  <c r="X86" i="453"/>
  <c r="AA86" i="453"/>
  <c r="Y88" i="453"/>
  <c r="X94" i="453"/>
  <c r="AA94" i="453"/>
  <c r="Y96" i="453"/>
  <c r="X102" i="453"/>
  <c r="AA102" i="453"/>
  <c r="Y104" i="453"/>
  <c r="X110" i="453"/>
  <c r="AA110" i="453"/>
  <c r="Y112" i="453"/>
  <c r="X118" i="453"/>
  <c r="AA118" i="453"/>
  <c r="Y120" i="453"/>
  <c r="X126" i="453"/>
  <c r="AA126" i="453"/>
  <c r="Y128" i="453"/>
  <c r="AA194" i="453"/>
  <c r="Y194" i="453"/>
  <c r="Z194" i="453"/>
  <c r="X198" i="453"/>
  <c r="X216" i="453"/>
  <c r="AA241" i="453"/>
  <c r="Y241" i="453"/>
  <c r="X241" i="453"/>
  <c r="AA135" i="453"/>
  <c r="Z135" i="453"/>
  <c r="AA137" i="453"/>
  <c r="Y137" i="453"/>
  <c r="AA143" i="453"/>
  <c r="Z143" i="453"/>
  <c r="AA145" i="453"/>
  <c r="Y145" i="453"/>
  <c r="AA151" i="453"/>
  <c r="Z151" i="453"/>
  <c r="AA153" i="453"/>
  <c r="Y153" i="453"/>
  <c r="AA159" i="453"/>
  <c r="Z159" i="453"/>
  <c r="AA161" i="453"/>
  <c r="Y161" i="453"/>
  <c r="AA167" i="453"/>
  <c r="Z167" i="453"/>
  <c r="AA169" i="453"/>
  <c r="Y169" i="453"/>
  <c r="AA175" i="453"/>
  <c r="Z175" i="453"/>
  <c r="AA177" i="453"/>
  <c r="Y177" i="453"/>
  <c r="AA183" i="453"/>
  <c r="Z183" i="453"/>
  <c r="AA185" i="453"/>
  <c r="Y185" i="453"/>
  <c r="AA208" i="453"/>
  <c r="Z208" i="453"/>
  <c r="AA210" i="453"/>
  <c r="Y210" i="453"/>
  <c r="X224" i="453"/>
  <c r="AA224" i="453"/>
  <c r="Y224" i="453"/>
  <c r="X232" i="453"/>
  <c r="AA232" i="453"/>
  <c r="Y232" i="453"/>
  <c r="X228" i="453"/>
  <c r="AA228" i="453"/>
  <c r="X230" i="453"/>
  <c r="AA230" i="453"/>
  <c r="Z235" i="449"/>
  <c r="X235" i="449"/>
  <c r="AA235" i="449"/>
  <c r="Y235" i="449"/>
  <c r="L13" i="449"/>
  <c r="Z237" i="449"/>
  <c r="X237" i="449"/>
  <c r="AA237" i="449"/>
  <c r="Y237" i="449"/>
  <c r="X51" i="450"/>
  <c r="AA51" i="450"/>
  <c r="Z51" i="450"/>
  <c r="Y51" i="450"/>
  <c r="Z239" i="449"/>
  <c r="X239" i="449"/>
  <c r="AA239" i="449"/>
  <c r="Y239" i="449"/>
  <c r="X43" i="450"/>
  <c r="AA43" i="450"/>
  <c r="Z43" i="450"/>
  <c r="Y43" i="450"/>
  <c r="X27" i="450"/>
  <c r="AA27" i="450"/>
  <c r="Z27" i="450"/>
  <c r="Y27" i="450"/>
  <c r="X59" i="450"/>
  <c r="AA59" i="450"/>
  <c r="Z59" i="450"/>
  <c r="Y59" i="450"/>
  <c r="AA137" i="449"/>
  <c r="Z137" i="449"/>
  <c r="Y137" i="449"/>
  <c r="Z241" i="449"/>
  <c r="X241" i="449"/>
  <c r="AA241" i="449"/>
  <c r="Y241" i="449"/>
  <c r="X35" i="450"/>
  <c r="AA35" i="450"/>
  <c r="Z35" i="450"/>
  <c r="Y35" i="450"/>
  <c r="X62" i="450"/>
  <c r="AA62" i="450"/>
  <c r="Z62" i="450"/>
  <c r="Y62" i="450"/>
  <c r="Z139" i="449"/>
  <c r="X244" i="449"/>
  <c r="AA244" i="449"/>
  <c r="Z244" i="449"/>
  <c r="Y244" i="449"/>
  <c r="X246" i="449"/>
  <c r="AA246" i="449"/>
  <c r="Z246" i="449"/>
  <c r="X29" i="450"/>
  <c r="AA29" i="450"/>
  <c r="Z29" i="450"/>
  <c r="X37" i="450"/>
  <c r="AA37" i="450"/>
  <c r="Z37" i="450"/>
  <c r="X45" i="450"/>
  <c r="AA45" i="450"/>
  <c r="Z45" i="450"/>
  <c r="X53" i="450"/>
  <c r="AA53" i="450"/>
  <c r="Z53" i="450"/>
  <c r="X60" i="450"/>
  <c r="AA60" i="450"/>
  <c r="Z60" i="450"/>
  <c r="X109" i="450"/>
  <c r="AA109" i="450"/>
  <c r="Z109" i="450"/>
  <c r="Y109" i="450"/>
  <c r="X236" i="449"/>
  <c r="Z236" i="449"/>
  <c r="X238" i="449"/>
  <c r="Z238" i="449"/>
  <c r="X240" i="449"/>
  <c r="Z240" i="449"/>
  <c r="L13" i="450"/>
  <c r="X23" i="450"/>
  <c r="AA23" i="450"/>
  <c r="Z23" i="450"/>
  <c r="X31" i="450"/>
  <c r="AA31" i="450"/>
  <c r="Z31" i="450"/>
  <c r="X39" i="450"/>
  <c r="AA39" i="450"/>
  <c r="Z39" i="450"/>
  <c r="X47" i="450"/>
  <c r="AA47" i="450"/>
  <c r="Z47" i="450"/>
  <c r="X55" i="450"/>
  <c r="AA55" i="450"/>
  <c r="Z55" i="450"/>
  <c r="X85" i="450"/>
  <c r="AA85" i="450"/>
  <c r="Z85" i="450"/>
  <c r="Y85" i="450"/>
  <c r="X93" i="450"/>
  <c r="AA93" i="450"/>
  <c r="Z93" i="450"/>
  <c r="Y93" i="450"/>
  <c r="X101" i="450"/>
  <c r="AA101" i="450"/>
  <c r="Z101" i="450"/>
  <c r="Y101" i="450"/>
  <c r="X113" i="450"/>
  <c r="AA113" i="450"/>
  <c r="Z113" i="450"/>
  <c r="Y113" i="450"/>
  <c r="Y223" i="449"/>
  <c r="Y234" i="449"/>
  <c r="Y236" i="449"/>
  <c r="Y238" i="449"/>
  <c r="Y240" i="449"/>
  <c r="X242" i="449"/>
  <c r="AA242" i="449"/>
  <c r="Z242" i="449"/>
  <c r="R17" i="450"/>
  <c r="T17" i="450"/>
  <c r="X25" i="450"/>
  <c r="AA25" i="450"/>
  <c r="Z25" i="450"/>
  <c r="X33" i="450"/>
  <c r="AA33" i="450"/>
  <c r="Z33" i="450"/>
  <c r="X41" i="450"/>
  <c r="AA41" i="450"/>
  <c r="Z41" i="450"/>
  <c r="X49" i="450"/>
  <c r="AA49" i="450"/>
  <c r="Z49" i="450"/>
  <c r="X57" i="450"/>
  <c r="AA57" i="450"/>
  <c r="Z57" i="450"/>
  <c r="X64" i="450"/>
  <c r="AA64" i="450"/>
  <c r="Z64" i="450"/>
  <c r="X243" i="449"/>
  <c r="X245" i="449"/>
  <c r="X24" i="450"/>
  <c r="X26" i="450"/>
  <c r="X28" i="450"/>
  <c r="X30" i="450"/>
  <c r="X32" i="450"/>
  <c r="X34" i="450"/>
  <c r="X36" i="450"/>
  <c r="X38" i="450"/>
  <c r="X40" i="450"/>
  <c r="X42" i="450"/>
  <c r="X44" i="450"/>
  <c r="X46" i="450"/>
  <c r="X48" i="450"/>
  <c r="X50" i="450"/>
  <c r="X52" i="450"/>
  <c r="X54" i="450"/>
  <c r="X56" i="450"/>
  <c r="X58" i="450"/>
  <c r="Z66" i="450"/>
  <c r="X66" i="450"/>
  <c r="Z68" i="450"/>
  <c r="X68" i="450"/>
  <c r="Z70" i="450"/>
  <c r="X70" i="450"/>
  <c r="Z72" i="450"/>
  <c r="X72" i="450"/>
  <c r="Z74" i="450"/>
  <c r="X74" i="450"/>
  <c r="Z76" i="450"/>
  <c r="X76" i="450"/>
  <c r="Z78" i="450"/>
  <c r="X78" i="450"/>
  <c r="X87" i="450"/>
  <c r="AA87" i="450"/>
  <c r="Z87" i="450"/>
  <c r="X95" i="450"/>
  <c r="AA95" i="450"/>
  <c r="Z95" i="450"/>
  <c r="X103" i="450"/>
  <c r="AA103" i="450"/>
  <c r="Z103" i="450"/>
  <c r="X137" i="450"/>
  <c r="AA137" i="450"/>
  <c r="Z137" i="450"/>
  <c r="Y137" i="450"/>
  <c r="X81" i="450"/>
  <c r="AA81" i="450"/>
  <c r="Z81" i="450"/>
  <c r="X89" i="450"/>
  <c r="AA89" i="450"/>
  <c r="Z89" i="450"/>
  <c r="X97" i="450"/>
  <c r="AA97" i="450"/>
  <c r="Z97" i="450"/>
  <c r="X105" i="450"/>
  <c r="AA105" i="450"/>
  <c r="Z105" i="450"/>
  <c r="X111" i="450"/>
  <c r="AA111" i="450"/>
  <c r="Z111" i="450"/>
  <c r="Y61" i="450"/>
  <c r="Y63" i="450"/>
  <c r="X65" i="450"/>
  <c r="Z65" i="450"/>
  <c r="X67" i="450"/>
  <c r="Z67" i="450"/>
  <c r="X69" i="450"/>
  <c r="Z69" i="450"/>
  <c r="X71" i="450"/>
  <c r="Z71" i="450"/>
  <c r="X73" i="450"/>
  <c r="Z73" i="450"/>
  <c r="X75" i="450"/>
  <c r="Z75" i="450"/>
  <c r="X77" i="450"/>
  <c r="Z77" i="450"/>
  <c r="X79" i="450"/>
  <c r="Z79" i="450"/>
  <c r="X83" i="450"/>
  <c r="AA83" i="450"/>
  <c r="Z83" i="450"/>
  <c r="X91" i="450"/>
  <c r="AA91" i="450"/>
  <c r="Z91" i="450"/>
  <c r="X99" i="450"/>
  <c r="AA99" i="450"/>
  <c r="Z99" i="450"/>
  <c r="Y103" i="450"/>
  <c r="X107" i="450"/>
  <c r="AA107" i="450"/>
  <c r="Z107" i="450"/>
  <c r="X80" i="450"/>
  <c r="X82" i="450"/>
  <c r="X84" i="450"/>
  <c r="X86" i="450"/>
  <c r="X88" i="450"/>
  <c r="X90" i="450"/>
  <c r="X92" i="450"/>
  <c r="X94" i="450"/>
  <c r="X96" i="450"/>
  <c r="X98" i="450"/>
  <c r="X100" i="450"/>
  <c r="X102" i="450"/>
  <c r="X104" i="450"/>
  <c r="X106" i="450"/>
  <c r="X108" i="450"/>
  <c r="AA116" i="450"/>
  <c r="AA118" i="450"/>
  <c r="X119" i="450"/>
  <c r="Z119" i="450"/>
  <c r="X121" i="450"/>
  <c r="Z121" i="450"/>
  <c r="X123" i="450"/>
  <c r="Z123" i="450"/>
  <c r="X125" i="450"/>
  <c r="Z125" i="450"/>
  <c r="X127" i="450"/>
  <c r="Z127" i="450"/>
  <c r="X129" i="450"/>
  <c r="Z129" i="450"/>
  <c r="X131" i="450"/>
  <c r="AA131" i="450"/>
  <c r="Z131" i="450"/>
  <c r="X139" i="450"/>
  <c r="AA139" i="450"/>
  <c r="Z139" i="450"/>
  <c r="X133" i="450"/>
  <c r="AA133" i="450"/>
  <c r="Z133" i="450"/>
  <c r="X141" i="450"/>
  <c r="AA141" i="450"/>
  <c r="Z141" i="450"/>
  <c r="Z120" i="450"/>
  <c r="X120" i="450"/>
  <c r="Z122" i="450"/>
  <c r="X122" i="450"/>
  <c r="Z124" i="450"/>
  <c r="X124" i="450"/>
  <c r="Z126" i="450"/>
  <c r="X126" i="450"/>
  <c r="Z128" i="450"/>
  <c r="X128" i="450"/>
  <c r="X135" i="450"/>
  <c r="AA135" i="450"/>
  <c r="Z135" i="450"/>
  <c r="X160" i="450"/>
  <c r="AA160" i="450"/>
  <c r="Z160" i="450"/>
  <c r="Y160" i="450"/>
  <c r="X168" i="450"/>
  <c r="AA168" i="450"/>
  <c r="Z168" i="450"/>
  <c r="Y168" i="450"/>
  <c r="X130" i="450"/>
  <c r="X132" i="450"/>
  <c r="X134" i="450"/>
  <c r="X136" i="450"/>
  <c r="X138" i="450"/>
  <c r="X140" i="450"/>
  <c r="X142" i="450"/>
  <c r="Z142" i="450"/>
  <c r="X144" i="450"/>
  <c r="Z144" i="450"/>
  <c r="X146" i="450"/>
  <c r="Z146" i="450"/>
  <c r="X148" i="450"/>
  <c r="Z148" i="450"/>
  <c r="X150" i="450"/>
  <c r="Z150" i="450"/>
  <c r="X152" i="450"/>
  <c r="Z152" i="450"/>
  <c r="X154" i="450"/>
  <c r="Z154" i="450"/>
  <c r="X156" i="450"/>
  <c r="Z156" i="450"/>
  <c r="X158" i="450"/>
  <c r="Z158" i="450"/>
  <c r="X162" i="450"/>
  <c r="AA162" i="450"/>
  <c r="Z162" i="450"/>
  <c r="X170" i="450"/>
  <c r="AA170" i="450"/>
  <c r="Z170" i="450"/>
  <c r="X164" i="450"/>
  <c r="AA164" i="450"/>
  <c r="Z164" i="450"/>
  <c r="X172" i="450"/>
  <c r="AA172" i="450"/>
  <c r="Z172" i="450"/>
  <c r="AA142" i="450"/>
  <c r="Z143" i="450"/>
  <c r="X143" i="450"/>
  <c r="AA144" i="450"/>
  <c r="Z145" i="450"/>
  <c r="X145" i="450"/>
  <c r="AA146" i="450"/>
  <c r="Z147" i="450"/>
  <c r="X147" i="450"/>
  <c r="AA148" i="450"/>
  <c r="Z149" i="450"/>
  <c r="X149" i="450"/>
  <c r="AA150" i="450"/>
  <c r="Z151" i="450"/>
  <c r="X151" i="450"/>
  <c r="AA152" i="450"/>
  <c r="Z153" i="450"/>
  <c r="X153" i="450"/>
  <c r="AA154" i="450"/>
  <c r="Z155" i="450"/>
  <c r="X155" i="450"/>
  <c r="AA156" i="450"/>
  <c r="Z157" i="450"/>
  <c r="X157" i="450"/>
  <c r="AA158" i="450"/>
  <c r="Y162" i="450"/>
  <c r="X166" i="450"/>
  <c r="AA166" i="450"/>
  <c r="Z166" i="450"/>
  <c r="Y170" i="450"/>
  <c r="AA176" i="450"/>
  <c r="Z176" i="450"/>
  <c r="Y176" i="450"/>
  <c r="X159" i="450"/>
  <c r="X161" i="450"/>
  <c r="X163" i="450"/>
  <c r="X165" i="450"/>
  <c r="X167" i="450"/>
  <c r="X169" i="450"/>
  <c r="X171" i="450"/>
  <c r="Z178" i="450"/>
  <c r="Z204" i="450"/>
  <c r="X224" i="450"/>
  <c r="Z224" i="450"/>
  <c r="AA224" i="450"/>
  <c r="Y224" i="450"/>
  <c r="X226" i="450"/>
  <c r="Z226" i="450"/>
  <c r="AA226" i="450"/>
  <c r="Y226" i="450"/>
  <c r="X228" i="450"/>
  <c r="Z228" i="450"/>
  <c r="AA228" i="450"/>
  <c r="Y228" i="450"/>
  <c r="X230" i="450"/>
  <c r="AA230" i="450"/>
  <c r="Z230" i="450"/>
  <c r="Y230" i="450"/>
  <c r="X232" i="450"/>
  <c r="AA232" i="450"/>
  <c r="Z232" i="450"/>
  <c r="Z225" i="450"/>
  <c r="X225" i="450"/>
  <c r="Z227" i="450"/>
  <c r="X227" i="450"/>
  <c r="Y225" i="450"/>
  <c r="Y227" i="450"/>
  <c r="X229" i="450"/>
  <c r="X231" i="450"/>
  <c r="X233" i="450"/>
  <c r="AA60" i="448"/>
  <c r="AA80" i="448"/>
  <c r="AA108" i="448"/>
  <c r="AA112" i="448"/>
  <c r="Y142" i="448"/>
  <c r="X142" i="448"/>
  <c r="Y148" i="448"/>
  <c r="Z154" i="448"/>
  <c r="AA174" i="448"/>
  <c r="Y174" i="448"/>
  <c r="X174" i="448"/>
  <c r="Z174" i="448"/>
  <c r="AA26" i="448"/>
  <c r="AA32" i="448"/>
  <c r="AA38" i="448"/>
  <c r="AA52" i="448"/>
  <c r="Z69" i="448"/>
  <c r="Y69" i="448"/>
  <c r="Z70" i="448"/>
  <c r="Z74" i="448"/>
  <c r="Z77" i="448"/>
  <c r="Z81" i="448"/>
  <c r="Y81" i="448"/>
  <c r="Z82" i="448"/>
  <c r="Z85" i="448"/>
  <c r="Y85" i="448"/>
  <c r="Z93" i="448"/>
  <c r="Y93" i="448"/>
  <c r="Z94" i="448"/>
  <c r="Z97" i="448"/>
  <c r="Y97" i="448"/>
  <c r="Z101" i="448"/>
  <c r="Y101" i="448"/>
  <c r="Z102" i="448"/>
  <c r="Z105" i="448"/>
  <c r="Z106" i="448"/>
  <c r="Z109" i="448"/>
  <c r="Z110" i="448"/>
  <c r="Z113" i="448"/>
  <c r="Y113" i="448"/>
  <c r="Z117" i="448"/>
  <c r="Y117" i="448"/>
  <c r="Z118" i="448"/>
  <c r="Z121" i="448"/>
  <c r="Y121" i="448"/>
  <c r="Z122" i="448"/>
  <c r="Z126" i="448"/>
  <c r="Y130" i="448"/>
  <c r="AA150" i="448"/>
  <c r="Y150" i="448"/>
  <c r="X150" i="448"/>
  <c r="Z150" i="448"/>
  <c r="X156" i="448"/>
  <c r="Z162" i="448"/>
  <c r="AA182" i="448"/>
  <c r="Y182" i="448"/>
  <c r="X182" i="448"/>
  <c r="Z182" i="448"/>
  <c r="AA190" i="448"/>
  <c r="Y190" i="448"/>
  <c r="X190" i="448"/>
  <c r="Z190" i="448"/>
  <c r="AA132" i="448"/>
  <c r="Z132" i="448"/>
  <c r="X132" i="448"/>
  <c r="Y132" i="448"/>
  <c r="AA138" i="448"/>
  <c r="Y138" i="448"/>
  <c r="Z138" i="448"/>
  <c r="AA158" i="448"/>
  <c r="Y158" i="448"/>
  <c r="X158" i="448"/>
  <c r="Z158" i="448"/>
  <c r="AA164" i="448"/>
  <c r="Z164" i="448"/>
  <c r="X164" i="448"/>
  <c r="Y164" i="448"/>
  <c r="AA170" i="448"/>
  <c r="Y170" i="448"/>
  <c r="Z170" i="448"/>
  <c r="AA188" i="448"/>
  <c r="Z188" i="448"/>
  <c r="X188" i="448"/>
  <c r="Y188" i="448"/>
  <c r="Z56" i="448"/>
  <c r="Z59" i="448"/>
  <c r="Y59" i="448"/>
  <c r="Z60" i="448"/>
  <c r="Y63" i="448"/>
  <c r="Z68" i="448"/>
  <c r="Z71" i="448"/>
  <c r="Y71" i="448"/>
  <c r="Z72" i="448"/>
  <c r="Z75" i="448"/>
  <c r="Y75" i="448"/>
  <c r="Z79" i="448"/>
  <c r="Y79" i="448"/>
  <c r="Z80" i="448"/>
  <c r="Z83" i="448"/>
  <c r="Y83" i="448"/>
  <c r="Z87" i="448"/>
  <c r="Y87" i="448"/>
  <c r="Z88" i="448"/>
  <c r="Z91" i="448"/>
  <c r="Z95" i="448"/>
  <c r="Y95" i="448"/>
  <c r="Z99" i="448"/>
  <c r="Y99" i="448"/>
  <c r="Z100" i="448"/>
  <c r="Z103" i="448"/>
  <c r="Z104" i="448"/>
  <c r="Z107" i="448"/>
  <c r="Y107" i="448"/>
  <c r="Z115" i="448"/>
  <c r="Y115" i="448"/>
  <c r="Z119" i="448"/>
  <c r="Y119" i="448"/>
  <c r="Z120" i="448"/>
  <c r="X134" i="448"/>
  <c r="AA140" i="448"/>
  <c r="Z140" i="448"/>
  <c r="X140" i="448"/>
  <c r="Y140" i="448"/>
  <c r="AA146" i="448"/>
  <c r="AA172" i="448"/>
  <c r="Z172" i="448"/>
  <c r="X172" i="448"/>
  <c r="Y172" i="448"/>
  <c r="AA178" i="448"/>
  <c r="Y178" i="448"/>
  <c r="Z178" i="448"/>
  <c r="Z232" i="448"/>
  <c r="AA232" i="448"/>
  <c r="AA193" i="448"/>
  <c r="Z193" i="448"/>
  <c r="X193" i="448"/>
  <c r="AA199" i="448"/>
  <c r="Y199" i="448"/>
  <c r="AA201" i="448"/>
  <c r="Z201" i="448"/>
  <c r="X201" i="448"/>
  <c r="AA203" i="448"/>
  <c r="Y203" i="448"/>
  <c r="X203" i="448"/>
  <c r="AA207" i="448"/>
  <c r="Y207" i="448"/>
  <c r="AA209" i="448"/>
  <c r="Z209" i="448"/>
  <c r="X209" i="448"/>
  <c r="AA211" i="448"/>
  <c r="Y211" i="448"/>
  <c r="X211" i="448"/>
  <c r="AA215" i="448"/>
  <c r="Y215" i="448"/>
  <c r="AA217" i="448"/>
  <c r="Z217" i="448"/>
  <c r="X217" i="448"/>
  <c r="AA219" i="448"/>
  <c r="Y219" i="448"/>
  <c r="X219" i="448"/>
  <c r="AA223" i="448"/>
  <c r="Y223" i="448"/>
  <c r="Z224" i="448"/>
  <c r="AA224" i="448"/>
  <c r="AA230" i="448"/>
  <c r="Z228" i="448"/>
  <c r="AA228" i="448"/>
  <c r="X228" i="448"/>
  <c r="Z226" i="448"/>
  <c r="AA226" i="448"/>
  <c r="AA236" i="448"/>
  <c r="Z236" i="448"/>
  <c r="AA244" i="448"/>
  <c r="Z244" i="448"/>
  <c r="AA246" i="448"/>
  <c r="Y246" i="448"/>
  <c r="U246" i="453"/>
  <c r="Q246" i="453"/>
  <c r="O245" i="453"/>
  <c r="U244" i="453"/>
  <c r="S243" i="453"/>
  <c r="O243" i="453"/>
  <c r="W241" i="453"/>
  <c r="W239" i="453"/>
  <c r="U238" i="453"/>
  <c r="Q238" i="453"/>
  <c r="O237" i="453"/>
  <c r="U236" i="453"/>
  <c r="S235" i="453"/>
  <c r="V233" i="453"/>
  <c r="V231" i="453"/>
  <c r="R231" i="453"/>
  <c r="V229" i="453"/>
  <c r="R229" i="453"/>
  <c r="V227" i="453"/>
  <c r="V225" i="453"/>
  <c r="R225" i="453"/>
  <c r="O246" i="453"/>
  <c r="V244" i="453"/>
  <c r="P244" i="453"/>
  <c r="R242" i="453"/>
  <c r="P239" i="453"/>
  <c r="T238" i="453"/>
  <c r="Q237" i="453"/>
  <c r="V234" i="453"/>
  <c r="Q234" i="453"/>
  <c r="Q232" i="453"/>
  <c r="S229" i="453"/>
  <c r="V228" i="453"/>
  <c r="V226" i="453"/>
  <c r="Q226" i="453"/>
  <c r="U223" i="453"/>
  <c r="S222" i="453"/>
  <c r="W220" i="453"/>
  <c r="S220" i="453"/>
  <c r="Q219" i="453"/>
  <c r="W218" i="453"/>
  <c r="U217" i="453"/>
  <c r="O216" i="453"/>
  <c r="S214" i="453"/>
  <c r="O214" i="453"/>
  <c r="W212" i="453"/>
  <c r="S212" i="453"/>
  <c r="Q211" i="453"/>
  <c r="W210" i="453"/>
  <c r="O208" i="453"/>
  <c r="U207" i="453"/>
  <c r="S206" i="453"/>
  <c r="O206" i="453"/>
  <c r="W204" i="453"/>
  <c r="S204" i="453"/>
  <c r="Q203" i="453"/>
  <c r="Q201" i="453"/>
  <c r="O200" i="453"/>
  <c r="U199" i="453"/>
  <c r="S198" i="453"/>
  <c r="O198" i="453"/>
  <c r="W196" i="453"/>
  <c r="Q195" i="453"/>
  <c r="U193" i="453"/>
  <c r="Q193" i="453"/>
  <c r="O192" i="453"/>
  <c r="U191" i="453"/>
  <c r="R245" i="453"/>
  <c r="S244" i="453"/>
  <c r="Q241" i="453"/>
  <c r="R237" i="453"/>
  <c r="S236" i="453"/>
  <c r="T233" i="453"/>
  <c r="R232" i="453"/>
  <c r="O230" i="453"/>
  <c r="W229" i="453"/>
  <c r="U227" i="453"/>
  <c r="R224" i="453"/>
  <c r="T223" i="453"/>
  <c r="Q222" i="453"/>
  <c r="V221" i="453"/>
  <c r="W219" i="453"/>
  <c r="R219" i="453"/>
  <c r="U216" i="453"/>
  <c r="V214" i="453"/>
  <c r="Q214" i="453"/>
  <c r="R212" i="453"/>
  <c r="W211" i="453"/>
  <c r="S209" i="453"/>
  <c r="U208" i="453"/>
  <c r="O207" i="453"/>
  <c r="P205" i="453"/>
  <c r="R204" i="453"/>
  <c r="T202" i="453"/>
  <c r="S201" i="453"/>
  <c r="T199" i="453"/>
  <c r="O199" i="453"/>
  <c r="V197" i="453"/>
  <c r="R195" i="453"/>
  <c r="T194" i="453"/>
  <c r="P192" i="453"/>
  <c r="T191" i="453"/>
  <c r="Q190" i="453"/>
  <c r="W189" i="453"/>
  <c r="U188" i="453"/>
  <c r="Q188" i="453"/>
  <c r="O187" i="453"/>
  <c r="U186" i="453"/>
  <c r="S185" i="453"/>
  <c r="O185" i="453"/>
  <c r="W183" i="453"/>
  <c r="S183" i="453"/>
  <c r="Q182" i="453"/>
  <c r="W181" i="453"/>
  <c r="U180" i="453"/>
  <c r="Q180" i="453"/>
  <c r="O179" i="453"/>
  <c r="U178" i="453"/>
  <c r="S177" i="453"/>
  <c r="O177" i="453"/>
  <c r="W175" i="453"/>
  <c r="S175" i="453"/>
  <c r="Q174" i="453"/>
  <c r="W173" i="453"/>
  <c r="U172" i="453"/>
  <c r="Q172" i="453"/>
  <c r="O171" i="453"/>
  <c r="U170" i="453"/>
  <c r="S169" i="453"/>
  <c r="O169" i="453"/>
  <c r="W167" i="453"/>
  <c r="S167" i="453"/>
  <c r="Q166" i="453"/>
  <c r="W165" i="453"/>
  <c r="U164" i="453"/>
  <c r="Q164" i="453"/>
  <c r="O163" i="453"/>
  <c r="U162" i="453"/>
  <c r="S161" i="453"/>
  <c r="O161" i="453"/>
  <c r="W159" i="453"/>
  <c r="S159" i="453"/>
  <c r="Q158" i="453"/>
  <c r="W157" i="453"/>
  <c r="U156" i="453"/>
  <c r="Q156" i="453"/>
  <c r="O155" i="453"/>
  <c r="U154" i="453"/>
  <c r="S153" i="453"/>
  <c r="O153" i="453"/>
  <c r="W151" i="453"/>
  <c r="S151" i="453"/>
  <c r="Q150" i="453"/>
  <c r="W149" i="453"/>
  <c r="U148" i="453"/>
  <c r="Q148" i="453"/>
  <c r="O147" i="453"/>
  <c r="U146" i="453"/>
  <c r="S145" i="453"/>
  <c r="O145" i="453"/>
  <c r="W143" i="453"/>
  <c r="S143" i="453"/>
  <c r="Q142" i="453"/>
  <c r="W141" i="453"/>
  <c r="U140" i="453"/>
  <c r="Q140" i="453"/>
  <c r="O139" i="453"/>
  <c r="U138" i="453"/>
  <c r="S137" i="453"/>
  <c r="O137" i="453"/>
  <c r="W135" i="453"/>
  <c r="S135" i="453"/>
  <c r="Q134" i="453"/>
  <c r="W133" i="453"/>
  <c r="U132" i="453"/>
  <c r="Q132" i="453"/>
  <c r="O131" i="453"/>
  <c r="U130" i="453"/>
  <c r="T245" i="453"/>
  <c r="R244" i="453"/>
  <c r="R241" i="453"/>
  <c r="R240" i="453"/>
  <c r="T237" i="453"/>
  <c r="R236" i="453"/>
  <c r="W233" i="453"/>
  <c r="O233" i="453"/>
  <c r="T229" i="453"/>
  <c r="W228" i="453"/>
  <c r="W225" i="453"/>
  <c r="O225" i="453"/>
  <c r="P223" i="453"/>
  <c r="U222" i="453"/>
  <c r="V220" i="453"/>
  <c r="P220" i="453"/>
  <c r="W217" i="453"/>
  <c r="P217" i="453"/>
  <c r="P215" i="453"/>
  <c r="U214" i="453"/>
  <c r="V212" i="453"/>
  <c r="P212" i="453"/>
  <c r="W209" i="453"/>
  <c r="P209" i="453"/>
  <c r="P207" i="453"/>
  <c r="U206" i="453"/>
  <c r="V204" i="453"/>
  <c r="P204" i="453"/>
  <c r="W201" i="453"/>
  <c r="P201" i="453"/>
  <c r="P199" i="453"/>
  <c r="U198" i="453"/>
  <c r="V196" i="453"/>
  <c r="P196" i="453"/>
  <c r="W193" i="453"/>
  <c r="P193" i="453"/>
  <c r="P191" i="453"/>
  <c r="T190" i="453"/>
  <c r="Q189" i="453"/>
  <c r="V188" i="453"/>
  <c r="W186" i="453"/>
  <c r="R186" i="453"/>
  <c r="U183" i="453"/>
  <c r="P183" i="453"/>
  <c r="V181" i="453"/>
  <c r="Q181" i="453"/>
  <c r="R179" i="453"/>
  <c r="W178" i="453"/>
  <c r="S176" i="453"/>
  <c r="U175" i="453"/>
  <c r="O174" i="453"/>
  <c r="V173" i="453"/>
  <c r="P172" i="453"/>
  <c r="R171" i="453"/>
  <c r="T169" i="453"/>
  <c r="S168" i="453"/>
  <c r="T166" i="453"/>
  <c r="O166" i="453"/>
  <c r="V164" i="453"/>
  <c r="P164" i="453"/>
  <c r="R162" i="453"/>
  <c r="T161" i="453"/>
  <c r="P159" i="453"/>
  <c r="T158" i="453"/>
  <c r="Q157" i="453"/>
  <c r="V156" i="453"/>
  <c r="W154" i="453"/>
  <c r="R154" i="453"/>
  <c r="U151" i="453"/>
  <c r="P151" i="453"/>
  <c r="V149" i="453"/>
  <c r="Q149" i="453"/>
  <c r="R147" i="453"/>
  <c r="W146" i="453"/>
  <c r="S144" i="453"/>
  <c r="U143" i="453"/>
  <c r="O142" i="453"/>
  <c r="V141" i="453"/>
  <c r="P140" i="453"/>
  <c r="R139" i="453"/>
  <c r="T137" i="453"/>
  <c r="S136" i="453"/>
  <c r="T134" i="453"/>
  <c r="O134" i="453"/>
  <c r="V132" i="453"/>
  <c r="P132" i="453"/>
  <c r="R130" i="453"/>
  <c r="V129" i="453"/>
  <c r="P128" i="453"/>
  <c r="V127" i="453"/>
  <c r="P126" i="453"/>
  <c r="V125" i="453"/>
  <c r="P124" i="453"/>
  <c r="V123" i="453"/>
  <c r="P122" i="453"/>
  <c r="V121" i="453"/>
  <c r="P120" i="453"/>
  <c r="V119" i="453"/>
  <c r="P118" i="453"/>
  <c r="V117" i="453"/>
  <c r="P116" i="453"/>
  <c r="V115" i="453"/>
  <c r="P114" i="453"/>
  <c r="V113" i="453"/>
  <c r="P112" i="453"/>
  <c r="V111" i="453"/>
  <c r="P110" i="453"/>
  <c r="V109" i="453"/>
  <c r="P108" i="453"/>
  <c r="V107" i="453"/>
  <c r="P106" i="453"/>
  <c r="V105" i="453"/>
  <c r="P104" i="453"/>
  <c r="V103" i="453"/>
  <c r="P102" i="453"/>
  <c r="V101" i="453"/>
  <c r="P100" i="453"/>
  <c r="V99" i="453"/>
  <c r="P98" i="453"/>
  <c r="V97" i="453"/>
  <c r="P96" i="453"/>
  <c r="V95" i="453"/>
  <c r="P94" i="453"/>
  <c r="V93" i="453"/>
  <c r="P92" i="453"/>
  <c r="V91" i="453"/>
  <c r="P90" i="453"/>
  <c r="V89" i="453"/>
  <c r="P88" i="453"/>
  <c r="V87" i="453"/>
  <c r="P86" i="453"/>
  <c r="V85" i="453"/>
  <c r="P84" i="453"/>
  <c r="V83" i="453"/>
  <c r="P82" i="453"/>
  <c r="V81" i="453"/>
  <c r="P80" i="453"/>
  <c r="V79" i="453"/>
  <c r="P78" i="453"/>
  <c r="V77" i="453"/>
  <c r="P76" i="453"/>
  <c r="V75" i="453"/>
  <c r="P74" i="453"/>
  <c r="V73" i="453"/>
  <c r="P72" i="453"/>
  <c r="V71" i="453"/>
  <c r="P70" i="453"/>
  <c r="V69" i="453"/>
  <c r="P68" i="453"/>
  <c r="V67" i="453"/>
  <c r="P66" i="453"/>
  <c r="V65" i="453"/>
  <c r="P64" i="453"/>
  <c r="V63" i="453"/>
  <c r="P62" i="453"/>
  <c r="V61" i="453"/>
  <c r="P60" i="453"/>
  <c r="V59" i="453"/>
  <c r="P58" i="453"/>
  <c r="V57" i="453"/>
  <c r="P56" i="453"/>
  <c r="V55" i="453"/>
  <c r="P54" i="453"/>
  <c r="V53" i="453"/>
  <c r="P52" i="453"/>
  <c r="V51" i="453"/>
  <c r="P50" i="453"/>
  <c r="V49" i="453"/>
  <c r="P48" i="453"/>
  <c r="V47" i="453"/>
  <c r="P46" i="453"/>
  <c r="V45" i="453"/>
  <c r="P44" i="453"/>
  <c r="V43" i="453"/>
  <c r="P42" i="453"/>
  <c r="V41" i="453"/>
  <c r="P40" i="453"/>
  <c r="V39" i="453"/>
  <c r="P38" i="453"/>
  <c r="V37" i="453"/>
  <c r="P36" i="453"/>
  <c r="V35" i="453"/>
  <c r="P34" i="453"/>
  <c r="V33" i="453"/>
  <c r="P32" i="453"/>
  <c r="V31" i="453"/>
  <c r="P30" i="453"/>
  <c r="V29" i="453"/>
  <c r="P28" i="453"/>
  <c r="V27" i="453"/>
  <c r="P26" i="453"/>
  <c r="V25" i="453"/>
  <c r="P24" i="453"/>
  <c r="V23" i="453"/>
  <c r="P246" i="453"/>
  <c r="W244" i="453"/>
  <c r="V240" i="453"/>
  <c r="T236" i="453"/>
  <c r="S232" i="453"/>
  <c r="W231" i="453"/>
  <c r="S224" i="453"/>
  <c r="R222" i="453"/>
  <c r="R218" i="453"/>
  <c r="R217" i="453"/>
  <c r="T214" i="453"/>
  <c r="R213" i="453"/>
  <c r="V210" i="453"/>
  <c r="T209" i="453"/>
  <c r="S205" i="453"/>
  <c r="V203" i="453"/>
  <c r="V199" i="453"/>
  <c r="P198" i="453"/>
  <c r="O195" i="453"/>
  <c r="Q194" i="453"/>
  <c r="R190" i="453"/>
  <c r="P189" i="453"/>
  <c r="S186" i="453"/>
  <c r="V185" i="453"/>
  <c r="V183" i="453"/>
  <c r="R182" i="453"/>
  <c r="Q179" i="453"/>
  <c r="S178" i="453"/>
  <c r="R176" i="453"/>
  <c r="V175" i="453"/>
  <c r="R172" i="453"/>
  <c r="Q171" i="453"/>
  <c r="P169" i="453"/>
  <c r="R168" i="453"/>
  <c r="P165" i="453"/>
  <c r="R164" i="453"/>
  <c r="V161" i="453"/>
  <c r="P161" i="453"/>
  <c r="R158" i="453"/>
  <c r="P157" i="453"/>
  <c r="S154" i="453"/>
  <c r="V153" i="453"/>
  <c r="V151" i="453"/>
  <c r="R150" i="453"/>
  <c r="Q147" i="453"/>
  <c r="S146" i="453"/>
  <c r="R144" i="453"/>
  <c r="V143" i="453"/>
  <c r="R140" i="453"/>
  <c r="Q139" i="453"/>
  <c r="P137" i="453"/>
  <c r="R136" i="453"/>
  <c r="P133" i="453"/>
  <c r="R132" i="453"/>
  <c r="S129" i="453"/>
  <c r="V128" i="453"/>
  <c r="V126" i="453"/>
  <c r="Q126" i="453"/>
  <c r="Q124" i="453"/>
  <c r="S123" i="453"/>
  <c r="S121" i="453"/>
  <c r="V120" i="453"/>
  <c r="V118" i="453"/>
  <c r="Q118" i="453"/>
  <c r="Q116" i="453"/>
  <c r="S115" i="453"/>
  <c r="S113" i="453"/>
  <c r="V112" i="453"/>
  <c r="V110" i="453"/>
  <c r="Q110" i="453"/>
  <c r="Q108" i="453"/>
  <c r="S107" i="453"/>
  <c r="S105" i="453"/>
  <c r="V104" i="453"/>
  <c r="V102" i="453"/>
  <c r="Q102" i="453"/>
  <c r="Q100" i="453"/>
  <c r="S99" i="453"/>
  <c r="S97" i="453"/>
  <c r="V96" i="453"/>
  <c r="V94" i="453"/>
  <c r="Q94" i="453"/>
  <c r="Q92" i="453"/>
  <c r="S91" i="453"/>
  <c r="S89" i="453"/>
  <c r="V88" i="453"/>
  <c r="V86" i="453"/>
  <c r="Q86" i="453"/>
  <c r="Q84" i="453"/>
  <c r="S83" i="453"/>
  <c r="S81" i="453"/>
  <c r="V80" i="453"/>
  <c r="V78" i="453"/>
  <c r="Q78" i="453"/>
  <c r="Q76" i="453"/>
  <c r="S75" i="453"/>
  <c r="S73" i="453"/>
  <c r="V72" i="453"/>
  <c r="V70" i="453"/>
  <c r="Q70" i="453"/>
  <c r="Q68" i="453"/>
  <c r="S67" i="453"/>
  <c r="S65" i="453"/>
  <c r="V64" i="453"/>
  <c r="V62" i="453"/>
  <c r="Q62" i="453"/>
  <c r="Q60" i="453"/>
  <c r="S59" i="453"/>
  <c r="S57" i="453"/>
  <c r="V56" i="453"/>
  <c r="V54" i="453"/>
  <c r="Q54" i="453"/>
  <c r="Q52" i="453"/>
  <c r="S51" i="453"/>
  <c r="S49" i="453"/>
  <c r="V48" i="453"/>
  <c r="V46" i="453"/>
  <c r="Q46" i="453"/>
  <c r="Q44" i="453"/>
  <c r="S43" i="453"/>
  <c r="S41" i="453"/>
  <c r="V40" i="453"/>
  <c r="V38" i="453"/>
  <c r="Q38" i="453"/>
  <c r="Q36" i="453"/>
  <c r="S35" i="453"/>
  <c r="S33" i="453"/>
  <c r="V32" i="453"/>
  <c r="V30" i="453"/>
  <c r="Q30" i="453"/>
  <c r="Q28" i="453"/>
  <c r="S27" i="453"/>
  <c r="S25" i="453"/>
  <c r="V24" i="453"/>
  <c r="M22" i="453"/>
  <c r="U245" i="453"/>
  <c r="W238" i="453"/>
  <c r="O236" i="453"/>
  <c r="U232" i="453"/>
  <c r="T231" i="453"/>
  <c r="O228" i="453"/>
  <c r="P227" i="453"/>
  <c r="S223" i="453"/>
  <c r="P222" i="453"/>
  <c r="Q218" i="453"/>
  <c r="S215" i="453"/>
  <c r="Q210" i="453"/>
  <c r="V209" i="453"/>
  <c r="R205" i="453"/>
  <c r="U204" i="453"/>
  <c r="O201" i="453"/>
  <c r="V200" i="453"/>
  <c r="V192" i="453"/>
  <c r="R191" i="453"/>
  <c r="T188" i="453"/>
  <c r="T187" i="453"/>
  <c r="T184" i="453"/>
  <c r="T183" i="453"/>
  <c r="O180" i="453"/>
  <c r="V179" i="453"/>
  <c r="O176" i="453"/>
  <c r="Q175" i="453"/>
  <c r="T172" i="453"/>
  <c r="T171" i="453"/>
  <c r="T168" i="453"/>
  <c r="T167" i="453"/>
  <c r="O164" i="453"/>
  <c r="V163" i="453"/>
  <c r="O160" i="453"/>
  <c r="Q159" i="453"/>
  <c r="T156" i="453"/>
  <c r="T155" i="453"/>
  <c r="T152" i="453"/>
  <c r="T151" i="453"/>
  <c r="O148" i="453"/>
  <c r="V147" i="453"/>
  <c r="O144" i="453"/>
  <c r="Q143" i="453"/>
  <c r="T140" i="453"/>
  <c r="T139" i="453"/>
  <c r="T136" i="453"/>
  <c r="T135" i="453"/>
  <c r="O132" i="453"/>
  <c r="V131" i="453"/>
  <c r="R128" i="453"/>
  <c r="Q127" i="453"/>
  <c r="W125" i="453"/>
  <c r="P125" i="453"/>
  <c r="O123" i="453"/>
  <c r="S122" i="453"/>
  <c r="Q119" i="453"/>
  <c r="W118" i="453"/>
  <c r="P117" i="453"/>
  <c r="U116" i="453"/>
  <c r="S114" i="453"/>
  <c r="T113" i="453"/>
  <c r="W110" i="453"/>
  <c r="O110" i="453"/>
  <c r="U108" i="453"/>
  <c r="U107" i="453"/>
  <c r="T105" i="453"/>
  <c r="R104" i="453"/>
  <c r="O102" i="453"/>
  <c r="W101" i="453"/>
  <c r="U99" i="453"/>
  <c r="O99" i="453"/>
  <c r="R96" i="453"/>
  <c r="Q95" i="453"/>
  <c r="W93" i="453"/>
  <c r="P93" i="453"/>
  <c r="O91" i="453"/>
  <c r="S90" i="453"/>
  <c r="Q87" i="453"/>
  <c r="W86" i="453"/>
  <c r="P85" i="453"/>
  <c r="U84" i="453"/>
  <c r="S82" i="453"/>
  <c r="T81" i="453"/>
  <c r="W78" i="453"/>
  <c r="O78" i="453"/>
  <c r="U76" i="453"/>
  <c r="U75" i="453"/>
  <c r="T73" i="453"/>
  <c r="R72" i="453"/>
  <c r="O70" i="453"/>
  <c r="W69" i="453"/>
  <c r="U67" i="453"/>
  <c r="O67" i="453"/>
  <c r="R64" i="453"/>
  <c r="Q63" i="453"/>
  <c r="W61" i="453"/>
  <c r="P61" i="453"/>
  <c r="O59" i="453"/>
  <c r="S58" i="453"/>
  <c r="Q55" i="453"/>
  <c r="W54" i="453"/>
  <c r="P53" i="453"/>
  <c r="U52" i="453"/>
  <c r="S50" i="453"/>
  <c r="T49" i="453"/>
  <c r="W46" i="453"/>
  <c r="O46" i="453"/>
  <c r="U44" i="453"/>
  <c r="U43" i="453"/>
  <c r="T41" i="453"/>
  <c r="R40" i="453"/>
  <c r="O38" i="453"/>
  <c r="W37" i="453"/>
  <c r="U35" i="453"/>
  <c r="O35" i="453"/>
  <c r="R32" i="453"/>
  <c r="Q31" i="453"/>
  <c r="W29" i="453"/>
  <c r="P29" i="453"/>
  <c r="O27" i="453"/>
  <c r="S26" i="453"/>
  <c r="Q23" i="453"/>
  <c r="N22" i="453"/>
  <c r="U243" i="453"/>
  <c r="P240" i="453"/>
  <c r="P231" i="453"/>
  <c r="O229" i="453"/>
  <c r="R223" i="453"/>
  <c r="S221" i="453"/>
  <c r="P218" i="453"/>
  <c r="V217" i="453"/>
  <c r="T213" i="453"/>
  <c r="O211" i="453"/>
  <c r="Q208" i="453"/>
  <c r="V207" i="453"/>
  <c r="R200" i="453"/>
  <c r="T198" i="453"/>
  <c r="V193" i="453"/>
  <c r="R192" i="453"/>
  <c r="S188" i="453"/>
  <c r="P187" i="453"/>
  <c r="P184" i="453"/>
  <c r="R183" i="453"/>
  <c r="U179" i="453"/>
  <c r="T178" i="453"/>
  <c r="W174" i="453"/>
  <c r="T173" i="453"/>
  <c r="O170" i="453"/>
  <c r="Q169" i="453"/>
  <c r="S166" i="453"/>
  <c r="W164" i="453"/>
  <c r="U161" i="453"/>
  <c r="V160" i="453"/>
  <c r="S156" i="453"/>
  <c r="P155" i="453"/>
  <c r="P152" i="453"/>
  <c r="R151" i="453"/>
  <c r="U147" i="453"/>
  <c r="T146" i="453"/>
  <c r="W142" i="453"/>
  <c r="T141" i="453"/>
  <c r="O138" i="453"/>
  <c r="Q137" i="453"/>
  <c r="S134" i="453"/>
  <c r="W132" i="453"/>
  <c r="Q129" i="453"/>
  <c r="W128" i="453"/>
  <c r="P127" i="453"/>
  <c r="U126" i="453"/>
  <c r="S124" i="453"/>
  <c r="T123" i="453"/>
  <c r="W120" i="453"/>
  <c r="O120" i="453"/>
  <c r="U118" i="453"/>
  <c r="U117" i="453"/>
  <c r="T115" i="453"/>
  <c r="R114" i="453"/>
  <c r="O112" i="453"/>
  <c r="W111" i="453"/>
  <c r="U109" i="453"/>
  <c r="O109" i="453"/>
  <c r="R106" i="453"/>
  <c r="Q105" i="453"/>
  <c r="W103" i="453"/>
  <c r="P103" i="453"/>
  <c r="O101" i="453"/>
  <c r="S100" i="453"/>
  <c r="Q97" i="453"/>
  <c r="W96" i="453"/>
  <c r="P95" i="453"/>
  <c r="U94" i="453"/>
  <c r="S92" i="453"/>
  <c r="T91" i="453"/>
  <c r="W88" i="453"/>
  <c r="O88" i="453"/>
  <c r="U86" i="453"/>
  <c r="U85" i="453"/>
  <c r="T83" i="453"/>
  <c r="R82" i="453"/>
  <c r="O80" i="453"/>
  <c r="W79" i="453"/>
  <c r="U77" i="453"/>
  <c r="O77" i="453"/>
  <c r="R74" i="453"/>
  <c r="Q73" i="453"/>
  <c r="W71" i="453"/>
  <c r="P71" i="453"/>
  <c r="O69" i="453"/>
  <c r="S68" i="453"/>
  <c r="Q65" i="453"/>
  <c r="W64" i="453"/>
  <c r="P63" i="453"/>
  <c r="U62" i="453"/>
  <c r="S60" i="453"/>
  <c r="T59" i="453"/>
  <c r="W56" i="453"/>
  <c r="O56" i="453"/>
  <c r="U54" i="453"/>
  <c r="U53" i="453"/>
  <c r="T51" i="453"/>
  <c r="R50" i="453"/>
  <c r="O48" i="453"/>
  <c r="W47" i="453"/>
  <c r="U45" i="453"/>
  <c r="O45" i="453"/>
  <c r="R42" i="453"/>
  <c r="Q41" i="453"/>
  <c r="W39" i="453"/>
  <c r="P39" i="453"/>
  <c r="O37" i="453"/>
  <c r="S36" i="453"/>
  <c r="Q33" i="453"/>
  <c r="W32" i="453"/>
  <c r="P31" i="453"/>
  <c r="U30" i="453"/>
  <c r="S28" i="453"/>
  <c r="T27" i="453"/>
  <c r="W24" i="453"/>
  <c r="O24" i="453"/>
  <c r="Q243" i="453"/>
  <c r="V242" i="453"/>
  <c r="Q235" i="453"/>
  <c r="O231" i="453"/>
  <c r="S213" i="453"/>
  <c r="Q212" i="453"/>
  <c r="T205" i="453"/>
  <c r="S203" i="453"/>
  <c r="S191" i="453"/>
  <c r="V190" i="453"/>
  <c r="V187" i="453"/>
  <c r="O184" i="453"/>
  <c r="O178" i="453"/>
  <c r="R175" i="453"/>
  <c r="W172" i="453"/>
  <c r="V171" i="453"/>
  <c r="P163" i="453"/>
  <c r="O162" i="453"/>
  <c r="R157" i="453"/>
  <c r="W156" i="453"/>
  <c r="S148" i="453"/>
  <c r="P147" i="453"/>
  <c r="V142" i="453"/>
  <c r="R141" i="453"/>
  <c r="O136" i="453"/>
  <c r="S132" i="453"/>
  <c r="P129" i="453"/>
  <c r="O127" i="453"/>
  <c r="P121" i="453"/>
  <c r="O119" i="453"/>
  <c r="P113" i="453"/>
  <c r="O111" i="453"/>
  <c r="P105" i="453"/>
  <c r="O103" i="453"/>
  <c r="P97" i="453"/>
  <c r="O95" i="453"/>
  <c r="P89" i="453"/>
  <c r="O87" i="453"/>
  <c r="P81" i="453"/>
  <c r="O79" i="453"/>
  <c r="P73" i="453"/>
  <c r="O71" i="453"/>
  <c r="P65" i="453"/>
  <c r="O63" i="453"/>
  <c r="P57" i="453"/>
  <c r="O55" i="453"/>
  <c r="P49" i="453"/>
  <c r="O47" i="453"/>
  <c r="P41" i="453"/>
  <c r="O39" i="453"/>
  <c r="P33" i="453"/>
  <c r="O31" i="453"/>
  <c r="P25" i="453"/>
  <c r="O23" i="453"/>
  <c r="P243" i="453"/>
  <c r="P242" i="453"/>
  <c r="S230" i="453"/>
  <c r="R228" i="453"/>
  <c r="R210" i="453"/>
  <c r="R207" i="453"/>
  <c r="Q200" i="453"/>
  <c r="S199" i="453"/>
  <c r="S190" i="453"/>
  <c r="O188" i="453"/>
  <c r="R177" i="453"/>
  <c r="T176" i="453"/>
  <c r="U171" i="453"/>
  <c r="U169" i="453"/>
  <c r="S158" i="453"/>
  <c r="O156" i="453"/>
  <c r="R145" i="453"/>
  <c r="T144" i="453"/>
  <c r="U139" i="453"/>
  <c r="U137" i="453"/>
  <c r="R124" i="453"/>
  <c r="Q123" i="453"/>
  <c r="U120" i="453"/>
  <c r="R116" i="453"/>
  <c r="O113" i="453"/>
  <c r="U112" i="453"/>
  <c r="W106" i="453"/>
  <c r="O105" i="453"/>
  <c r="U237" i="453"/>
  <c r="W236" i="453"/>
  <c r="U224" i="453"/>
  <c r="V223" i="453"/>
  <c r="T196" i="453"/>
  <c r="R193" i="453"/>
  <c r="W182" i="453"/>
  <c r="T181" i="453"/>
  <c r="W168" i="453"/>
  <c r="V154" i="453"/>
  <c r="T149" i="453"/>
  <c r="P146" i="453"/>
  <c r="W129" i="453"/>
  <c r="U127" i="453"/>
  <c r="S118" i="453"/>
  <c r="Q117" i="453"/>
  <c r="U111" i="453"/>
  <c r="P107" i="453"/>
  <c r="Q99" i="453"/>
  <c r="W98" i="453"/>
  <c r="Q91" i="453"/>
  <c r="W90" i="453"/>
  <c r="Q83" i="453"/>
  <c r="W82" i="453"/>
  <c r="Q75" i="453"/>
  <c r="W74" i="453"/>
  <c r="Q67" i="453"/>
  <c r="W66" i="453"/>
  <c r="Q59" i="453"/>
  <c r="W58" i="453"/>
  <c r="Q51" i="453"/>
  <c r="W50" i="453"/>
  <c r="Q43" i="453"/>
  <c r="W42" i="453"/>
  <c r="Q35" i="453"/>
  <c r="W34" i="453"/>
  <c r="Q27" i="453"/>
  <c r="W26" i="453"/>
  <c r="P237" i="453"/>
  <c r="U229" i="453"/>
  <c r="V218" i="453"/>
  <c r="T217" i="453"/>
  <c r="R199" i="453"/>
  <c r="R198" i="453"/>
  <c r="P182" i="453"/>
  <c r="T179" i="453"/>
  <c r="V168" i="453"/>
  <c r="U165" i="453"/>
  <c r="P150" i="453"/>
  <c r="T147" i="453"/>
  <c r="V136" i="453"/>
  <c r="U133" i="453"/>
  <c r="S128" i="453"/>
  <c r="T127" i="453"/>
  <c r="U114" i="453"/>
  <c r="U113" i="453"/>
  <c r="T109" i="453"/>
  <c r="S102" i="453"/>
  <c r="P99" i="453"/>
  <c r="U98" i="453"/>
  <c r="Q93" i="453"/>
  <c r="R92" i="453"/>
  <c r="U89" i="453"/>
  <c r="S86" i="453"/>
  <c r="P83" i="453"/>
  <c r="U82" i="453"/>
  <c r="Q77" i="453"/>
  <c r="R76" i="453"/>
  <c r="U73" i="453"/>
  <c r="S70" i="453"/>
  <c r="P67" i="453"/>
  <c r="U66" i="453"/>
  <c r="Q61" i="453"/>
  <c r="R60" i="453"/>
  <c r="U57" i="453"/>
  <c r="S54" i="453"/>
  <c r="P51" i="453"/>
  <c r="U50" i="453"/>
  <c r="Q45" i="453"/>
  <c r="R44" i="453"/>
  <c r="U41" i="453"/>
  <c r="S38" i="453"/>
  <c r="P35" i="453"/>
  <c r="U34" i="453"/>
  <c r="Q29" i="453"/>
  <c r="R28" i="453"/>
  <c r="U25" i="453"/>
  <c r="U234" i="453"/>
  <c r="V194" i="453"/>
  <c r="W184" i="453"/>
  <c r="Q167" i="453"/>
  <c r="W166" i="453"/>
  <c r="W121" i="453"/>
  <c r="T119" i="453"/>
  <c r="U106" i="453"/>
  <c r="U95" i="453"/>
  <c r="T87" i="453"/>
  <c r="S80" i="453"/>
  <c r="O74" i="453"/>
  <c r="U63" i="453"/>
  <c r="T55" i="453"/>
  <c r="S48" i="453"/>
  <c r="O42" i="453"/>
  <c r="U31" i="453"/>
  <c r="T23" i="453"/>
  <c r="V191" i="453"/>
  <c r="T170" i="453"/>
  <c r="P166" i="453"/>
  <c r="U121" i="453"/>
  <c r="S120" i="453"/>
  <c r="O97" i="453"/>
  <c r="U96" i="453"/>
  <c r="R86" i="453"/>
  <c r="O84" i="453"/>
  <c r="O65" i="453"/>
  <c r="U64" i="453"/>
  <c r="R54" i="453"/>
  <c r="O52" i="453"/>
  <c r="O33" i="453"/>
  <c r="U32" i="453"/>
  <c r="Q233" i="453"/>
  <c r="W227" i="453"/>
  <c r="Q161" i="453"/>
  <c r="T159" i="453"/>
  <c r="T138" i="453"/>
  <c r="P134" i="453"/>
  <c r="Q125" i="453"/>
  <c r="R102" i="453"/>
  <c r="O41" i="453"/>
  <c r="U40" i="453"/>
  <c r="O34" i="453"/>
  <c r="P162" i="453"/>
  <c r="Q135" i="453"/>
  <c r="W134" i="453"/>
  <c r="O81" i="453"/>
  <c r="S72" i="453"/>
  <c r="O49" i="453"/>
  <c r="S40" i="453"/>
  <c r="T193" i="453"/>
  <c r="R110" i="453"/>
  <c r="O92" i="453"/>
  <c r="O90" i="453"/>
  <c r="R62" i="453"/>
  <c r="O60" i="453"/>
  <c r="T39" i="453"/>
  <c r="R30" i="453"/>
  <c r="V239" i="453"/>
  <c r="V211" i="453"/>
  <c r="T117" i="453"/>
  <c r="O114" i="453"/>
  <c r="T79" i="453"/>
  <c r="O73" i="453"/>
  <c r="O68" i="453"/>
  <c r="O66" i="453"/>
  <c r="W152" i="453"/>
  <c r="V138" i="453"/>
  <c r="U87" i="453"/>
  <c r="U80" i="453"/>
  <c r="U17" i="451"/>
  <c r="W17" i="451"/>
  <c r="Q17" i="451"/>
  <c r="BI42" i="342" l="1"/>
  <c r="BM89" i="342"/>
  <c r="AR89" i="342"/>
  <c r="BQ89" i="342"/>
  <c r="AO89" i="342"/>
  <c r="BS89" i="342"/>
  <c r="BO89" i="342"/>
  <c r="BL92" i="342"/>
  <c r="AR92" i="342"/>
  <c r="AU92" i="342"/>
  <c r="AV92" i="342"/>
  <c r="AW92" i="342" s="1"/>
  <c r="BN92" i="342"/>
  <c r="BJ109" i="342"/>
  <c r="BK109" i="342"/>
  <c r="BI109" i="342"/>
  <c r="BL112" i="342"/>
  <c r="BQ112" i="342"/>
  <c r="AU112" i="342"/>
  <c r="AO112" i="342"/>
  <c r="AP112" i="342"/>
  <c r="AQ112" i="342" s="1"/>
  <c r="BM112" i="342"/>
  <c r="AV112" i="342"/>
  <c r="AW112" i="342" s="1"/>
  <c r="BI145" i="342"/>
  <c r="BK145" i="342"/>
  <c r="AA215" i="399"/>
  <c r="Y215" i="399"/>
  <c r="X215" i="399"/>
  <c r="Z215" i="399"/>
  <c r="X222" i="399"/>
  <c r="Z222" i="399"/>
  <c r="Y222" i="399"/>
  <c r="AA222" i="399"/>
  <c r="Y241" i="399"/>
  <c r="AA241" i="399"/>
  <c r="X241" i="399"/>
  <c r="Z241" i="399"/>
  <c r="Z245" i="399"/>
  <c r="X245" i="399"/>
  <c r="AA245" i="399"/>
  <c r="BJ23" i="342"/>
  <c r="BK23" i="342"/>
  <c r="AA239" i="430"/>
  <c r="Y239" i="430"/>
  <c r="BT63" i="443"/>
  <c r="BM63" i="443"/>
  <c r="BM120" i="445"/>
  <c r="BN120" i="445"/>
  <c r="AU120" i="445"/>
  <c r="AS120" i="445"/>
  <c r="BL120" i="445"/>
  <c r="AO120" i="445"/>
  <c r="BT120" i="445"/>
  <c r="AR120" i="445"/>
  <c r="BQ120" i="445"/>
  <c r="BS120" i="445"/>
  <c r="BP120" i="445"/>
  <c r="BO120" i="445"/>
  <c r="AT120" i="445"/>
  <c r="AP120" i="445"/>
  <c r="AQ120" i="445" s="1"/>
  <c r="BR120" i="445"/>
  <c r="AV120" i="445"/>
  <c r="AW120" i="445" s="1"/>
  <c r="BQ144" i="445"/>
  <c r="AO144" i="445"/>
  <c r="BS144" i="445"/>
  <c r="BO144" i="445"/>
  <c r="AT144" i="445"/>
  <c r="AV144" i="445"/>
  <c r="AW144" i="445" s="1"/>
  <c r="AP144" i="445"/>
  <c r="AQ144" i="445" s="1"/>
  <c r="BT144" i="445"/>
  <c r="BM144" i="445"/>
  <c r="BR144" i="445"/>
  <c r="BL144" i="445"/>
  <c r="BN144" i="445"/>
  <c r="BK64" i="446"/>
  <c r="BI64" i="446"/>
  <c r="BJ64" i="446"/>
  <c r="BI23" i="342"/>
  <c r="BK142" i="342"/>
  <c r="BJ142" i="342"/>
  <c r="AA107" i="430"/>
  <c r="Y107" i="430"/>
  <c r="AS144" i="445"/>
  <c r="V18" i="342"/>
  <c r="BC18" i="342"/>
  <c r="BD18" i="342" s="1"/>
  <c r="BS18" i="342"/>
  <c r="BT18" i="342" s="1"/>
  <c r="AV52" i="342"/>
  <c r="AW52" i="342" s="1"/>
  <c r="BL52" i="342"/>
  <c r="AS52" i="342"/>
  <c r="AP52" i="342"/>
  <c r="AQ52" i="342" s="1"/>
  <c r="AU52" i="342"/>
  <c r="BT52" i="342"/>
  <c r="BM52" i="342"/>
  <c r="BO52" i="342"/>
  <c r="AT52" i="342"/>
  <c r="BQ52" i="342"/>
  <c r="BI132" i="342"/>
  <c r="BJ132" i="342"/>
  <c r="AV142" i="443"/>
  <c r="AW142" i="443" s="1"/>
  <c r="BS142" i="443"/>
  <c r="AT142" i="443"/>
  <c r="AR142" i="443"/>
  <c r="BM142" i="443"/>
  <c r="AV87" i="444"/>
  <c r="AW87" i="444" s="1"/>
  <c r="BM87" i="444"/>
  <c r="AU87" i="444"/>
  <c r="BL87" i="444"/>
  <c r="AP87" i="444"/>
  <c r="AQ87" i="444" s="1"/>
  <c r="BN87" i="444"/>
  <c r="BL134" i="444"/>
  <c r="AS134" i="444"/>
  <c r="AR134" i="444"/>
  <c r="BN134" i="444"/>
  <c r="AP134" i="444"/>
  <c r="AQ134" i="444" s="1"/>
  <c r="BT134" i="444"/>
  <c r="BM134" i="444"/>
  <c r="BS134" i="444"/>
  <c r="AU134" i="444"/>
  <c r="BP134" i="444"/>
  <c r="AV134" i="444"/>
  <c r="AW134" i="444" s="1"/>
  <c r="BO134" i="444"/>
  <c r="AT134" i="444"/>
  <c r="BR134" i="444"/>
  <c r="AO134" i="444"/>
  <c r="BQ134" i="444"/>
  <c r="BP22" i="445"/>
  <c r="AO22" i="445"/>
  <c r="AS22" i="445"/>
  <c r="AR22" i="445"/>
  <c r="BN22" i="445"/>
  <c r="AV22" i="445"/>
  <c r="AW22" i="445" s="1"/>
  <c r="BM22" i="445"/>
  <c r="BQ22" i="445"/>
  <c r="BP106" i="445"/>
  <c r="AS106" i="445"/>
  <c r="AP106" i="445"/>
  <c r="AQ106" i="445" s="1"/>
  <c r="AO106" i="445"/>
  <c r="BN106" i="445"/>
  <c r="BQ106" i="445"/>
  <c r="BL106" i="445"/>
  <c r="AR106" i="445"/>
  <c r="AV106" i="445"/>
  <c r="AW106" i="445" s="1"/>
  <c r="BM106" i="445"/>
  <c r="BI121" i="445"/>
  <c r="BJ121" i="445"/>
  <c r="BK121" i="445"/>
  <c r="BK145" i="445"/>
  <c r="BI145" i="445"/>
  <c r="BJ145" i="445"/>
  <c r="BS89" i="446"/>
  <c r="BM89" i="446"/>
  <c r="BT89" i="446"/>
  <c r="BO89" i="446"/>
  <c r="AU89" i="446"/>
  <c r="AR89" i="446"/>
  <c r="AP89" i="446"/>
  <c r="AQ89" i="446" s="1"/>
  <c r="BL89" i="446"/>
  <c r="BR89" i="446"/>
  <c r="BP89" i="446"/>
  <c r="BN89" i="446"/>
  <c r="AV89" i="446"/>
  <c r="AW89" i="446" s="1"/>
  <c r="AS89" i="446"/>
  <c r="AO89" i="446"/>
  <c r="AR24" i="342"/>
  <c r="BN126" i="342"/>
  <c r="BT126" i="342"/>
  <c r="AV126" i="342"/>
  <c r="AW126" i="342" s="1"/>
  <c r="AT126" i="342"/>
  <c r="BO126" i="342"/>
  <c r="AS126" i="342"/>
  <c r="BM126" i="342"/>
  <c r="BR126" i="342"/>
  <c r="AU126" i="342"/>
  <c r="AO126" i="342"/>
  <c r="AP126" i="342"/>
  <c r="AQ126" i="342" s="1"/>
  <c r="BQ126" i="342"/>
  <c r="BL126" i="342"/>
  <c r="AR126" i="342"/>
  <c r="Z169" i="399"/>
  <c r="Y169" i="399"/>
  <c r="X169" i="399"/>
  <c r="Z54" i="430"/>
  <c r="Y54" i="430"/>
  <c r="Y160" i="430"/>
  <c r="X160" i="430"/>
  <c r="BT138" i="342"/>
  <c r="BL138" i="342"/>
  <c r="BQ138" i="342"/>
  <c r="BN138" i="342"/>
  <c r="BR138" i="342"/>
  <c r="Y102" i="399"/>
  <c r="Z102" i="399"/>
  <c r="Z110" i="399"/>
  <c r="X110" i="399"/>
  <c r="X118" i="399"/>
  <c r="Y118" i="399"/>
  <c r="AA118" i="399"/>
  <c r="Z118" i="399"/>
  <c r="Y122" i="399"/>
  <c r="Z122" i="399"/>
  <c r="AA122" i="399"/>
  <c r="X122" i="399"/>
  <c r="AA157" i="430"/>
  <c r="Z157" i="430"/>
  <c r="X157" i="430"/>
  <c r="Y157" i="430"/>
  <c r="Z184" i="430"/>
  <c r="AA184" i="430"/>
  <c r="Y184" i="430"/>
  <c r="AT87" i="444"/>
  <c r="BK42" i="342"/>
  <c r="BR52" i="342"/>
  <c r="AP138" i="342"/>
  <c r="AQ138" i="342" s="1"/>
  <c r="BK98" i="342"/>
  <c r="BI98" i="342"/>
  <c r="BS125" i="342"/>
  <c r="AP125" i="342"/>
  <c r="AQ125" i="342" s="1"/>
  <c r="AO125" i="342"/>
  <c r="BM125" i="342"/>
  <c r="BO125" i="342"/>
  <c r="BR125" i="342"/>
  <c r="Z75" i="399"/>
  <c r="Y75" i="399"/>
  <c r="X75" i="399"/>
  <c r="AA75" i="399"/>
  <c r="AA79" i="399"/>
  <c r="Z79" i="399"/>
  <c r="X79" i="399"/>
  <c r="Y79" i="399"/>
  <c r="X154" i="430"/>
  <c r="Z154" i="430"/>
  <c r="BN52" i="342"/>
  <c r="BK56" i="342"/>
  <c r="BI56" i="342"/>
  <c r="BM24" i="342"/>
  <c r="BQ24" i="342"/>
  <c r="BL24" i="342"/>
  <c r="AT24" i="342"/>
  <c r="BP24" i="342"/>
  <c r="AU24" i="342"/>
  <c r="AP24" i="342"/>
  <c r="AQ24" i="342" s="1"/>
  <c r="BT24" i="342"/>
  <c r="BS24" i="342"/>
  <c r="AS24" i="342"/>
  <c r="BO24" i="342"/>
  <c r="AV24" i="342"/>
  <c r="AW24" i="342" s="1"/>
  <c r="BP35" i="342"/>
  <c r="BO35" i="342"/>
  <c r="BQ35" i="342"/>
  <c r="AS35" i="342"/>
  <c r="AU35" i="342"/>
  <c r="BM35" i="342"/>
  <c r="BP43" i="342"/>
  <c r="AU43" i="342"/>
  <c r="AP43" i="342"/>
  <c r="AQ43" i="342" s="1"/>
  <c r="BL43" i="342"/>
  <c r="AR43" i="342"/>
  <c r="BR43" i="342"/>
  <c r="BQ43" i="342"/>
  <c r="AV43" i="342"/>
  <c r="AW43" i="342" s="1"/>
  <c r="BM43" i="342"/>
  <c r="AS43" i="342"/>
  <c r="BS43" i="342"/>
  <c r="BO43" i="342"/>
  <c r="AT43" i="342"/>
  <c r="AO43" i="342"/>
  <c r="BT43" i="342"/>
  <c r="BL44" i="342"/>
  <c r="BR44" i="342"/>
  <c r="AU44" i="342"/>
  <c r="AO44" i="342"/>
  <c r="BM44" i="342"/>
  <c r="BO44" i="342"/>
  <c r="BS44" i="342"/>
  <c r="BQ44" i="342"/>
  <c r="AS44" i="342"/>
  <c r="BT44" i="342"/>
  <c r="AR44" i="342"/>
  <c r="AV44" i="342"/>
  <c r="AW44" i="342" s="1"/>
  <c r="BP46" i="342"/>
  <c r="AP46" i="342"/>
  <c r="AQ46" i="342" s="1"/>
  <c r="BT46" i="342"/>
  <c r="BL46" i="342"/>
  <c r="AR46" i="342"/>
  <c r="BQ46" i="342"/>
  <c r="AU46" i="342"/>
  <c r="AV46" i="342"/>
  <c r="AW46" i="342" s="1"/>
  <c r="BM46" i="342"/>
  <c r="AS46" i="342"/>
  <c r="BN46" i="342"/>
  <c r="AO46" i="342"/>
  <c r="AU118" i="342"/>
  <c r="BL118" i="342"/>
  <c r="BR118" i="342"/>
  <c r="BM118" i="342"/>
  <c r="AR118" i="342"/>
  <c r="AA28" i="399"/>
  <c r="X28" i="399"/>
  <c r="Z28" i="399"/>
  <c r="Y32" i="399"/>
  <c r="AA32" i="399"/>
  <c r="X52" i="399"/>
  <c r="Y52" i="399"/>
  <c r="Y56" i="399"/>
  <c r="X56" i="399"/>
  <c r="AA56" i="399"/>
  <c r="Z216" i="399"/>
  <c r="AA216" i="399"/>
  <c r="Y216" i="399"/>
  <c r="X178" i="430"/>
  <c r="AA178" i="430"/>
  <c r="Z178" i="430"/>
  <c r="X202" i="430"/>
  <c r="AA202" i="430"/>
  <c r="AU141" i="443"/>
  <c r="BR141" i="443"/>
  <c r="BQ141" i="443"/>
  <c r="AR141" i="443"/>
  <c r="AT76" i="342"/>
  <c r="BS129" i="342"/>
  <c r="BL115" i="342"/>
  <c r="BR115" i="342"/>
  <c r="AP59" i="342"/>
  <c r="AQ59" i="342" s="1"/>
  <c r="BP65" i="342"/>
  <c r="BT88" i="342"/>
  <c r="BP59" i="342"/>
  <c r="BM76" i="342"/>
  <c r="BR76" i="342"/>
  <c r="AP115" i="342"/>
  <c r="AQ115" i="342" s="1"/>
  <c r="BQ145" i="342"/>
  <c r="BL73" i="342"/>
  <c r="X177" i="399"/>
  <c r="X166" i="399"/>
  <c r="X196" i="399"/>
  <c r="AA200" i="399"/>
  <c r="AA142" i="399"/>
  <c r="X87" i="399"/>
  <c r="AA138" i="399"/>
  <c r="AO68" i="342"/>
  <c r="BJ83" i="342"/>
  <c r="BK107" i="342"/>
  <c r="BI128" i="342"/>
  <c r="BP137" i="342"/>
  <c r="BS141" i="342"/>
  <c r="AA57" i="399"/>
  <c r="Z50" i="430"/>
  <c r="X119" i="430"/>
  <c r="AA119" i="430"/>
  <c r="Z213" i="430"/>
  <c r="AA213" i="430"/>
  <c r="BN141" i="443"/>
  <c r="AS35" i="443"/>
  <c r="AR35" i="443"/>
  <c r="AV35" i="443"/>
  <c r="AW35" i="443" s="1"/>
  <c r="BO85" i="443"/>
  <c r="BL85" i="443"/>
  <c r="BQ85" i="443"/>
  <c r="AR85" i="443"/>
  <c r="BR85" i="443"/>
  <c r="BT85" i="443"/>
  <c r="BS85" i="443"/>
  <c r="AS85" i="443"/>
  <c r="AP85" i="443"/>
  <c r="AQ85" i="443" s="1"/>
  <c r="BP85" i="443"/>
  <c r="AT85" i="443"/>
  <c r="BS54" i="444"/>
  <c r="BN54" i="444"/>
  <c r="BO54" i="444"/>
  <c r="AT54" i="444"/>
  <c r="AP54" i="444"/>
  <c r="AQ54" i="444" s="1"/>
  <c r="BT54" i="444"/>
  <c r="BR54" i="444"/>
  <c r="BL54" i="444"/>
  <c r="BM54" i="444"/>
  <c r="AV54" i="444"/>
  <c r="AW54" i="444" s="1"/>
  <c r="AG17" i="342"/>
  <c r="BT115" i="342"/>
  <c r="BT65" i="342"/>
  <c r="BR88" i="342"/>
  <c r="AO132" i="342"/>
  <c r="BT59" i="342"/>
  <c r="BS76" i="342"/>
  <c r="BL145" i="342"/>
  <c r="BN88" i="342"/>
  <c r="BO88" i="342"/>
  <c r="Y177" i="399"/>
  <c r="AA196" i="399"/>
  <c r="X95" i="399"/>
  <c r="X218" i="399"/>
  <c r="Y97" i="430"/>
  <c r="AA123" i="430"/>
  <c r="Z123" i="430"/>
  <c r="X130" i="430"/>
  <c r="Z130" i="430"/>
  <c r="AA180" i="430"/>
  <c r="Z207" i="430"/>
  <c r="AA207" i="430"/>
  <c r="AA241" i="430"/>
  <c r="BP141" i="443"/>
  <c r="AO70" i="443"/>
  <c r="BQ70" i="443"/>
  <c r="AP70" i="443"/>
  <c r="AQ70" i="443" s="1"/>
  <c r="AU70" i="443"/>
  <c r="BL70" i="443"/>
  <c r="BS70" i="443"/>
  <c r="BM70" i="443"/>
  <c r="BP70" i="443"/>
  <c r="BN70" i="443"/>
  <c r="BO70" i="443"/>
  <c r="BT70" i="443"/>
  <c r="BK72" i="443"/>
  <c r="BI72" i="443"/>
  <c r="BS83" i="443"/>
  <c r="BN83" i="443"/>
  <c r="BT83" i="443"/>
  <c r="AV83" i="443"/>
  <c r="AW83" i="443" s="1"/>
  <c r="BP83" i="443"/>
  <c r="BO83" i="443"/>
  <c r="AS83" i="443"/>
  <c r="BL83" i="443"/>
  <c r="BQ83" i="443"/>
  <c r="AS146" i="443"/>
  <c r="BO146" i="443"/>
  <c r="BN146" i="443"/>
  <c r="BS58" i="444"/>
  <c r="BT58" i="444"/>
  <c r="AO58" i="444"/>
  <c r="BP58" i="444"/>
  <c r="AT58" i="444"/>
  <c r="BL58" i="444"/>
  <c r="BM58" i="444"/>
  <c r="AS58" i="444"/>
  <c r="O14" i="342"/>
  <c r="AU76" i="342"/>
  <c r="X136" i="430"/>
  <c r="AA136" i="430"/>
  <c r="BL132" i="342"/>
  <c r="AR115" i="342"/>
  <c r="BS59" i="342"/>
  <c r="BQ65" i="342"/>
  <c r="AT59" i="342"/>
  <c r="BM88" i="342"/>
  <c r="AO81" i="342"/>
  <c r="AP76" i="342"/>
  <c r="AQ76" i="342" s="1"/>
  <c r="AP56" i="342"/>
  <c r="AQ56" i="342" s="1"/>
  <c r="AS59" i="342"/>
  <c r="AS88" i="342"/>
  <c r="AV88" i="342"/>
  <c r="AW88" i="342" s="1"/>
  <c r="Z226" i="399"/>
  <c r="Z154" i="399"/>
  <c r="X204" i="399"/>
  <c r="Y87" i="399"/>
  <c r="Y230" i="399"/>
  <c r="BK51" i="342"/>
  <c r="BI62" i="342"/>
  <c r="BK63" i="342"/>
  <c r="AO78" i="342"/>
  <c r="BK127" i="342"/>
  <c r="AR137" i="342"/>
  <c r="Z73" i="430"/>
  <c r="AA40" i="430"/>
  <c r="X73" i="430"/>
  <c r="Y120" i="430"/>
  <c r="Z120" i="430"/>
  <c r="Y162" i="430"/>
  <c r="AT141" i="443"/>
  <c r="BO138" i="443"/>
  <c r="BM138" i="443"/>
  <c r="BM144" i="443"/>
  <c r="BO144" i="443"/>
  <c r="AP144" i="443"/>
  <c r="AQ144" i="443" s="1"/>
  <c r="AP88" i="342"/>
  <c r="AQ88" i="342" s="1"/>
  <c r="BJ48" i="342"/>
  <c r="AT132" i="342"/>
  <c r="AV115" i="342"/>
  <c r="AW115" i="342" s="1"/>
  <c r="BM59" i="342"/>
  <c r="AT65" i="342"/>
  <c r="BN59" i="342"/>
  <c r="AS109" i="342"/>
  <c r="AU88" i="342"/>
  <c r="BL81" i="342"/>
  <c r="BL76" i="342"/>
  <c r="AV56" i="342"/>
  <c r="AW56" i="342" s="1"/>
  <c r="AO59" i="342"/>
  <c r="BS65" i="342"/>
  <c r="AA177" i="399"/>
  <c r="Z95" i="399"/>
  <c r="Y204" i="399"/>
  <c r="AA230" i="399"/>
  <c r="Y138" i="399"/>
  <c r="BI49" i="342"/>
  <c r="BI52" i="342"/>
  <c r="BI57" i="342"/>
  <c r="BK62" i="342"/>
  <c r="AU78" i="342"/>
  <c r="BM78" i="342"/>
  <c r="BJ89" i="342"/>
  <c r="AV95" i="342"/>
  <c r="AW95" i="342" s="1"/>
  <c r="BM95" i="342"/>
  <c r="BK99" i="342"/>
  <c r="BI113" i="342"/>
  <c r="AV137" i="342"/>
  <c r="AW137" i="342" s="1"/>
  <c r="Y168" i="399"/>
  <c r="X173" i="430"/>
  <c r="X133" i="430"/>
  <c r="Y73" i="430"/>
  <c r="Z173" i="430"/>
  <c r="AA60" i="430"/>
  <c r="X86" i="430"/>
  <c r="AA186" i="430"/>
  <c r="Z186" i="430"/>
  <c r="AP141" i="443"/>
  <c r="AQ141" i="443" s="1"/>
  <c r="BJ47" i="443"/>
  <c r="BI47" i="443"/>
  <c r="BK47" i="443"/>
  <c r="AP51" i="443"/>
  <c r="AQ51" i="443" s="1"/>
  <c r="BL51" i="443"/>
  <c r="BM124" i="443"/>
  <c r="BQ124" i="443"/>
  <c r="AR124" i="443"/>
  <c r="AO124" i="443"/>
  <c r="BK49" i="444"/>
  <c r="BI49" i="444"/>
  <c r="AT52" i="444"/>
  <c r="BM52" i="444"/>
  <c r="BQ52" i="444"/>
  <c r="BO52" i="444"/>
  <c r="BL52" i="444"/>
  <c r="AO52" i="444"/>
  <c r="AU52" i="444"/>
  <c r="AV52" i="444"/>
  <c r="AW52" i="444" s="1"/>
  <c r="BN52" i="444"/>
  <c r="BN76" i="444"/>
  <c r="BP76" i="444"/>
  <c r="AU76" i="444"/>
  <c r="AP65" i="342"/>
  <c r="AQ65" i="342" s="1"/>
  <c r="BM115" i="342"/>
  <c r="BR65" i="342"/>
  <c r="AV59" i="342"/>
  <c r="AW59" i="342" s="1"/>
  <c r="BP132" i="342"/>
  <c r="AO65" i="342"/>
  <c r="BR59" i="342"/>
  <c r="AO88" i="342"/>
  <c r="BL109" i="342"/>
  <c r="BN81" i="342"/>
  <c r="BQ76" i="342"/>
  <c r="BP115" i="342"/>
  <c r="AV65" i="342"/>
  <c r="AW65" i="342" s="1"/>
  <c r="AA204" i="399"/>
  <c r="Y134" i="399"/>
  <c r="Y196" i="399"/>
  <c r="BI60" i="342"/>
  <c r="BI121" i="342"/>
  <c r="N13" i="399"/>
  <c r="Y206" i="430"/>
  <c r="Y65" i="430"/>
  <c r="AA173" i="430"/>
  <c r="Y86" i="430"/>
  <c r="BO141" i="443"/>
  <c r="BQ74" i="443"/>
  <c r="AV74" i="443"/>
  <c r="AW74" i="443" s="1"/>
  <c r="BT74" i="443"/>
  <c r="BO74" i="443"/>
  <c r="BJ134" i="443"/>
  <c r="BK134" i="443"/>
  <c r="BI134" i="443"/>
  <c r="BS143" i="443"/>
  <c r="BP143" i="443"/>
  <c r="AU143" i="443"/>
  <c r="BM143" i="443"/>
  <c r="AP143" i="443"/>
  <c r="AQ143" i="443" s="1"/>
  <c r="BK48" i="444"/>
  <c r="BJ48" i="444"/>
  <c r="BI48" i="444"/>
  <c r="BP75" i="444"/>
  <c r="BT75" i="444"/>
  <c r="AP75" i="444"/>
  <c r="AQ75" i="444" s="1"/>
  <c r="AS75" i="444"/>
  <c r="BL75" i="444"/>
  <c r="AO75" i="444"/>
  <c r="BQ75" i="444"/>
  <c r="AU75" i="444"/>
  <c r="BM75" i="444"/>
  <c r="AR75" i="444"/>
  <c r="BO75" i="444"/>
  <c r="BT97" i="444"/>
  <c r="AP97" i="444"/>
  <c r="AQ97" i="444" s="1"/>
  <c r="BR97" i="444"/>
  <c r="BN97" i="444"/>
  <c r="BP97" i="444"/>
  <c r="AS97" i="444"/>
  <c r="BO97" i="444"/>
  <c r="AO97" i="444"/>
  <c r="BM97" i="444"/>
  <c r="AS115" i="342"/>
  <c r="BS115" i="342"/>
  <c r="BM65" i="342"/>
  <c r="AR59" i="342"/>
  <c r="BO73" i="342"/>
  <c r="AR88" i="342"/>
  <c r="AT88" i="342"/>
  <c r="BQ109" i="342"/>
  <c r="AS76" i="342"/>
  <c r="AT81" i="342"/>
  <c r="AA226" i="399"/>
  <c r="Z162" i="399"/>
  <c r="N14" i="342"/>
  <c r="AS93" i="342"/>
  <c r="Z36" i="399"/>
  <c r="Y40" i="399"/>
  <c r="Y49" i="430"/>
  <c r="X45" i="430"/>
  <c r="X58" i="430"/>
  <c r="AA86" i="430"/>
  <c r="AA104" i="430"/>
  <c r="X111" i="430"/>
  <c r="AA122" i="430"/>
  <c r="Y136" i="430"/>
  <c r="X172" i="430"/>
  <c r="Y172" i="430"/>
  <c r="AA176" i="430"/>
  <c r="Z202" i="430"/>
  <c r="AA216" i="430"/>
  <c r="X242" i="430"/>
  <c r="Z242" i="430"/>
  <c r="BT141" i="443"/>
  <c r="BR132" i="443"/>
  <c r="BN132" i="443"/>
  <c r="AV132" i="443"/>
  <c r="AW132" i="443" s="1"/>
  <c r="AT132" i="443"/>
  <c r="AP132" i="443"/>
  <c r="AQ132" i="443" s="1"/>
  <c r="BL30" i="444"/>
  <c r="BN30" i="444"/>
  <c r="AT43" i="444"/>
  <c r="AP43" i="444"/>
  <c r="AQ43" i="444" s="1"/>
  <c r="BQ43" i="444"/>
  <c r="BR57" i="443"/>
  <c r="BK73" i="443"/>
  <c r="BJ32" i="444"/>
  <c r="BR61" i="444"/>
  <c r="AO61" i="444"/>
  <c r="BP68" i="444"/>
  <c r="BI86" i="444"/>
  <c r="BK86" i="444"/>
  <c r="BT105" i="444"/>
  <c r="BR105" i="444"/>
  <c r="BO105" i="444"/>
  <c r="BJ111" i="444"/>
  <c r="BI111" i="444"/>
  <c r="BQ53" i="445"/>
  <c r="BL53" i="445"/>
  <c r="BK38" i="446"/>
  <c r="BJ38" i="446"/>
  <c r="BI38" i="446"/>
  <c r="BK74" i="445"/>
  <c r="BI74" i="445"/>
  <c r="BT86" i="445"/>
  <c r="BN86" i="445"/>
  <c r="AU86" i="445"/>
  <c r="BO86" i="445"/>
  <c r="BQ113" i="445"/>
  <c r="BS113" i="445"/>
  <c r="BN88" i="446"/>
  <c r="BP88" i="446"/>
  <c r="AV88" i="446"/>
  <c r="AW88" i="446" s="1"/>
  <c r="AT56" i="443"/>
  <c r="AO67" i="443"/>
  <c r="BK32" i="444"/>
  <c r="AP36" i="444"/>
  <c r="AQ36" i="444" s="1"/>
  <c r="BI54" i="444"/>
  <c r="BI58" i="444"/>
  <c r="BR83" i="444"/>
  <c r="AS83" i="444"/>
  <c r="AT102" i="444"/>
  <c r="BK60" i="445"/>
  <c r="BJ60" i="445"/>
  <c r="BR60" i="446"/>
  <c r="AV60" i="446"/>
  <c r="AW60" i="446" s="1"/>
  <c r="AR60" i="446"/>
  <c r="AP67" i="443"/>
  <c r="AQ67" i="443" s="1"/>
  <c r="AT105" i="443"/>
  <c r="BI114" i="443"/>
  <c r="AT118" i="443"/>
  <c r="BI121" i="443"/>
  <c r="AO128" i="443"/>
  <c r="BJ54" i="444"/>
  <c r="BJ58" i="444"/>
  <c r="X79" i="430"/>
  <c r="AA174" i="430"/>
  <c r="AA235" i="430"/>
  <c r="BM42" i="443"/>
  <c r="AU57" i="443"/>
  <c r="AO59" i="443"/>
  <c r="BR80" i="443"/>
  <c r="AP97" i="443"/>
  <c r="AQ97" i="443" s="1"/>
  <c r="AP98" i="443"/>
  <c r="AQ98" i="443" s="1"/>
  <c r="BK114" i="443"/>
  <c r="BJ121" i="443"/>
  <c r="BK22" i="444"/>
  <c r="BO61" i="444"/>
  <c r="AP68" i="444"/>
  <c r="AQ68" i="444" s="1"/>
  <c r="BP69" i="444"/>
  <c r="BN69" i="444"/>
  <c r="AU79" i="444"/>
  <c r="AV80" i="444"/>
  <c r="AW80" i="444" s="1"/>
  <c r="BS105" i="444"/>
  <c r="BK59" i="445"/>
  <c r="BI59" i="445"/>
  <c r="R16" i="443"/>
  <c r="BM56" i="443"/>
  <c r="AV57" i="443"/>
  <c r="AW57" i="443" s="1"/>
  <c r="AT59" i="443"/>
  <c r="AO73" i="443"/>
  <c r="AP93" i="443"/>
  <c r="AQ93" i="443" s="1"/>
  <c r="BJ106" i="443"/>
  <c r="AO140" i="443"/>
  <c r="AO42" i="444"/>
  <c r="AO57" i="444"/>
  <c r="BP59" i="444"/>
  <c r="BT61" i="444"/>
  <c r="BS62" i="444"/>
  <c r="BP65" i="444"/>
  <c r="AT65" i="444"/>
  <c r="AV68" i="444"/>
  <c r="AW68" i="444" s="1"/>
  <c r="BT88" i="444"/>
  <c r="BS88" i="444"/>
  <c r="BK59" i="446"/>
  <c r="BI59" i="446"/>
  <c r="BR23" i="443"/>
  <c r="BO56" i="443"/>
  <c r="BS67" i="443"/>
  <c r="AR73" i="443"/>
  <c r="AO86" i="443"/>
  <c r="AU93" i="443"/>
  <c r="BM105" i="443"/>
  <c r="AR140" i="443"/>
  <c r="AR145" i="443"/>
  <c r="AO31" i="444"/>
  <c r="AP42" i="444"/>
  <c r="AQ42" i="444" s="1"/>
  <c r="AP45" i="444"/>
  <c r="AQ45" i="444" s="1"/>
  <c r="AP57" i="444"/>
  <c r="AQ57" i="444" s="1"/>
  <c r="AO65" i="444"/>
  <c r="BI78" i="444"/>
  <c r="AP88" i="444"/>
  <c r="AQ88" i="444" s="1"/>
  <c r="AY21" i="446"/>
  <c r="N14" i="445"/>
  <c r="AO39" i="445"/>
  <c r="AR44" i="445"/>
  <c r="AO50" i="445"/>
  <c r="BJ56" i="445"/>
  <c r="AP94" i="445"/>
  <c r="AQ94" i="445" s="1"/>
  <c r="AO143" i="445"/>
  <c r="AP48" i="446"/>
  <c r="AQ48" i="446" s="1"/>
  <c r="AR77" i="446"/>
  <c r="AP98" i="446"/>
  <c r="AQ98" i="446" s="1"/>
  <c r="BN72" i="447"/>
  <c r="BT112" i="447"/>
  <c r="BS112" i="447"/>
  <c r="BL112" i="447"/>
  <c r="BR123" i="447"/>
  <c r="BP123" i="447"/>
  <c r="BN123" i="447"/>
  <c r="BP143" i="447"/>
  <c r="AR143" i="447"/>
  <c r="Y81" i="451"/>
  <c r="X81" i="451"/>
  <c r="BR132" i="444"/>
  <c r="BO135" i="444"/>
  <c r="AS39" i="445"/>
  <c r="AV60" i="445"/>
  <c r="AW60" i="445" s="1"/>
  <c r="BN66" i="445"/>
  <c r="AO80" i="445"/>
  <c r="AO90" i="445"/>
  <c r="BL102" i="445"/>
  <c r="AR143" i="445"/>
  <c r="O14" i="446"/>
  <c r="U14" i="446"/>
  <c r="AT40" i="446"/>
  <c r="AO54" i="446"/>
  <c r="BP58" i="446"/>
  <c r="AV59" i="446"/>
  <c r="AW59" i="446" s="1"/>
  <c r="BQ67" i="446"/>
  <c r="AP95" i="446"/>
  <c r="AQ95" i="446" s="1"/>
  <c r="BI104" i="446"/>
  <c r="AP123" i="446"/>
  <c r="AQ123" i="446" s="1"/>
  <c r="AP139" i="446"/>
  <c r="AQ139" i="446" s="1"/>
  <c r="BP25" i="447"/>
  <c r="BN46" i="447"/>
  <c r="AV59" i="447"/>
  <c r="AW59" i="447" s="1"/>
  <c r="BI61" i="447"/>
  <c r="BS72" i="447"/>
  <c r="AS87" i="447"/>
  <c r="AT112" i="447"/>
  <c r="BJ114" i="447"/>
  <c r="BI114" i="447"/>
  <c r="AO123" i="447"/>
  <c r="Z210" i="449"/>
  <c r="AA210" i="449"/>
  <c r="Y210" i="449"/>
  <c r="X213" i="450"/>
  <c r="AA213" i="450"/>
  <c r="Z213" i="450"/>
  <c r="Z244" i="450"/>
  <c r="X244" i="450"/>
  <c r="BI82" i="444"/>
  <c r="BI84" i="444"/>
  <c r="AU106" i="444"/>
  <c r="AP112" i="444"/>
  <c r="AQ112" i="444" s="1"/>
  <c r="BN144" i="444"/>
  <c r="BN23" i="445"/>
  <c r="AR29" i="445"/>
  <c r="BL68" i="445"/>
  <c r="BM79" i="445"/>
  <c r="AP90" i="445"/>
  <c r="AQ90" i="445" s="1"/>
  <c r="AO122" i="445"/>
  <c r="AP54" i="446"/>
  <c r="AQ54" i="446" s="1"/>
  <c r="BJ79" i="446"/>
  <c r="AT90" i="446"/>
  <c r="AS95" i="446"/>
  <c r="BN101" i="446"/>
  <c r="AT119" i="446"/>
  <c r="AT123" i="446"/>
  <c r="AU126" i="446"/>
  <c r="AP127" i="446"/>
  <c r="AQ127" i="446" s="1"/>
  <c r="BN136" i="446"/>
  <c r="BP137" i="446"/>
  <c r="AT139" i="446"/>
  <c r="BO146" i="446"/>
  <c r="BN42" i="447"/>
  <c r="BT52" i="447"/>
  <c r="BJ61" i="447"/>
  <c r="BI75" i="447"/>
  <c r="BJ80" i="447"/>
  <c r="BP82" i="447"/>
  <c r="AT87" i="447"/>
  <c r="AU112" i="447"/>
  <c r="BK113" i="447"/>
  <c r="BI113" i="447"/>
  <c r="AP123" i="447"/>
  <c r="AQ123" i="447" s="1"/>
  <c r="BR134" i="447"/>
  <c r="AU134" i="447"/>
  <c r="Z25" i="449"/>
  <c r="Y25" i="449"/>
  <c r="Z58" i="449"/>
  <c r="AA58" i="449"/>
  <c r="AA234" i="450"/>
  <c r="Z234" i="450"/>
  <c r="Y234" i="450"/>
  <c r="BR68" i="445"/>
  <c r="BP76" i="445"/>
  <c r="AU122" i="445"/>
  <c r="BL40" i="446"/>
  <c r="BL48" i="446"/>
  <c r="BS99" i="446"/>
  <c r="AO141" i="446"/>
  <c r="BC18" i="447"/>
  <c r="BQ18" i="447" s="1"/>
  <c r="AT30" i="447"/>
  <c r="BI40" i="447"/>
  <c r="AV41" i="447"/>
  <c r="AW41" i="447" s="1"/>
  <c r="AO48" i="447"/>
  <c r="AU72" i="447"/>
  <c r="BS80" i="447"/>
  <c r="BR102" i="447"/>
  <c r="AV134" i="447"/>
  <c r="AW134" i="447" s="1"/>
  <c r="AA232" i="449"/>
  <c r="Z232" i="449"/>
  <c r="X232" i="449"/>
  <c r="BN39" i="445"/>
  <c r="BT90" i="445"/>
  <c r="BM143" i="445"/>
  <c r="BM59" i="446"/>
  <c r="BP95" i="446"/>
  <c r="BS123" i="446"/>
  <c r="BL139" i="446"/>
  <c r="BF18" i="447"/>
  <c r="BG18" i="447" s="1"/>
  <c r="AU30" i="447"/>
  <c r="AS48" i="447"/>
  <c r="BT102" i="447"/>
  <c r="BJ116" i="447"/>
  <c r="BK116" i="447"/>
  <c r="AA208" i="448"/>
  <c r="Z208" i="448"/>
  <c r="Y208" i="448"/>
  <c r="X208" i="448"/>
  <c r="X48" i="449"/>
  <c r="AA48" i="449"/>
  <c r="Z170" i="449"/>
  <c r="AA170" i="449"/>
  <c r="X170" i="449"/>
  <c r="AO132" i="444"/>
  <c r="AO136" i="444"/>
  <c r="AO23" i="445"/>
  <c r="BS39" i="445"/>
  <c r="M14" i="446"/>
  <c r="AR31" i="446"/>
  <c r="BI50" i="446"/>
  <c r="BO54" i="446"/>
  <c r="AO59" i="446"/>
  <c r="BO59" i="446"/>
  <c r="AU82" i="446"/>
  <c r="AP104" i="446"/>
  <c r="AQ104" i="446" s="1"/>
  <c r="BT123" i="446"/>
  <c r="BK124" i="446"/>
  <c r="AP135" i="446"/>
  <c r="AQ135" i="446" s="1"/>
  <c r="BQ139" i="446"/>
  <c r="BR139" i="446"/>
  <c r="BJ142" i="446"/>
  <c r="BP18" i="447"/>
  <c r="AO26" i="447"/>
  <c r="AO28" i="447"/>
  <c r="AT35" i="447"/>
  <c r="BI49" i="447"/>
  <c r="AV61" i="447"/>
  <c r="AW61" i="447" s="1"/>
  <c r="AR65" i="447"/>
  <c r="AR78" i="447"/>
  <c r="AS119" i="447"/>
  <c r="AO119" i="447"/>
  <c r="AO145" i="447"/>
  <c r="BQ145" i="447"/>
  <c r="BM145" i="447"/>
  <c r="Y153" i="450"/>
  <c r="AA153" i="450"/>
  <c r="BS139" i="446"/>
  <c r="BN141" i="446"/>
  <c r="BL72" i="447"/>
  <c r="BQ112" i="447"/>
  <c r="BK132" i="447"/>
  <c r="BJ132" i="447"/>
  <c r="Z41" i="449"/>
  <c r="Y41" i="449"/>
  <c r="X113" i="448"/>
  <c r="Y133" i="448"/>
  <c r="AA155" i="448"/>
  <c r="Y225" i="448"/>
  <c r="Z243" i="448"/>
  <c r="AA80" i="449"/>
  <c r="Z83" i="449"/>
  <c r="X138" i="449"/>
  <c r="Y230" i="449"/>
  <c r="Y125" i="450"/>
  <c r="Z174" i="450"/>
  <c r="Z188" i="450"/>
  <c r="Y238" i="450"/>
  <c r="AA50" i="451"/>
  <c r="Y109" i="451"/>
  <c r="X132" i="451"/>
  <c r="Y135" i="451"/>
  <c r="Z141" i="451"/>
  <c r="AA149" i="451"/>
  <c r="Y159" i="451"/>
  <c r="X168" i="451"/>
  <c r="X179" i="451"/>
  <c r="X223" i="451"/>
  <c r="AA244" i="451"/>
  <c r="P13" i="452"/>
  <c r="Y37" i="452"/>
  <c r="Y55" i="452"/>
  <c r="Y62" i="452"/>
  <c r="Z68" i="452"/>
  <c r="Y91" i="452"/>
  <c r="Y141" i="452"/>
  <c r="AA211" i="452"/>
  <c r="Y221" i="452"/>
  <c r="Y41" i="453"/>
  <c r="Z70" i="453"/>
  <c r="Y135" i="453"/>
  <c r="AA154" i="453"/>
  <c r="Z188" i="453"/>
  <c r="X53" i="454"/>
  <c r="Y74" i="454"/>
  <c r="X88" i="454"/>
  <c r="Z95" i="454"/>
  <c r="Y104" i="454"/>
  <c r="X143" i="454"/>
  <c r="AA189" i="454"/>
  <c r="Z192" i="454"/>
  <c r="BR136" i="447"/>
  <c r="Z130" i="448"/>
  <c r="X117" i="451"/>
  <c r="AA135" i="451"/>
  <c r="AA141" i="451"/>
  <c r="AA159" i="451"/>
  <c r="X207" i="451"/>
  <c r="AA68" i="452"/>
  <c r="X147" i="452"/>
  <c r="Y157" i="452"/>
  <c r="Z41" i="453"/>
  <c r="Y37" i="454"/>
  <c r="Y53" i="454"/>
  <c r="Z104" i="454"/>
  <c r="X113" i="454"/>
  <c r="AA192" i="454"/>
  <c r="X206" i="454"/>
  <c r="X216" i="448"/>
  <c r="Y33" i="449"/>
  <c r="Y179" i="449"/>
  <c r="Z117" i="451"/>
  <c r="Z207" i="451"/>
  <c r="Y78" i="452"/>
  <c r="Z147" i="452"/>
  <c r="Z157" i="452"/>
  <c r="P13" i="454"/>
  <c r="AA53" i="454"/>
  <c r="Z56" i="454"/>
  <c r="X63" i="454"/>
  <c r="X69" i="454"/>
  <c r="Y96" i="454"/>
  <c r="Z101" i="454"/>
  <c r="X168" i="454"/>
  <c r="AA179" i="454"/>
  <c r="Y244" i="454"/>
  <c r="BQ127" i="447"/>
  <c r="Y183" i="448"/>
  <c r="Y213" i="448"/>
  <c r="AA216" i="448"/>
  <c r="AA24" i="449"/>
  <c r="AA50" i="449"/>
  <c r="X223" i="449"/>
  <c r="Z245" i="449"/>
  <c r="Z61" i="450"/>
  <c r="Z108" i="450"/>
  <c r="Y112" i="450"/>
  <c r="AA126" i="450"/>
  <c r="Y138" i="450"/>
  <c r="Z202" i="450"/>
  <c r="Y205" i="450"/>
  <c r="Y215" i="450"/>
  <c r="Y218" i="450"/>
  <c r="X246" i="450"/>
  <c r="L13" i="451"/>
  <c r="Z83" i="451"/>
  <c r="X93" i="451"/>
  <c r="Y136" i="451"/>
  <c r="X142" i="451"/>
  <c r="X164" i="451"/>
  <c r="Z167" i="451"/>
  <c r="X173" i="451"/>
  <c r="Z178" i="451"/>
  <c r="Z187" i="451"/>
  <c r="X200" i="451"/>
  <c r="Z205" i="451"/>
  <c r="AA218" i="451"/>
  <c r="X32" i="452"/>
  <c r="X46" i="452"/>
  <c r="Z92" i="452"/>
  <c r="X99" i="452"/>
  <c r="Z108" i="452"/>
  <c r="Z118" i="452"/>
  <c r="Y129" i="452"/>
  <c r="X136" i="452"/>
  <c r="AA147" i="452"/>
  <c r="AA157" i="452"/>
  <c r="AA229" i="452"/>
  <c r="Y69" i="453"/>
  <c r="X79" i="453"/>
  <c r="Y121" i="453"/>
  <c r="AA130" i="453"/>
  <c r="Z162" i="453"/>
  <c r="Z213" i="453"/>
  <c r="Z244" i="453"/>
  <c r="Y41" i="454"/>
  <c r="Y69" i="454"/>
  <c r="Y111" i="454"/>
  <c r="X117" i="454"/>
  <c r="Y168" i="454"/>
  <c r="X187" i="454"/>
  <c r="AA196" i="454"/>
  <c r="AT140" i="447"/>
  <c r="Y191" i="448"/>
  <c r="Y116" i="449"/>
  <c r="AA65" i="450"/>
  <c r="Y96" i="450"/>
  <c r="AA159" i="450"/>
  <c r="X182" i="450"/>
  <c r="X193" i="450"/>
  <c r="Z205" i="450"/>
  <c r="AA218" i="450"/>
  <c r="Y246" i="450"/>
  <c r="P13" i="451"/>
  <c r="Z93" i="451"/>
  <c r="AA117" i="451"/>
  <c r="Z155" i="451"/>
  <c r="X158" i="451"/>
  <c r="Y170" i="451"/>
  <c r="Z173" i="451"/>
  <c r="AA207" i="451"/>
  <c r="AA222" i="451"/>
  <c r="Z246" i="451"/>
  <c r="Z46" i="452"/>
  <c r="Z99" i="452"/>
  <c r="AA105" i="452"/>
  <c r="X181" i="452"/>
  <c r="Z220" i="452"/>
  <c r="AA222" i="452"/>
  <c r="Y62" i="453"/>
  <c r="Y107" i="453"/>
  <c r="Z118" i="453"/>
  <c r="X125" i="453"/>
  <c r="X207" i="453"/>
  <c r="X242" i="453"/>
  <c r="Y24" i="454"/>
  <c r="Y44" i="454"/>
  <c r="X72" i="454"/>
  <c r="X96" i="454"/>
  <c r="X105" i="454"/>
  <c r="Y117" i="454"/>
  <c r="Z120" i="454"/>
  <c r="X144" i="454"/>
  <c r="Y226" i="454"/>
  <c r="Y149" i="451"/>
  <c r="Y143" i="452"/>
  <c r="Z181" i="452"/>
  <c r="Y183" i="452"/>
  <c r="Z69" i="453"/>
  <c r="X160" i="453"/>
  <c r="AA166" i="453"/>
  <c r="X173" i="453"/>
  <c r="AA180" i="453"/>
  <c r="Y207" i="453"/>
  <c r="Y221" i="453"/>
  <c r="AA242" i="453"/>
  <c r="AA61" i="454"/>
  <c r="Z69" i="454"/>
  <c r="Z111" i="454"/>
  <c r="Y144" i="454"/>
  <c r="Y155" i="448"/>
  <c r="Y243" i="448"/>
  <c r="V13" i="450"/>
  <c r="Y188" i="450"/>
  <c r="Y50" i="451"/>
  <c r="X109" i="451"/>
  <c r="X141" i="451"/>
  <c r="Y191" i="451"/>
  <c r="X201" i="451"/>
  <c r="Z244" i="451"/>
  <c r="Z44" i="452"/>
  <c r="Z70" i="452"/>
  <c r="Y109" i="452"/>
  <c r="Z143" i="452"/>
  <c r="AA181" i="452"/>
  <c r="Z183" i="452"/>
  <c r="Y211" i="452"/>
  <c r="AA142" i="453"/>
  <c r="AA207" i="453"/>
  <c r="BR39" i="342"/>
  <c r="AV39" i="342"/>
  <c r="AW39" i="342" s="1"/>
  <c r="AO39" i="342"/>
  <c r="BS39" i="342"/>
  <c r="BP39" i="342"/>
  <c r="AT39" i="342"/>
  <c r="BO142" i="342"/>
  <c r="BM142" i="342"/>
  <c r="AO142" i="342"/>
  <c r="AT142" i="342"/>
  <c r="BQ142" i="342"/>
  <c r="BL142" i="342"/>
  <c r="AA198" i="430"/>
  <c r="Z198" i="430"/>
  <c r="Y198" i="430"/>
  <c r="X198" i="430"/>
  <c r="BR27" i="445"/>
  <c r="BO27" i="445"/>
  <c r="BN27" i="445"/>
  <c r="AU27" i="445"/>
  <c r="AT27" i="445"/>
  <c r="AR27" i="445"/>
  <c r="AV27" i="445"/>
  <c r="AW27" i="445" s="1"/>
  <c r="BT27" i="445"/>
  <c r="AO27" i="445"/>
  <c r="BM27" i="445"/>
  <c r="AO99" i="445"/>
  <c r="BL99" i="445"/>
  <c r="AV99" i="445"/>
  <c r="AW99" i="445" s="1"/>
  <c r="AU99" i="445"/>
  <c r="AS99" i="445"/>
  <c r="AR99" i="445"/>
  <c r="BR99" i="445"/>
  <c r="BS99" i="445"/>
  <c r="BO99" i="445"/>
  <c r="BT99" i="445"/>
  <c r="BQ99" i="445"/>
  <c r="AP99" i="445"/>
  <c r="AQ99" i="445" s="1"/>
  <c r="BP99" i="445"/>
  <c r="BN99" i="445"/>
  <c r="Z51" i="449"/>
  <c r="Y51" i="449"/>
  <c r="Z181" i="399"/>
  <c r="X181" i="399"/>
  <c r="BL122" i="447"/>
  <c r="BT122" i="447"/>
  <c r="AR122" i="447"/>
  <c r="BP122" i="447"/>
  <c r="BO122" i="447"/>
  <c r="AP122" i="447"/>
  <c r="AQ122" i="447" s="1"/>
  <c r="BR122" i="447"/>
  <c r="AT122" i="447"/>
  <c r="BN122" i="447"/>
  <c r="BS122" i="447"/>
  <c r="AS122" i="447"/>
  <c r="AU122" i="447"/>
  <c r="AO122" i="447"/>
  <c r="AV122" i="447"/>
  <c r="AW122" i="447" s="1"/>
  <c r="BQ122" i="447"/>
  <c r="BM122" i="447"/>
  <c r="AR133" i="447"/>
  <c r="BR133" i="447"/>
  <c r="BL133" i="447"/>
  <c r="BO133" i="447"/>
  <c r="AO133" i="447"/>
  <c r="AT133" i="447"/>
  <c r="BQ133" i="447"/>
  <c r="AP133" i="447"/>
  <c r="AQ133" i="447" s="1"/>
  <c r="AS133" i="447"/>
  <c r="BS133" i="447"/>
  <c r="BP133" i="447"/>
  <c r="AV133" i="447"/>
  <c r="AW133" i="447" s="1"/>
  <c r="BN133" i="447"/>
  <c r="Z238" i="448"/>
  <c r="X238" i="448"/>
  <c r="Y238" i="448"/>
  <c r="AA238" i="448"/>
  <c r="X30" i="430"/>
  <c r="AA30" i="430"/>
  <c r="Z30" i="430"/>
  <c r="Y61" i="430"/>
  <c r="Z61" i="430"/>
  <c r="BJ125" i="447"/>
  <c r="BK125" i="447"/>
  <c r="BR84" i="342"/>
  <c r="AT84" i="342"/>
  <c r="AO84" i="342"/>
  <c r="BM84" i="342"/>
  <c r="BT84" i="342"/>
  <c r="BL84" i="342"/>
  <c r="BS84" i="342"/>
  <c r="BQ84" i="342"/>
  <c r="BP84" i="342"/>
  <c r="AS84" i="342"/>
  <c r="AU84" i="342"/>
  <c r="AP84" i="342"/>
  <c r="AQ84" i="342" s="1"/>
  <c r="AV84" i="342"/>
  <c r="AW84" i="342" s="1"/>
  <c r="BN84" i="342"/>
  <c r="BO84" i="342"/>
  <c r="BT98" i="342"/>
  <c r="AT98" i="342"/>
  <c r="BL98" i="342"/>
  <c r="AR98" i="342"/>
  <c r="AU98" i="342"/>
  <c r="AO98" i="342"/>
  <c r="BP98" i="342"/>
  <c r="AP98" i="342"/>
  <c r="AQ98" i="342" s="1"/>
  <c r="BN98" i="342"/>
  <c r="AS98" i="342"/>
  <c r="BR98" i="342"/>
  <c r="BS98" i="342"/>
  <c r="BO98" i="342"/>
  <c r="Z137" i="430"/>
  <c r="Y137" i="430"/>
  <c r="X152" i="430"/>
  <c r="AA152" i="430"/>
  <c r="Y152" i="430"/>
  <c r="AP22" i="342"/>
  <c r="AQ22" i="342" s="1"/>
  <c r="BS22" i="342"/>
  <c r="BI22" i="342"/>
  <c r="BJ22" i="342"/>
  <c r="BS70" i="342"/>
  <c r="AU70" i="342"/>
  <c r="BO70" i="342"/>
  <c r="AP70" i="342"/>
  <c r="AQ70" i="342" s="1"/>
  <c r="BT70" i="342"/>
  <c r="BQ70" i="342"/>
  <c r="BP70" i="342"/>
  <c r="AT70" i="342"/>
  <c r="AR70" i="342"/>
  <c r="AS70" i="342"/>
  <c r="BR70" i="342"/>
  <c r="AV70" i="342"/>
  <c r="AW70" i="342" s="1"/>
  <c r="BM70" i="342"/>
  <c r="AO70" i="342"/>
  <c r="AU25" i="342"/>
  <c r="AO25" i="342"/>
  <c r="BL25" i="342"/>
  <c r="BN25" i="342"/>
  <c r="BJ27" i="342"/>
  <c r="BI27" i="342"/>
  <c r="BM29" i="342"/>
  <c r="AO29" i="342"/>
  <c r="BR29" i="342"/>
  <c r="BP29" i="342"/>
  <c r="BT29" i="342"/>
  <c r="BN29" i="342"/>
  <c r="AV29" i="342"/>
  <c r="AW29" i="342" s="1"/>
  <c r="BO29" i="342"/>
  <c r="BQ29" i="342"/>
  <c r="AU29" i="342"/>
  <c r="AS29" i="342"/>
  <c r="BL29" i="342"/>
  <c r="AP29" i="342"/>
  <c r="AQ29" i="342" s="1"/>
  <c r="BR31" i="342"/>
  <c r="AV31" i="342"/>
  <c r="AW31" i="342" s="1"/>
  <c r="BO31" i="342"/>
  <c r="AR31" i="342"/>
  <c r="AO31" i="342"/>
  <c r="BL31" i="342"/>
  <c r="AU31" i="342"/>
  <c r="BN31" i="342"/>
  <c r="BS31" i="342"/>
  <c r="AT31" i="342"/>
  <c r="BT31" i="342"/>
  <c r="BK37" i="342"/>
  <c r="BI37" i="342"/>
  <c r="AR38" i="342"/>
  <c r="AS38" i="342"/>
  <c r="BQ38" i="342"/>
  <c r="AO38" i="342"/>
  <c r="BP38" i="342"/>
  <c r="AV38" i="342"/>
  <c r="AW38" i="342" s="1"/>
  <c r="BS38" i="342"/>
  <c r="AU38" i="342"/>
  <c r="BL90" i="342"/>
  <c r="AR90" i="342"/>
  <c r="AP90" i="342"/>
  <c r="AQ90" i="342" s="1"/>
  <c r="BM90" i="342"/>
  <c r="AV90" i="342"/>
  <c r="AW90" i="342" s="1"/>
  <c r="BR90" i="342"/>
  <c r="AT90" i="342"/>
  <c r="AU90" i="342"/>
  <c r="BN90" i="342"/>
  <c r="BQ90" i="342"/>
  <c r="BO90" i="342"/>
  <c r="BT90" i="342"/>
  <c r="AR29" i="342"/>
  <c r="BS29" i="342"/>
  <c r="BK27" i="342"/>
  <c r="BJ37" i="342"/>
  <c r="BO38" i="342"/>
  <c r="BL33" i="342"/>
  <c r="BM33" i="342"/>
  <c r="BN33" i="342"/>
  <c r="AO33" i="342"/>
  <c r="BJ75" i="342"/>
  <c r="BK75" i="342"/>
  <c r="BI75" i="342"/>
  <c r="AA237" i="430"/>
  <c r="X237" i="430"/>
  <c r="AR33" i="342"/>
  <c r="BT33" i="342"/>
  <c r="AO41" i="342"/>
  <c r="AO37" i="342"/>
  <c r="BI114" i="342"/>
  <c r="BK114" i="342"/>
  <c r="BJ114" i="342"/>
  <c r="X195" i="430"/>
  <c r="AA195" i="430"/>
  <c r="Y195" i="430"/>
  <c r="BQ95" i="443"/>
  <c r="BR95" i="443"/>
  <c r="AR95" i="443"/>
  <c r="AO95" i="443"/>
  <c r="BN95" i="443"/>
  <c r="AV95" i="443"/>
  <c r="AW95" i="443" s="1"/>
  <c r="AP95" i="443"/>
  <c r="AQ95" i="443" s="1"/>
  <c r="BT95" i="443"/>
  <c r="AT95" i="443"/>
  <c r="BP95" i="443"/>
  <c r="BO95" i="443"/>
  <c r="BL95" i="443"/>
  <c r="AU95" i="443"/>
  <c r="BR33" i="342"/>
  <c r="BT41" i="342"/>
  <c r="BJ53" i="342"/>
  <c r="BK53" i="342"/>
  <c r="BI53" i="342"/>
  <c r="BK119" i="342"/>
  <c r="BI119" i="342"/>
  <c r="X243" i="399"/>
  <c r="Y243" i="399"/>
  <c r="X56" i="430"/>
  <c r="Y56" i="430"/>
  <c r="Y132" i="430"/>
  <c r="AA132" i="430"/>
  <c r="Z132" i="430"/>
  <c r="X132" i="430"/>
  <c r="BL48" i="443"/>
  <c r="AU48" i="443"/>
  <c r="BO48" i="443"/>
  <c r="AR48" i="443"/>
  <c r="AS48" i="443"/>
  <c r="AT48" i="443"/>
  <c r="BS48" i="443"/>
  <c r="BQ48" i="443"/>
  <c r="BR48" i="443"/>
  <c r="BN48" i="443"/>
  <c r="AO48" i="443"/>
  <c r="BT48" i="443"/>
  <c r="AV48" i="443"/>
  <c r="AW48" i="443" s="1"/>
  <c r="BM48" i="443"/>
  <c r="BK49" i="443"/>
  <c r="BJ49" i="443"/>
  <c r="BI49" i="443"/>
  <c r="BR72" i="443"/>
  <c r="AV72" i="443"/>
  <c r="AW72" i="443" s="1"/>
  <c r="BS72" i="443"/>
  <c r="AT72" i="443"/>
  <c r="BO72" i="443"/>
  <c r="AP72" i="443"/>
  <c r="AQ72" i="443" s="1"/>
  <c r="BN72" i="443"/>
  <c r="AO72" i="443"/>
  <c r="BT72" i="443"/>
  <c r="BM72" i="443"/>
  <c r="BP72" i="443"/>
  <c r="BL72" i="443"/>
  <c r="AU72" i="443"/>
  <c r="AS72" i="443"/>
  <c r="X232" i="399"/>
  <c r="Y232" i="399"/>
  <c r="AA36" i="430"/>
  <c r="Z36" i="430"/>
  <c r="X36" i="430"/>
  <c r="AA67" i="430"/>
  <c r="Z67" i="430"/>
  <c r="X67" i="430"/>
  <c r="Y67" i="430"/>
  <c r="AA221" i="430"/>
  <c r="X221" i="430"/>
  <c r="Z221" i="430"/>
  <c r="Y221" i="430"/>
  <c r="AR37" i="342"/>
  <c r="BS37" i="342"/>
  <c r="AU33" i="342"/>
  <c r="BL63" i="342"/>
  <c r="AV63" i="342"/>
  <c r="AW63" i="342" s="1"/>
  <c r="BO63" i="342"/>
  <c r="BK105" i="342"/>
  <c r="BI105" i="342"/>
  <c r="X125" i="399"/>
  <c r="AA125" i="399"/>
  <c r="Y125" i="399"/>
  <c r="X99" i="430"/>
  <c r="Z99" i="430"/>
  <c r="AA143" i="430"/>
  <c r="Y143" i="430"/>
  <c r="Z143" i="430"/>
  <c r="AA163" i="430"/>
  <c r="X163" i="430"/>
  <c r="Y163" i="430"/>
  <c r="Z163" i="430"/>
  <c r="BP57" i="342"/>
  <c r="AO57" i="342"/>
  <c r="BJ135" i="342"/>
  <c r="BK135" i="342"/>
  <c r="Z98" i="399"/>
  <c r="X98" i="399"/>
  <c r="P197" i="453"/>
  <c r="V206" i="453"/>
  <c r="P216" i="453"/>
  <c r="O227" i="453"/>
  <c r="T240" i="453"/>
  <c r="W194" i="453"/>
  <c r="U201" i="453"/>
  <c r="U209" i="453"/>
  <c r="Q217" i="453"/>
  <c r="Q224" i="453"/>
  <c r="V236" i="453"/>
  <c r="T246" i="453"/>
  <c r="R233" i="453"/>
  <c r="BK43" i="342"/>
  <c r="BP41" i="342"/>
  <c r="BM37" i="342"/>
  <c r="AP37" i="342"/>
  <c r="AQ37" i="342" s="1"/>
  <c r="BM62" i="342"/>
  <c r="BT57" i="342"/>
  <c r="AR52" i="342"/>
  <c r="AO52" i="342"/>
  <c r="BS52" i="342"/>
  <c r="BP52" i="342"/>
  <c r="BI59" i="342"/>
  <c r="BJ59" i="342"/>
  <c r="BI73" i="342"/>
  <c r="BJ73" i="342"/>
  <c r="BJ76" i="342"/>
  <c r="BI76" i="342"/>
  <c r="BI88" i="342"/>
  <c r="BJ88" i="342"/>
  <c r="Z77" i="430"/>
  <c r="X77" i="430"/>
  <c r="X96" i="430"/>
  <c r="AA96" i="430"/>
  <c r="Z96" i="430"/>
  <c r="Y96" i="430"/>
  <c r="BP76" i="342"/>
  <c r="BQ78" i="342"/>
  <c r="AS83" i="342"/>
  <c r="BK83" i="342"/>
  <c r="BQ88" i="342"/>
  <c r="BT93" i="342"/>
  <c r="BO95" i="342"/>
  <c r="BI102" i="342"/>
  <c r="BI106" i="342"/>
  <c r="AS124" i="342"/>
  <c r="BI130" i="342"/>
  <c r="BK132" i="342"/>
  <c r="AO133" i="342"/>
  <c r="BK133" i="342"/>
  <c r="BI134" i="342"/>
  <c r="AU141" i="342"/>
  <c r="BK144" i="342"/>
  <c r="BJ145" i="342"/>
  <c r="Y110" i="399"/>
  <c r="X178" i="399"/>
  <c r="Y240" i="399"/>
  <c r="X216" i="399"/>
  <c r="Y218" i="399"/>
  <c r="Z222" i="430"/>
  <c r="X218" i="430"/>
  <c r="Z105" i="430"/>
  <c r="Z183" i="430"/>
  <c r="Z139" i="430"/>
  <c r="Z111" i="430"/>
  <c r="Y39" i="430"/>
  <c r="Y31" i="430"/>
  <c r="X35" i="430"/>
  <c r="X37" i="430"/>
  <c r="AA39" i="430"/>
  <c r="AA54" i="430"/>
  <c r="Y68" i="430"/>
  <c r="Y78" i="430"/>
  <c r="X97" i="430"/>
  <c r="AA105" i="430"/>
  <c r="Z138" i="430"/>
  <c r="AA156" i="430"/>
  <c r="AA172" i="430"/>
  <c r="AA185" i="430"/>
  <c r="AA209" i="430"/>
  <c r="AS34" i="444"/>
  <c r="BP34" i="444"/>
  <c r="BO34" i="444"/>
  <c r="BL34" i="444"/>
  <c r="AU34" i="444"/>
  <c r="BN34" i="444"/>
  <c r="AR34" i="444"/>
  <c r="AO34" i="444"/>
  <c r="AV34" i="444"/>
  <c r="AW34" i="444" s="1"/>
  <c r="BR34" i="444"/>
  <c r="BK35" i="444"/>
  <c r="BI35" i="444"/>
  <c r="BN117" i="342"/>
  <c r="AV124" i="342"/>
  <c r="AW124" i="342" s="1"/>
  <c r="BO124" i="342"/>
  <c r="AU133" i="342"/>
  <c r="BI138" i="342"/>
  <c r="Z181" i="430"/>
  <c r="X151" i="430"/>
  <c r="Z151" i="430"/>
  <c r="Z165" i="430"/>
  <c r="Z37" i="430"/>
  <c r="Z68" i="430"/>
  <c r="X84" i="430"/>
  <c r="Y92" i="430"/>
  <c r="Y109" i="430"/>
  <c r="Z115" i="430"/>
  <c r="AA118" i="430"/>
  <c r="AA138" i="430"/>
  <c r="Z191" i="430"/>
  <c r="AR87" i="443"/>
  <c r="BR87" i="443"/>
  <c r="AP87" i="443"/>
  <c r="AQ87" i="443" s="1"/>
  <c r="BI97" i="443"/>
  <c r="BJ97" i="443"/>
  <c r="BK97" i="443"/>
  <c r="BO139" i="444"/>
  <c r="BR139" i="444"/>
  <c r="AT139" i="444"/>
  <c r="AO139" i="444"/>
  <c r="BP139" i="444"/>
  <c r="BQ139" i="444"/>
  <c r="BM139" i="444"/>
  <c r="BI37" i="445"/>
  <c r="BK37" i="445"/>
  <c r="BR82" i="445"/>
  <c r="BO82" i="445"/>
  <c r="AP82" i="445"/>
  <c r="AQ82" i="445" s="1"/>
  <c r="BM82" i="445"/>
  <c r="AR82" i="445"/>
  <c r="AO53" i="342"/>
  <c r="AR93" i="342"/>
  <c r="AS131" i="342"/>
  <c r="BM131" i="342"/>
  <c r="BO133" i="342"/>
  <c r="AR138" i="342"/>
  <c r="BK138" i="342"/>
  <c r="BO141" i="342"/>
  <c r="BI142" i="342"/>
  <c r="BO144" i="342"/>
  <c r="X62" i="399"/>
  <c r="Z81" i="399"/>
  <c r="X96" i="399"/>
  <c r="Z230" i="399"/>
  <c r="AA181" i="430"/>
  <c r="Y151" i="430"/>
  <c r="AA165" i="430"/>
  <c r="AA35" i="430"/>
  <c r="Y40" i="430"/>
  <c r="Z84" i="430"/>
  <c r="X101" i="430"/>
  <c r="X123" i="430"/>
  <c r="X126" i="430"/>
  <c r="X134" i="430"/>
  <c r="Y145" i="430"/>
  <c r="X184" i="430"/>
  <c r="Z189" i="430"/>
  <c r="Y242" i="430"/>
  <c r="BP27" i="443"/>
  <c r="BO27" i="443"/>
  <c r="BL27" i="443"/>
  <c r="AU27" i="443"/>
  <c r="AO27" i="443"/>
  <c r="BL62" i="443"/>
  <c r="AR62" i="443"/>
  <c r="BT33" i="444"/>
  <c r="AP33" i="444"/>
  <c r="AQ33" i="444" s="1"/>
  <c r="BS77" i="444"/>
  <c r="BR77" i="444"/>
  <c r="BL77" i="444"/>
  <c r="AS77" i="444"/>
  <c r="AT77" i="444"/>
  <c r="AO77" i="444"/>
  <c r="BK27" i="444"/>
  <c r="BJ27" i="444"/>
  <c r="BI27" i="444"/>
  <c r="BN43" i="444"/>
  <c r="AS43" i="444"/>
  <c r="BL43" i="444"/>
  <c r="BS43" i="444"/>
  <c r="BO43" i="444"/>
  <c r="BN95" i="444"/>
  <c r="AP95" i="444"/>
  <c r="AQ95" i="444" s="1"/>
  <c r="AP72" i="342"/>
  <c r="AQ72" i="342" s="1"/>
  <c r="AU93" i="342"/>
  <c r="BN96" i="342"/>
  <c r="BI99" i="342"/>
  <c r="BI127" i="342"/>
  <c r="BK128" i="342"/>
  <c r="BM138" i="342"/>
  <c r="BT141" i="342"/>
  <c r="Z56" i="399"/>
  <c r="X230" i="430"/>
  <c r="Y123" i="430"/>
  <c r="X165" i="430"/>
  <c r="Y111" i="430"/>
  <c r="Z38" i="430"/>
  <c r="Y44" i="430"/>
  <c r="X47" i="430"/>
  <c r="Z58" i="430"/>
  <c r="Z64" i="430"/>
  <c r="X69" i="430"/>
  <c r="AA90" i="430"/>
  <c r="Y110" i="430"/>
  <c r="AA116" i="430"/>
  <c r="X122" i="430"/>
  <c r="AA126" i="430"/>
  <c r="AA134" i="430"/>
  <c r="Y139" i="430"/>
  <c r="AA145" i="430"/>
  <c r="X166" i="430"/>
  <c r="Y182" i="430"/>
  <c r="Y192" i="430"/>
  <c r="Z210" i="430"/>
  <c r="X213" i="430"/>
  <c r="BK83" i="443"/>
  <c r="BI83" i="443"/>
  <c r="BM108" i="443"/>
  <c r="BR108" i="443"/>
  <c r="BN108" i="443"/>
  <c r="AU108" i="443"/>
  <c r="AO108" i="443"/>
  <c r="BN22" i="444"/>
  <c r="BQ22" i="444"/>
  <c r="AT22" i="444"/>
  <c r="AO22" i="444"/>
  <c r="BT22" i="444"/>
  <c r="AV22" i="444"/>
  <c r="AW22" i="444" s="1"/>
  <c r="BL22" i="444"/>
  <c r="AP22" i="444"/>
  <c r="AU22" i="444"/>
  <c r="AR22" i="444"/>
  <c r="Z121" i="430"/>
  <c r="Y121" i="430"/>
  <c r="Y122" i="430"/>
  <c r="BR106" i="443"/>
  <c r="BQ106" i="443"/>
  <c r="BT106" i="443"/>
  <c r="AU106" i="443"/>
  <c r="BS106" i="443"/>
  <c r="AT106" i="443"/>
  <c r="BP106" i="443"/>
  <c r="AP106" i="443"/>
  <c r="AQ106" i="443" s="1"/>
  <c r="BO106" i="443"/>
  <c r="AO106" i="443"/>
  <c r="BI88" i="444"/>
  <c r="BJ88" i="444"/>
  <c r="BI89" i="444"/>
  <c r="BK89" i="444"/>
  <c r="AT78" i="342"/>
  <c r="BO93" i="342"/>
  <c r="AR141" i="342"/>
  <c r="Y115" i="430"/>
  <c r="Z63" i="430"/>
  <c r="Y79" i="430"/>
  <c r="Z72" i="430"/>
  <c r="Z150" i="430"/>
  <c r="BM129" i="443"/>
  <c r="BN129" i="443"/>
  <c r="BT129" i="443"/>
  <c r="AV129" i="443"/>
  <c r="AW129" i="443" s="1"/>
  <c r="AO129" i="443"/>
  <c r="BJ65" i="445"/>
  <c r="BI65" i="445"/>
  <c r="BQ77" i="443"/>
  <c r="BR134" i="443"/>
  <c r="BI138" i="443"/>
  <c r="BJ138" i="443"/>
  <c r="BK42" i="444"/>
  <c r="BI42" i="444"/>
  <c r="BT104" i="444"/>
  <c r="AV104" i="444"/>
  <c r="AW104" i="444" s="1"/>
  <c r="AR104" i="444"/>
  <c r="BO117" i="444"/>
  <c r="AP117" i="444"/>
  <c r="AQ117" i="444" s="1"/>
  <c r="BI31" i="445"/>
  <c r="BK31" i="445"/>
  <c r="BO55" i="445"/>
  <c r="AS55" i="445"/>
  <c r="AR55" i="445"/>
  <c r="BK34" i="446"/>
  <c r="BI34" i="446"/>
  <c r="BJ34" i="446"/>
  <c r="AR32" i="443"/>
  <c r="BS56" i="443"/>
  <c r="AU59" i="443"/>
  <c r="BK66" i="443"/>
  <c r="AT67" i="443"/>
  <c r="AV73" i="443"/>
  <c r="AW73" i="443" s="1"/>
  <c r="AP77" i="443"/>
  <c r="AQ77" i="443" s="1"/>
  <c r="AP81" i="443"/>
  <c r="AQ81" i="443" s="1"/>
  <c r="BJ103" i="443"/>
  <c r="AO113" i="443"/>
  <c r="BK138" i="443"/>
  <c r="BI36" i="444"/>
  <c r="BJ42" i="444"/>
  <c r="BJ49" i="444"/>
  <c r="L14" i="445"/>
  <c r="BJ31" i="445"/>
  <c r="BT98" i="445"/>
  <c r="AO98" i="445"/>
  <c r="BK139" i="445"/>
  <c r="BJ139" i="445"/>
  <c r="BT44" i="446"/>
  <c r="AP44" i="446"/>
  <c r="AQ44" i="446" s="1"/>
  <c r="BO44" i="446"/>
  <c r="L14" i="443"/>
  <c r="BI23" i="443"/>
  <c r="AO33" i="443"/>
  <c r="AO44" i="443"/>
  <c r="BP45" i="443"/>
  <c r="BQ51" i="443"/>
  <c r="AO56" i="443"/>
  <c r="BK57" i="443"/>
  <c r="BJ62" i="443"/>
  <c r="AU67" i="443"/>
  <c r="BN75" i="443"/>
  <c r="AR77" i="443"/>
  <c r="BL78" i="443"/>
  <c r="AV81" i="443"/>
  <c r="AW81" i="443" s="1"/>
  <c r="BL98" i="443"/>
  <c r="BJ99" i="443"/>
  <c r="BK103" i="443"/>
  <c r="AS113" i="443"/>
  <c r="AU114" i="443"/>
  <c r="AO123" i="443"/>
  <c r="AU127" i="443"/>
  <c r="BQ131" i="443"/>
  <c r="BN131" i="443"/>
  <c r="BK36" i="444"/>
  <c r="BS73" i="444"/>
  <c r="AT73" i="444"/>
  <c r="BT73" i="444"/>
  <c r="AP73" i="444"/>
  <c r="AQ73" i="444" s="1"/>
  <c r="BR73" i="444"/>
  <c r="AO73" i="444"/>
  <c r="BK103" i="444"/>
  <c r="BJ103" i="444"/>
  <c r="BR35" i="445"/>
  <c r="BK123" i="445"/>
  <c r="BI123" i="445"/>
  <c r="BR44" i="447"/>
  <c r="BO44" i="447"/>
  <c r="AU44" i="447"/>
  <c r="AO44" i="447"/>
  <c r="BT44" i="447"/>
  <c r="AT44" i="447"/>
  <c r="BS75" i="443"/>
  <c r="BO131" i="443"/>
  <c r="BR138" i="443"/>
  <c r="BN138" i="443"/>
  <c r="AO138" i="443"/>
  <c r="BQ138" i="443"/>
  <c r="BP138" i="443"/>
  <c r="AT82" i="444"/>
  <c r="BR82" i="444"/>
  <c r="BS115" i="444"/>
  <c r="AP115" i="444"/>
  <c r="AQ115" i="444" s="1"/>
  <c r="BR121" i="444"/>
  <c r="BM121" i="444"/>
  <c r="AT121" i="444"/>
  <c r="AO121" i="444"/>
  <c r="BR122" i="444"/>
  <c r="AV122" i="444"/>
  <c r="AW122" i="444" s="1"/>
  <c r="AR122" i="444"/>
  <c r="AO122" i="444"/>
  <c r="BT122" i="444"/>
  <c r="BM122" i="444"/>
  <c r="AV146" i="444"/>
  <c r="AW146" i="444" s="1"/>
  <c r="BR146" i="444"/>
  <c r="BM146" i="444"/>
  <c r="BO42" i="445"/>
  <c r="AU42" i="445"/>
  <c r="BP66" i="445"/>
  <c r="BQ66" i="445"/>
  <c r="AU66" i="445"/>
  <c r="AT66" i="445"/>
  <c r="BT66" i="445"/>
  <c r="AP66" i="445"/>
  <c r="AQ66" i="445" s="1"/>
  <c r="BR66" i="445"/>
  <c r="BO89" i="445"/>
  <c r="AU89" i="445"/>
  <c r="AP89" i="445"/>
  <c r="AQ89" i="445" s="1"/>
  <c r="BJ23" i="443"/>
  <c r="BI32" i="443"/>
  <c r="AS36" i="443"/>
  <c r="AV56" i="443"/>
  <c r="AW56" i="443" s="1"/>
  <c r="BI57" i="443"/>
  <c r="BN59" i="443"/>
  <c r="BK62" i="443"/>
  <c r="AO75" i="443"/>
  <c r="BT75" i="443"/>
  <c r="BL76" i="443"/>
  <c r="AU82" i="443"/>
  <c r="BK87" i="443"/>
  <c r="AV88" i="443"/>
  <c r="AW88" i="443" s="1"/>
  <c r="BJ95" i="443"/>
  <c r="AV97" i="443"/>
  <c r="AW97" i="443" s="1"/>
  <c r="BI116" i="443"/>
  <c r="AU118" i="443"/>
  <c r="AT123" i="443"/>
  <c r="AP128" i="443"/>
  <c r="AQ128" i="443" s="1"/>
  <c r="BI130" i="443"/>
  <c r="AO131" i="443"/>
  <c r="BR131" i="443"/>
  <c r="AS133" i="443"/>
  <c r="AT134" i="443"/>
  <c r="AP138" i="443"/>
  <c r="AQ138" i="443" s="1"/>
  <c r="BS138" i="443"/>
  <c r="BS141" i="443"/>
  <c r="BL141" i="443"/>
  <c r="BP142" i="443"/>
  <c r="AO142" i="443"/>
  <c r="BN93" i="444"/>
  <c r="BK24" i="445"/>
  <c r="BJ24" i="445"/>
  <c r="AO66" i="445"/>
  <c r="BR84" i="445"/>
  <c r="BL84" i="445"/>
  <c r="AU84" i="445"/>
  <c r="AS84" i="445"/>
  <c r="AO84" i="445"/>
  <c r="AT95" i="445"/>
  <c r="BT101" i="445"/>
  <c r="BL101" i="445"/>
  <c r="AT101" i="445"/>
  <c r="AP101" i="445"/>
  <c r="AQ101" i="445" s="1"/>
  <c r="BL29" i="446"/>
  <c r="BR29" i="446"/>
  <c r="AT29" i="446"/>
  <c r="AS29" i="446"/>
  <c r="AO29" i="446"/>
  <c r="BJ58" i="446"/>
  <c r="BI58" i="446"/>
  <c r="BK58" i="446"/>
  <c r="O14" i="443"/>
  <c r="AO23" i="443"/>
  <c r="BL23" i="443"/>
  <c r="BR32" i="443"/>
  <c r="AO41" i="443"/>
  <c r="BJ44" i="443"/>
  <c r="AO47" i="443"/>
  <c r="BS59" i="443"/>
  <c r="BL67" i="443"/>
  <c r="BJ73" i="443"/>
  <c r="AP75" i="443"/>
  <c r="AQ75" i="443" s="1"/>
  <c r="BI77" i="443"/>
  <c r="AO80" i="443"/>
  <c r="BS81" i="443"/>
  <c r="AR83" i="443"/>
  <c r="AR105" i="443"/>
  <c r="BJ109" i="443"/>
  <c r="BN113" i="443"/>
  <c r="BJ116" i="443"/>
  <c r="AV128" i="443"/>
  <c r="AW128" i="443" s="1"/>
  <c r="BK130" i="443"/>
  <c r="AP131" i="443"/>
  <c r="AQ131" i="443" s="1"/>
  <c r="BS131" i="443"/>
  <c r="AT138" i="443"/>
  <c r="BT138" i="443"/>
  <c r="AV27" i="444"/>
  <c r="AW27" i="444" s="1"/>
  <c r="BM27" i="444"/>
  <c r="BM35" i="444"/>
  <c r="AS35" i="444"/>
  <c r="BO58" i="444"/>
  <c r="AP58" i="444"/>
  <c r="AQ58" i="444" s="1"/>
  <c r="BM63" i="444"/>
  <c r="BT63" i="444"/>
  <c r="BO90" i="444"/>
  <c r="BN90" i="444"/>
  <c r="AV90" i="444"/>
  <c r="AW90" i="444" s="1"/>
  <c r="BL35" i="445"/>
  <c r="AS35" i="445"/>
  <c r="BT35" i="445"/>
  <c r="AP35" i="445"/>
  <c r="AQ35" i="445" s="1"/>
  <c r="BN70" i="445"/>
  <c r="BL70" i="445"/>
  <c r="AU70" i="445"/>
  <c r="AT70" i="445"/>
  <c r="BO121" i="445"/>
  <c r="BP121" i="445"/>
  <c r="AU121" i="445"/>
  <c r="AP121" i="445"/>
  <c r="AQ121" i="445" s="1"/>
  <c r="BO34" i="443"/>
  <c r="BP57" i="443"/>
  <c r="BR67" i="443"/>
  <c r="BM73" i="443"/>
  <c r="AT75" i="443"/>
  <c r="BS127" i="443"/>
  <c r="AT131" i="443"/>
  <c r="BT131" i="443"/>
  <c r="AU138" i="443"/>
  <c r="N14" i="444"/>
  <c r="BR26" i="444"/>
  <c r="AO26" i="444"/>
  <c r="AO63" i="444"/>
  <c r="BO73" i="444"/>
  <c r="AR90" i="444"/>
  <c r="BK91" i="444"/>
  <c r="BJ91" i="444"/>
  <c r="BI91" i="444"/>
  <c r="AO70" i="445"/>
  <c r="BK94" i="445"/>
  <c r="BJ94" i="445"/>
  <c r="BR118" i="445"/>
  <c r="AP118" i="445"/>
  <c r="AQ118" i="445" s="1"/>
  <c r="BN118" i="445"/>
  <c r="BQ118" i="445"/>
  <c r="BS55" i="446"/>
  <c r="BO55" i="446"/>
  <c r="AU94" i="446"/>
  <c r="AR94" i="446"/>
  <c r="BM33" i="447"/>
  <c r="AO33" i="447"/>
  <c r="BQ132" i="444"/>
  <c r="BN132" i="444"/>
  <c r="BS144" i="444"/>
  <c r="BT23" i="445"/>
  <c r="BR39" i="445"/>
  <c r="BQ50" i="445"/>
  <c r="BP50" i="445"/>
  <c r="BO53" i="445"/>
  <c r="BN76" i="445"/>
  <c r="BM96" i="445"/>
  <c r="AO118" i="445"/>
  <c r="BR134" i="445"/>
  <c r="AT134" i="445"/>
  <c r="AO134" i="445"/>
  <c r="AT36" i="446"/>
  <c r="AP37" i="446"/>
  <c r="AQ37" i="446" s="1"/>
  <c r="BI107" i="446"/>
  <c r="BK107" i="446"/>
  <c r="BM43" i="447"/>
  <c r="AR43" i="447"/>
  <c r="BJ57" i="447"/>
  <c r="BK57" i="447"/>
  <c r="BI57" i="447"/>
  <c r="BR70" i="447"/>
  <c r="AO70" i="447"/>
  <c r="BP89" i="447"/>
  <c r="AV89" i="447"/>
  <c r="AW89" i="447" s="1"/>
  <c r="AS89" i="447"/>
  <c r="BQ89" i="447"/>
  <c r="AB17" i="449"/>
  <c r="AB20" i="449" s="1"/>
  <c r="Z66" i="449"/>
  <c r="AA66" i="449"/>
  <c r="Y66" i="449"/>
  <c r="X66" i="449"/>
  <c r="BO132" i="444"/>
  <c r="BT144" i="444"/>
  <c r="BN96" i="445"/>
  <c r="BP102" i="445"/>
  <c r="AS102" i="445"/>
  <c r="BN102" i="445"/>
  <c r="BQ102" i="445"/>
  <c r="AT118" i="445"/>
  <c r="AS37" i="446"/>
  <c r="BR96" i="446"/>
  <c r="BQ96" i="446"/>
  <c r="BM96" i="446"/>
  <c r="AO96" i="446"/>
  <c r="BL22" i="447"/>
  <c r="BQ22" i="447"/>
  <c r="BP22" i="447"/>
  <c r="AS22" i="447"/>
  <c r="BM69" i="447"/>
  <c r="AO69" i="447"/>
  <c r="AO96" i="445"/>
  <c r="BR96" i="445"/>
  <c r="AO102" i="445"/>
  <c r="BR114" i="445"/>
  <c r="AO114" i="445"/>
  <c r="AT146" i="445"/>
  <c r="AO146" i="445"/>
  <c r="BL61" i="446"/>
  <c r="BQ61" i="446"/>
  <c r="BP61" i="446"/>
  <c r="BK84" i="446"/>
  <c r="BJ84" i="446"/>
  <c r="BT94" i="446"/>
  <c r="AR96" i="446"/>
  <c r="BJ73" i="447"/>
  <c r="BK73" i="447"/>
  <c r="AR88" i="447"/>
  <c r="BS88" i="447"/>
  <c r="BM140" i="443"/>
  <c r="BO45" i="444"/>
  <c r="BR52" i="444"/>
  <c r="BT52" i="444"/>
  <c r="BT57" i="444"/>
  <c r="BN59" i="444"/>
  <c r="AU61" i="444"/>
  <c r="BO65" i="444"/>
  <c r="AV74" i="444"/>
  <c r="AW74" i="444" s="1"/>
  <c r="AT105" i="444"/>
  <c r="BS112" i="444"/>
  <c r="BQ120" i="444"/>
  <c r="AP132" i="444"/>
  <c r="AQ132" i="444" s="1"/>
  <c r="BT132" i="444"/>
  <c r="BI133" i="444"/>
  <c r="AT144" i="444"/>
  <c r="BS22" i="445"/>
  <c r="AU23" i="445"/>
  <c r="AO28" i="445"/>
  <c r="AU39" i="445"/>
  <c r="BK42" i="445"/>
  <c r="AV44" i="445"/>
  <c r="AW44" i="445" s="1"/>
  <c r="AT45" i="445"/>
  <c r="AP50" i="445"/>
  <c r="AQ50" i="445" s="1"/>
  <c r="AR53" i="445"/>
  <c r="BI58" i="445"/>
  <c r="AR76" i="445"/>
  <c r="AR96" i="445"/>
  <c r="BT96" i="445"/>
  <c r="BI99" i="445"/>
  <c r="AP102" i="445"/>
  <c r="AQ102" i="445" s="1"/>
  <c r="BO110" i="445"/>
  <c r="AT110" i="445"/>
  <c r="BI118" i="445"/>
  <c r="BJ118" i="445"/>
  <c r="BQ124" i="445"/>
  <c r="AU124" i="445"/>
  <c r="BP124" i="445"/>
  <c r="BS134" i="445"/>
  <c r="BQ140" i="445"/>
  <c r="BM140" i="445"/>
  <c r="AU140" i="445"/>
  <c r="AR140" i="445"/>
  <c r="AU48" i="446"/>
  <c r="AR61" i="446"/>
  <c r="BN89" i="447"/>
  <c r="BS45" i="444"/>
  <c r="BJ133" i="444"/>
  <c r="AU144" i="444"/>
  <c r="BT22" i="445"/>
  <c r="BQ49" i="445"/>
  <c r="AS50" i="445"/>
  <c r="AU53" i="445"/>
  <c r="BM80" i="445"/>
  <c r="AU96" i="445"/>
  <c r="BK99" i="445"/>
  <c r="BL105" i="445"/>
  <c r="BI114" i="445"/>
  <c r="BK114" i="445"/>
  <c r="BO118" i="445"/>
  <c r="BK127" i="445"/>
  <c r="BJ127" i="445"/>
  <c r="BT129" i="445"/>
  <c r="BP129" i="445"/>
  <c r="AP129" i="445"/>
  <c r="AQ129" i="445" s="1"/>
  <c r="BT134" i="445"/>
  <c r="BQ139" i="445"/>
  <c r="AO139" i="445"/>
  <c r="BS24" i="446"/>
  <c r="BL24" i="446"/>
  <c r="AT24" i="446"/>
  <c r="AP24" i="446"/>
  <c r="AQ24" i="446" s="1"/>
  <c r="BI25" i="446"/>
  <c r="BK25" i="446"/>
  <c r="BK65" i="446"/>
  <c r="BO27" i="447"/>
  <c r="BQ27" i="447"/>
  <c r="AO27" i="447"/>
  <c r="AS36" i="447"/>
  <c r="AT36" i="447"/>
  <c r="AO36" i="447"/>
  <c r="AR92" i="447"/>
  <c r="BM92" i="447"/>
  <c r="AS143" i="443"/>
  <c r="AS31" i="444"/>
  <c r="BM42" i="444"/>
  <c r="AO45" i="444"/>
  <c r="BT45" i="444"/>
  <c r="BS65" i="444"/>
  <c r="BO68" i="444"/>
  <c r="AV75" i="444"/>
  <c r="AW75" i="444" s="1"/>
  <c r="BK84" i="444"/>
  <c r="AO112" i="444"/>
  <c r="AU132" i="444"/>
  <c r="AP135" i="444"/>
  <c r="AQ135" i="444" s="1"/>
  <c r="AU29" i="445"/>
  <c r="BK35" i="445"/>
  <c r="AS36" i="445"/>
  <c r="BJ43" i="445"/>
  <c r="BJ47" i="445"/>
  <c r="BJ59" i="445"/>
  <c r="BI60" i="445"/>
  <c r="BL72" i="445"/>
  <c r="BN75" i="445"/>
  <c r="AV76" i="445"/>
  <c r="AW76" i="445" s="1"/>
  <c r="AO79" i="445"/>
  <c r="BT80" i="445"/>
  <c r="AS86" i="445"/>
  <c r="BK90" i="445"/>
  <c r="AV96" i="445"/>
  <c r="AW96" i="445" s="1"/>
  <c r="BP113" i="445"/>
  <c r="BJ114" i="445"/>
  <c r="BP118" i="445"/>
  <c r="BI127" i="445"/>
  <c r="BJ25" i="446"/>
  <c r="BR37" i="446"/>
  <c r="BR45" i="446"/>
  <c r="AO45" i="446"/>
  <c r="BL57" i="446"/>
  <c r="AT57" i="446"/>
  <c r="AR57" i="446"/>
  <c r="BK63" i="446"/>
  <c r="BJ63" i="446"/>
  <c r="AT27" i="447"/>
  <c r="BK37" i="447"/>
  <c r="BI37" i="447"/>
  <c r="BQ110" i="446"/>
  <c r="BQ99" i="447"/>
  <c r="AR99" i="447"/>
  <c r="BJ107" i="447"/>
  <c r="BK107" i="447"/>
  <c r="AA235" i="448"/>
  <c r="Z235" i="448"/>
  <c r="Y235" i="448"/>
  <c r="X235" i="448"/>
  <c r="BQ143" i="445"/>
  <c r="BN82" i="446"/>
  <c r="AV98" i="446"/>
  <c r="AW98" i="446" s="1"/>
  <c r="AR110" i="446"/>
  <c r="BS119" i="446"/>
  <c r="AS127" i="446"/>
  <c r="AU139" i="446"/>
  <c r="BR141" i="446"/>
  <c r="U14" i="447"/>
  <c r="P18" i="447"/>
  <c r="BS18" i="447"/>
  <c r="BT18" i="447" s="1"/>
  <c r="BN24" i="447"/>
  <c r="BJ49" i="447"/>
  <c r="BS64" i="447"/>
  <c r="BN80" i="447"/>
  <c r="BT98" i="447"/>
  <c r="BP98" i="447"/>
  <c r="BQ103" i="447"/>
  <c r="AR103" i="447"/>
  <c r="BT142" i="447"/>
  <c r="BP142" i="447"/>
  <c r="BM142" i="447"/>
  <c r="AR142" i="447"/>
  <c r="AO142" i="447"/>
  <c r="A22" i="449"/>
  <c r="BT54" i="446"/>
  <c r="BP60" i="446"/>
  <c r="BJ61" i="446"/>
  <c r="AS70" i="446"/>
  <c r="AS79" i="446"/>
  <c r="BQ84" i="446"/>
  <c r="BR88" i="446"/>
  <c r="AV110" i="446"/>
  <c r="AW110" i="446" s="1"/>
  <c r="AO119" i="446"/>
  <c r="BT119" i="446"/>
  <c r="AS128" i="446"/>
  <c r="BI53" i="447"/>
  <c r="AO72" i="447"/>
  <c r="AO80" i="447"/>
  <c r="BO80" i="447"/>
  <c r="AT81" i="447"/>
  <c r="BN87" i="447"/>
  <c r="BK104" i="447"/>
  <c r="BJ104" i="447"/>
  <c r="BQ121" i="447"/>
  <c r="X84" i="449"/>
  <c r="Y84" i="449"/>
  <c r="BT60" i="446"/>
  <c r="BJ94" i="446"/>
  <c r="BQ135" i="446"/>
  <c r="BN135" i="446"/>
  <c r="BQ78" i="447"/>
  <c r="AA229" i="448"/>
  <c r="Z229" i="448"/>
  <c r="Y244" i="448"/>
  <c r="X244" i="448"/>
  <c r="Z40" i="449"/>
  <c r="AA40" i="449"/>
  <c r="Y40" i="449"/>
  <c r="BM98" i="446"/>
  <c r="BN127" i="446"/>
  <c r="BO135" i="446"/>
  <c r="BS41" i="447"/>
  <c r="BT78" i="447"/>
  <c r="BJ89" i="447"/>
  <c r="BK89" i="447"/>
  <c r="BS106" i="445"/>
  <c r="AT54" i="446"/>
  <c r="BJ59" i="446"/>
  <c r="AO60" i="446"/>
  <c r="BK70" i="446"/>
  <c r="AP81" i="446"/>
  <c r="AQ81" i="446" s="1"/>
  <c r="AT82" i="446"/>
  <c r="AS86" i="446"/>
  <c r="AU90" i="446"/>
  <c r="BK94" i="446"/>
  <c r="BO110" i="446"/>
  <c r="AT111" i="446"/>
  <c r="BO127" i="446"/>
  <c r="AO135" i="446"/>
  <c r="BP135" i="446"/>
  <c r="AV137" i="446"/>
  <c r="AW137" i="446" s="1"/>
  <c r="BO139" i="446"/>
  <c r="AS141" i="446"/>
  <c r="AT146" i="446"/>
  <c r="BK31" i="447"/>
  <c r="AT49" i="447"/>
  <c r="AO52" i="447"/>
  <c r="AP59" i="447"/>
  <c r="AQ59" i="447" s="1"/>
  <c r="AO64" i="447"/>
  <c r="BI89" i="447"/>
  <c r="BI109" i="447"/>
  <c r="BK109" i="447"/>
  <c r="X26" i="448"/>
  <c r="Z26" i="448"/>
  <c r="Y26" i="448"/>
  <c r="Z220" i="448"/>
  <c r="X220" i="448"/>
  <c r="X76" i="451"/>
  <c r="Z76" i="451"/>
  <c r="X165" i="451"/>
  <c r="AA165" i="451"/>
  <c r="Z165" i="451"/>
  <c r="Y165" i="451"/>
  <c r="Y214" i="451"/>
  <c r="AA214" i="451"/>
  <c r="AA49" i="452"/>
  <c r="Y49" i="452"/>
  <c r="X49" i="452"/>
  <c r="Z103" i="452"/>
  <c r="AA103" i="452"/>
  <c r="AA119" i="452"/>
  <c r="Y119" i="452"/>
  <c r="Z171" i="452"/>
  <c r="Y171" i="452"/>
  <c r="X171" i="452"/>
  <c r="Z217" i="452"/>
  <c r="AA217" i="452"/>
  <c r="Y217" i="452"/>
  <c r="X217" i="452"/>
  <c r="X177" i="453"/>
  <c r="Z177" i="453"/>
  <c r="AA225" i="453"/>
  <c r="Z225" i="453"/>
  <c r="A22" i="448"/>
  <c r="X114" i="451"/>
  <c r="Z114" i="451"/>
  <c r="Z23" i="452"/>
  <c r="X23" i="452"/>
  <c r="X30" i="452"/>
  <c r="Y30" i="452"/>
  <c r="AA30" i="452"/>
  <c r="Z30" i="452"/>
  <c r="X47" i="452"/>
  <c r="Z60" i="452"/>
  <c r="AA60" i="452"/>
  <c r="Z158" i="452"/>
  <c r="Y158" i="452"/>
  <c r="AA211" i="453"/>
  <c r="Z211" i="453"/>
  <c r="Y211" i="453"/>
  <c r="X211" i="453"/>
  <c r="AO144" i="447"/>
  <c r="N13" i="450"/>
  <c r="M13" i="451"/>
  <c r="Z74" i="451"/>
  <c r="X74" i="451"/>
  <c r="AA100" i="451"/>
  <c r="Y100" i="451"/>
  <c r="Y106" i="451"/>
  <c r="Z106" i="451"/>
  <c r="AA188" i="451"/>
  <c r="Y188" i="451"/>
  <c r="Z67" i="452"/>
  <c r="X67" i="452"/>
  <c r="Y168" i="452"/>
  <c r="X168" i="452"/>
  <c r="Z139" i="453"/>
  <c r="Y139" i="453"/>
  <c r="M13" i="448"/>
  <c r="M13" i="449"/>
  <c r="P13" i="450"/>
  <c r="X237" i="450"/>
  <c r="N13" i="451"/>
  <c r="X62" i="451"/>
  <c r="Z62" i="451"/>
  <c r="Z69" i="451"/>
  <c r="Y69" i="451"/>
  <c r="X240" i="451"/>
  <c r="Y240" i="451"/>
  <c r="AA240" i="451"/>
  <c r="V17" i="452"/>
  <c r="P17" i="452"/>
  <c r="AA54" i="452"/>
  <c r="Z54" i="452"/>
  <c r="Y54" i="452"/>
  <c r="Z30" i="453"/>
  <c r="Y30" i="453"/>
  <c r="AS145" i="447"/>
  <c r="N13" i="449"/>
  <c r="X90" i="449"/>
  <c r="AA114" i="449"/>
  <c r="AA120" i="449"/>
  <c r="AA186" i="449"/>
  <c r="Y211" i="449"/>
  <c r="S13" i="450"/>
  <c r="A22" i="450"/>
  <c r="AA77" i="450"/>
  <c r="Y94" i="450"/>
  <c r="AA96" i="450"/>
  <c r="Y110" i="450"/>
  <c r="Y132" i="450"/>
  <c r="Z138" i="450"/>
  <c r="X180" i="450"/>
  <c r="Y182" i="450"/>
  <c r="X191" i="450"/>
  <c r="X196" i="450"/>
  <c r="Y198" i="450"/>
  <c r="AA205" i="450"/>
  <c r="X214" i="450"/>
  <c r="X216" i="450"/>
  <c r="Y229" i="450"/>
  <c r="X235" i="450"/>
  <c r="Y237" i="450"/>
  <c r="Y244" i="450"/>
  <c r="X37" i="451"/>
  <c r="Y53" i="451"/>
  <c r="Z55" i="451"/>
  <c r="Y55" i="451"/>
  <c r="Y70" i="451"/>
  <c r="X121" i="451"/>
  <c r="Y133" i="451"/>
  <c r="Z135" i="451"/>
  <c r="X151" i="451"/>
  <c r="Y151" i="451"/>
  <c r="Y164" i="451"/>
  <c r="AA186" i="451"/>
  <c r="Z186" i="451"/>
  <c r="AA204" i="451"/>
  <c r="Y204" i="451"/>
  <c r="X212" i="451"/>
  <c r="AA212" i="451"/>
  <c r="AA246" i="451"/>
  <c r="AA196" i="452"/>
  <c r="Z196" i="452"/>
  <c r="Z61" i="453"/>
  <c r="X61" i="453"/>
  <c r="BL108" i="447"/>
  <c r="AT111" i="447"/>
  <c r="BN112" i="447"/>
  <c r="AP119" i="447"/>
  <c r="AQ119" i="447" s="1"/>
  <c r="AU123" i="447"/>
  <c r="BP127" i="447"/>
  <c r="BP140" i="447"/>
  <c r="BO144" i="447"/>
  <c r="AV145" i="447"/>
  <c r="AW145" i="447" s="1"/>
  <c r="Y60" i="449"/>
  <c r="AA90" i="449"/>
  <c r="X146" i="449"/>
  <c r="Z155" i="449"/>
  <c r="X162" i="449"/>
  <c r="X178" i="449"/>
  <c r="X224" i="449"/>
  <c r="X229" i="449"/>
  <c r="AA94" i="450"/>
  <c r="Z110" i="450"/>
  <c r="Y151" i="450"/>
  <c r="Y157" i="450"/>
  <c r="X178" i="450"/>
  <c r="Y180" i="450"/>
  <c r="Y194" i="450"/>
  <c r="Y196" i="450"/>
  <c r="X201" i="450"/>
  <c r="AA229" i="450"/>
  <c r="Z235" i="450"/>
  <c r="Z237" i="450"/>
  <c r="X239" i="450"/>
  <c r="S13" i="451"/>
  <c r="Y37" i="451"/>
  <c r="Y44" i="451"/>
  <c r="Y76" i="451"/>
  <c r="Z87" i="451"/>
  <c r="Y87" i="451"/>
  <c r="Z91" i="451"/>
  <c r="AA93" i="451"/>
  <c r="X98" i="451"/>
  <c r="Y98" i="451"/>
  <c r="X130" i="451"/>
  <c r="Z130" i="451"/>
  <c r="Z133" i="451"/>
  <c r="AA180" i="451"/>
  <c r="Z180" i="451"/>
  <c r="Y184" i="451"/>
  <c r="Z189" i="451"/>
  <c r="AA189" i="451"/>
  <c r="X189" i="451"/>
  <c r="Y231" i="451"/>
  <c r="X25" i="452"/>
  <c r="AA25" i="452"/>
  <c r="Y25" i="452"/>
  <c r="Z52" i="452"/>
  <c r="AA166" i="452"/>
  <c r="X166" i="452"/>
  <c r="Y144" i="453"/>
  <c r="X144" i="453"/>
  <c r="Z209" i="453"/>
  <c r="X209" i="453"/>
  <c r="BI98" i="447"/>
  <c r="BI100" i="447"/>
  <c r="BL104" i="447"/>
  <c r="AO112" i="447"/>
  <c r="BP112" i="447"/>
  <c r="AO115" i="447"/>
  <c r="AO127" i="447"/>
  <c r="BS127" i="447"/>
  <c r="BQ140" i="447"/>
  <c r="BS140" i="447"/>
  <c r="Z99" i="449"/>
  <c r="AA112" i="449"/>
  <c r="X130" i="449"/>
  <c r="Y139" i="449"/>
  <c r="Y178" i="449"/>
  <c r="Z224" i="449"/>
  <c r="Y229" i="449"/>
  <c r="P17" i="450"/>
  <c r="O17" i="450" s="1"/>
  <c r="Y54" i="450"/>
  <c r="AA61" i="450"/>
  <c r="Y92" i="450"/>
  <c r="Y102" i="450"/>
  <c r="Y108" i="450"/>
  <c r="Y123" i="450"/>
  <c r="Z132" i="450"/>
  <c r="Y178" i="450"/>
  <c r="AA182" i="450"/>
  <c r="Z194" i="450"/>
  <c r="AA198" i="450"/>
  <c r="Y201" i="450"/>
  <c r="Z209" i="450"/>
  <c r="Y219" i="450"/>
  <c r="AA235" i="450"/>
  <c r="Z239" i="450"/>
  <c r="X24" i="451"/>
  <c r="AA76" i="451"/>
  <c r="Y114" i="451"/>
  <c r="AA116" i="451"/>
  <c r="X116" i="451"/>
  <c r="Y119" i="451"/>
  <c r="X146" i="451"/>
  <c r="Y146" i="451"/>
  <c r="Z241" i="451"/>
  <c r="AA241" i="451"/>
  <c r="X241" i="451"/>
  <c r="Z49" i="452"/>
  <c r="Y97" i="452"/>
  <c r="X97" i="452"/>
  <c r="AA97" i="452"/>
  <c r="Z97" i="452"/>
  <c r="Y103" i="452"/>
  <c r="X119" i="452"/>
  <c r="X133" i="452"/>
  <c r="Z133" i="452"/>
  <c r="AP112" i="447"/>
  <c r="AQ112" i="447" s="1"/>
  <c r="BR112" i="447"/>
  <c r="AT115" i="447"/>
  <c r="AP127" i="447"/>
  <c r="AQ127" i="447" s="1"/>
  <c r="BT127" i="447"/>
  <c r="Z212" i="448"/>
  <c r="X224" i="448"/>
  <c r="V13" i="449"/>
  <c r="AA32" i="449"/>
  <c r="X58" i="449"/>
  <c r="AA82" i="449"/>
  <c r="AA88" i="449"/>
  <c r="X106" i="449"/>
  <c r="Y124" i="449"/>
  <c r="Y130" i="449"/>
  <c r="AA178" i="449"/>
  <c r="AA234" i="449"/>
  <c r="M13" i="450"/>
  <c r="V17" i="450"/>
  <c r="Y48" i="450"/>
  <c r="AA67" i="450"/>
  <c r="AA82" i="450"/>
  <c r="AA92" i="450"/>
  <c r="X110" i="450"/>
  <c r="Y149" i="450"/>
  <c r="Y174" i="450"/>
  <c r="AA180" i="450"/>
  <c r="X185" i="450"/>
  <c r="X190" i="450"/>
  <c r="AA196" i="450"/>
  <c r="Y213" i="450"/>
  <c r="AA239" i="450"/>
  <c r="Y74" i="451"/>
  <c r="Z80" i="451"/>
  <c r="Z85" i="451"/>
  <c r="X85" i="451"/>
  <c r="X106" i="451"/>
  <c r="AA114" i="451"/>
  <c r="Z119" i="451"/>
  <c r="AA133" i="451"/>
  <c r="Z139" i="451"/>
  <c r="AA196" i="451"/>
  <c r="Z196" i="451"/>
  <c r="X196" i="451"/>
  <c r="X29" i="452"/>
  <c r="Z29" i="452"/>
  <c r="Y71" i="452"/>
  <c r="X71" i="452"/>
  <c r="Z77" i="452"/>
  <c r="Y77" i="452"/>
  <c r="AA47" i="453"/>
  <c r="Y47" i="453"/>
  <c r="Y177" i="452"/>
  <c r="X205" i="452"/>
  <c r="X207" i="452"/>
  <c r="AA81" i="453"/>
  <c r="Y91" i="453"/>
  <c r="Y101" i="453"/>
  <c r="X143" i="453"/>
  <c r="X149" i="453"/>
  <c r="Y158" i="453"/>
  <c r="AA160" i="453"/>
  <c r="AA184" i="453"/>
  <c r="Y187" i="453"/>
  <c r="X203" i="453"/>
  <c r="X205" i="453"/>
  <c r="AA206" i="453"/>
  <c r="X208" i="453"/>
  <c r="Y217" i="453"/>
  <c r="X243" i="453"/>
  <c r="X36" i="454"/>
  <c r="X48" i="454"/>
  <c r="X50" i="454"/>
  <c r="Z55" i="454"/>
  <c r="X84" i="454"/>
  <c r="X135" i="452"/>
  <c r="AA177" i="452"/>
  <c r="Z188" i="452"/>
  <c r="Y205" i="452"/>
  <c r="Y207" i="452"/>
  <c r="Y227" i="452"/>
  <c r="X230" i="452"/>
  <c r="Y239" i="452"/>
  <c r="Z126" i="453"/>
  <c r="X141" i="453"/>
  <c r="Y203" i="453"/>
  <c r="Z205" i="453"/>
  <c r="Z215" i="453"/>
  <c r="X149" i="451"/>
  <c r="S13" i="452"/>
  <c r="A22" i="452"/>
  <c r="Z105" i="452"/>
  <c r="X108" i="452"/>
  <c r="Z110" i="452"/>
  <c r="Z135" i="452"/>
  <c r="Y209" i="452"/>
  <c r="X222" i="452"/>
  <c r="Y230" i="452"/>
  <c r="X57" i="453"/>
  <c r="X95" i="453"/>
  <c r="Y166" i="453"/>
  <c r="AA187" i="453"/>
  <c r="X213" i="453"/>
  <c r="AA37" i="454"/>
  <c r="Y49" i="454"/>
  <c r="Y68" i="454"/>
  <c r="Z79" i="454"/>
  <c r="Z116" i="454"/>
  <c r="X120" i="454"/>
  <c r="Z123" i="454"/>
  <c r="AA144" i="454"/>
  <c r="X151" i="454"/>
  <c r="Y197" i="454"/>
  <c r="Z191" i="451"/>
  <c r="Y202" i="451"/>
  <c r="Y222" i="451"/>
  <c r="X55" i="452"/>
  <c r="Y75" i="452"/>
  <c r="AA110" i="452"/>
  <c r="Y167" i="452"/>
  <c r="AA230" i="452"/>
  <c r="Z142" i="453"/>
  <c r="Y180" i="453"/>
  <c r="Y188" i="453"/>
  <c r="Z242" i="453"/>
  <c r="X244" i="453"/>
  <c r="X28" i="454"/>
  <c r="Y40" i="454"/>
  <c r="X44" i="454"/>
  <c r="X56" i="454"/>
  <c r="Z68" i="454"/>
  <c r="X109" i="454"/>
  <c r="Z113" i="454"/>
  <c r="Y151" i="454"/>
  <c r="AA168" i="454"/>
  <c r="AA175" i="454"/>
  <c r="S13" i="453"/>
  <c r="X32" i="454"/>
  <c r="Z40" i="454"/>
  <c r="Z49" i="454"/>
  <c r="X60" i="454"/>
  <c r="Y80" i="454"/>
  <c r="Z93" i="454"/>
  <c r="Y99" i="454"/>
  <c r="X106" i="454"/>
  <c r="AA109" i="454"/>
  <c r="X116" i="454"/>
  <c r="Y124" i="454"/>
  <c r="Y149" i="454"/>
  <c r="Z151" i="454"/>
  <c r="X153" i="454"/>
  <c r="Y221" i="454"/>
  <c r="X232" i="454"/>
  <c r="Y245" i="454"/>
  <c r="Y45" i="454"/>
  <c r="Z48" i="454"/>
  <c r="X55" i="454"/>
  <c r="X119" i="454"/>
  <c r="AA149" i="454"/>
  <c r="Y153" i="454"/>
  <c r="X173" i="454"/>
  <c r="X179" i="454"/>
  <c r="X189" i="454"/>
  <c r="X196" i="454"/>
  <c r="AA214" i="454"/>
  <c r="Y243" i="454"/>
  <c r="Y148" i="451"/>
  <c r="Y220" i="451"/>
  <c r="M13" i="452"/>
  <c r="Z73" i="452"/>
  <c r="Y81" i="452"/>
  <c r="Y104" i="452"/>
  <c r="Z109" i="452"/>
  <c r="X115" i="452"/>
  <c r="X120" i="452"/>
  <c r="X177" i="452"/>
  <c r="Z190" i="452"/>
  <c r="Z221" i="452"/>
  <c r="X35" i="453"/>
  <c r="Z110" i="453"/>
  <c r="Y113" i="453"/>
  <c r="Z137" i="453"/>
  <c r="Z145" i="453"/>
  <c r="Y160" i="453"/>
  <c r="AA162" i="453"/>
  <c r="Z178" i="453"/>
  <c r="X187" i="453"/>
  <c r="X217" i="453"/>
  <c r="S13" i="454"/>
  <c r="AA45" i="454"/>
  <c r="Y61" i="454"/>
  <c r="X80" i="454"/>
  <c r="AA107" i="454"/>
  <c r="Z109" i="454"/>
  <c r="X124" i="454"/>
  <c r="Y128" i="454"/>
  <c r="Z176" i="454"/>
  <c r="Y179" i="454"/>
  <c r="Y189" i="454"/>
  <c r="Y194" i="454"/>
  <c r="Y196" i="454"/>
  <c r="AA243" i="454"/>
  <c r="BN69" i="342"/>
  <c r="BP69" i="342"/>
  <c r="BS69" i="342"/>
  <c r="BO69" i="342"/>
  <c r="AR69" i="342"/>
  <c r="AU69" i="342"/>
  <c r="AV69" i="342"/>
  <c r="AW69" i="342" s="1"/>
  <c r="AO69" i="342"/>
  <c r="AP69" i="342"/>
  <c r="AQ69" i="342" s="1"/>
  <c r="BL69" i="342"/>
  <c r="BM69" i="342"/>
  <c r="BQ69" i="342"/>
  <c r="BR69" i="342"/>
  <c r="AT69" i="342"/>
  <c r="BK112" i="342"/>
  <c r="BI112" i="342"/>
  <c r="BR119" i="342"/>
  <c r="AT119" i="342"/>
  <c r="BT119" i="342"/>
  <c r="BO119" i="342"/>
  <c r="BQ119" i="342"/>
  <c r="Y83" i="399"/>
  <c r="Z83" i="399"/>
  <c r="X83" i="399"/>
  <c r="Y221" i="399"/>
  <c r="AA221" i="399"/>
  <c r="Z221" i="399"/>
  <c r="AA85" i="430"/>
  <c r="Z85" i="430"/>
  <c r="Y85" i="430"/>
  <c r="X85" i="430"/>
  <c r="BR66" i="342"/>
  <c r="BP66" i="342"/>
  <c r="BL66" i="342"/>
  <c r="AT66" i="342"/>
  <c r="AR66" i="342"/>
  <c r="AO66" i="342"/>
  <c r="BS66" i="342"/>
  <c r="AV66" i="342"/>
  <c r="AW66" i="342" s="1"/>
  <c r="BO66" i="342"/>
  <c r="AU66" i="342"/>
  <c r="BN66" i="342"/>
  <c r="BQ66" i="342"/>
  <c r="AP66" i="342"/>
  <c r="AQ66" i="342" s="1"/>
  <c r="BJ85" i="342"/>
  <c r="BK85" i="342"/>
  <c r="BI85" i="342"/>
  <c r="BK61" i="342"/>
  <c r="BJ61" i="342"/>
  <c r="BI61" i="342"/>
  <c r="BK82" i="342"/>
  <c r="BJ82" i="342"/>
  <c r="BI82" i="342"/>
  <c r="BR99" i="342"/>
  <c r="BL99" i="342"/>
  <c r="AP99" i="342"/>
  <c r="AQ99" i="342" s="1"/>
  <c r="BT99" i="342"/>
  <c r="AO99" i="342"/>
  <c r="BS99" i="342"/>
  <c r="AV99" i="342"/>
  <c r="AW99" i="342" s="1"/>
  <c r="BQ99" i="342"/>
  <c r="BP99" i="342"/>
  <c r="AU99" i="342"/>
  <c r="BO99" i="342"/>
  <c r="AT99" i="342"/>
  <c r="BN99" i="342"/>
  <c r="AS99" i="342"/>
  <c r="AA41" i="430"/>
  <c r="Y41" i="430"/>
  <c r="Z41" i="430"/>
  <c r="X41" i="430"/>
  <c r="AA187" i="430"/>
  <c r="Z187" i="430"/>
  <c r="Y187" i="430"/>
  <c r="X187" i="430"/>
  <c r="BK81" i="342"/>
  <c r="BJ81" i="342"/>
  <c r="BI81" i="342"/>
  <c r="BI111" i="342"/>
  <c r="BK111" i="342"/>
  <c r="BJ111" i="342"/>
  <c r="BJ103" i="342"/>
  <c r="BK103" i="342"/>
  <c r="BI103" i="342"/>
  <c r="BT69" i="342"/>
  <c r="AA83" i="399"/>
  <c r="BS60" i="342"/>
  <c r="BM60" i="342"/>
  <c r="AS60" i="342"/>
  <c r="BT60" i="342"/>
  <c r="BP60" i="342"/>
  <c r="BQ71" i="342"/>
  <c r="BO71" i="342"/>
  <c r="AP71" i="342"/>
  <c r="AQ71" i="342" s="1"/>
  <c r="BR71" i="342"/>
  <c r="AO71" i="342"/>
  <c r="BN71" i="342"/>
  <c r="AR71" i="342"/>
  <c r="BL71" i="342"/>
  <c r="AT71" i="342"/>
  <c r="AV71" i="342"/>
  <c r="AW71" i="342" s="1"/>
  <c r="BP71" i="342"/>
  <c r="BM71" i="342"/>
  <c r="AU71" i="342"/>
  <c r="BS71" i="342"/>
  <c r="BS102" i="342"/>
  <c r="AR102" i="342"/>
  <c r="BN102" i="342"/>
  <c r="BR102" i="342"/>
  <c r="BO102" i="342"/>
  <c r="BM102" i="342"/>
  <c r="AP102" i="342"/>
  <c r="AQ102" i="342" s="1"/>
  <c r="AS102" i="342"/>
  <c r="AV102" i="342"/>
  <c r="AW102" i="342" s="1"/>
  <c r="AU102" i="342"/>
  <c r="BQ102" i="342"/>
  <c r="BT102" i="342"/>
  <c r="AT102" i="342"/>
  <c r="BP102" i="342"/>
  <c r="AO102" i="342"/>
  <c r="BO122" i="342"/>
  <c r="BR122" i="342"/>
  <c r="BT122" i="342"/>
  <c r="AO122" i="342"/>
  <c r="BP122" i="342"/>
  <c r="BN122" i="342"/>
  <c r="BL122" i="342"/>
  <c r="AT122" i="342"/>
  <c r="AU122" i="342"/>
  <c r="BS122" i="342"/>
  <c r="BQ122" i="342"/>
  <c r="BM122" i="342"/>
  <c r="AS122" i="342"/>
  <c r="AV122" i="342"/>
  <c r="AW122" i="342" s="1"/>
  <c r="BJ36" i="342"/>
  <c r="BK36" i="342"/>
  <c r="BI36" i="342"/>
  <c r="M15" i="342"/>
  <c r="BK70" i="342"/>
  <c r="BJ70" i="342"/>
  <c r="BI70" i="342"/>
  <c r="BI84" i="342"/>
  <c r="BK84" i="342"/>
  <c r="BJ84" i="342"/>
  <c r="AR99" i="342"/>
  <c r="BI115" i="342"/>
  <c r="BK115" i="342"/>
  <c r="BJ115" i="342"/>
  <c r="BK120" i="342"/>
  <c r="BJ120" i="342"/>
  <c r="BI120" i="342"/>
  <c r="W245" i="453"/>
  <c r="S241" i="453"/>
  <c r="O235" i="453"/>
  <c r="R227" i="453"/>
  <c r="T241" i="453"/>
  <c r="S231" i="453"/>
  <c r="O222" i="453"/>
  <c r="U215" i="453"/>
  <c r="Q209" i="453"/>
  <c r="W202" i="453"/>
  <c r="S196" i="453"/>
  <c r="BJ25" i="342"/>
  <c r="BK25" i="342"/>
  <c r="BI25" i="342"/>
  <c r="AO64" i="342"/>
  <c r="BS64" i="342"/>
  <c r="BO64" i="342"/>
  <c r="BN64" i="342"/>
  <c r="BQ80" i="342"/>
  <c r="AU80" i="342"/>
  <c r="BT80" i="342"/>
  <c r="AR80" i="342"/>
  <c r="BP80" i="342"/>
  <c r="BO80" i="342"/>
  <c r="AP80" i="342"/>
  <c r="AQ80" i="342" s="1"/>
  <c r="AS80" i="342"/>
  <c r="BL80" i="342"/>
  <c r="AO80" i="342"/>
  <c r="BS80" i="342"/>
  <c r="BR80" i="342"/>
  <c r="BM80" i="342"/>
  <c r="BN80" i="342"/>
  <c r="AV80" i="342"/>
  <c r="AW80" i="342" s="1"/>
  <c r="BL87" i="342"/>
  <c r="BP87" i="342"/>
  <c r="AU87" i="342"/>
  <c r="AV87" i="342"/>
  <c r="AW87" i="342" s="1"/>
  <c r="AT87" i="342"/>
  <c r="AP87" i="342"/>
  <c r="AQ87" i="342" s="1"/>
  <c r="AR87" i="342"/>
  <c r="BT87" i="342"/>
  <c r="BN87" i="342"/>
  <c r="AS87" i="342"/>
  <c r="AO87" i="342"/>
  <c r="BS87" i="342"/>
  <c r="BR87" i="342"/>
  <c r="BM99" i="342"/>
  <c r="BK126" i="342"/>
  <c r="BJ126" i="342"/>
  <c r="BI126" i="342"/>
  <c r="AT22" i="342"/>
  <c r="AT33" i="342"/>
  <c r="AT23" i="342"/>
  <c r="BO22" i="342"/>
  <c r="AO24" i="342"/>
  <c r="BF18" i="342"/>
  <c r="BG18" i="342" s="1"/>
  <c r="BP30" i="342"/>
  <c r="BL26" i="342"/>
  <c r="BO33" i="342"/>
  <c r="AU26" i="342"/>
  <c r="BP23" i="342"/>
  <c r="BQ41" i="342"/>
  <c r="AV23" i="342"/>
  <c r="AW23" i="342" s="1"/>
  <c r="BP44" i="342"/>
  <c r="BP31" i="342"/>
  <c r="BT35" i="342"/>
  <c r="BQ31" i="342"/>
  <c r="BT27" i="342"/>
  <c r="BL35" i="342"/>
  <c r="AV26" i="342"/>
  <c r="AW26" i="342" s="1"/>
  <c r="BO46" i="342"/>
  <c r="AU39" i="342"/>
  <c r="AV27" i="342"/>
  <c r="AW27" i="342" s="1"/>
  <c r="AS58" i="342"/>
  <c r="BQ51" i="342"/>
  <c r="AP58" i="342"/>
  <c r="AQ58" i="342" s="1"/>
  <c r="AV58" i="342"/>
  <c r="AW58" i="342" s="1"/>
  <c r="M14" i="342"/>
  <c r="U14" i="342"/>
  <c r="BR51" i="342"/>
  <c r="BI55" i="342"/>
  <c r="AS72" i="342"/>
  <c r="BO78" i="342"/>
  <c r="BK88" i="342"/>
  <c r="BJ92" i="342"/>
  <c r="AT96" i="342"/>
  <c r="BK97" i="342"/>
  <c r="BL103" i="342"/>
  <c r="AR104" i="342"/>
  <c r="AU108" i="342"/>
  <c r="BK108" i="342"/>
  <c r="BJ113" i="342"/>
  <c r="BJ129" i="342"/>
  <c r="AS133" i="342"/>
  <c r="BJ133" i="342"/>
  <c r="AU138" i="342"/>
  <c r="AA91" i="430"/>
  <c r="Y91" i="430"/>
  <c r="Z91" i="430"/>
  <c r="X91" i="430"/>
  <c r="X108" i="430"/>
  <c r="AA108" i="430"/>
  <c r="Z108" i="430"/>
  <c r="Y108" i="430"/>
  <c r="X114" i="430"/>
  <c r="AA114" i="430"/>
  <c r="Z114" i="430"/>
  <c r="Y114" i="430"/>
  <c r="BJ55" i="342"/>
  <c r="AU144" i="342"/>
  <c r="AS144" i="342"/>
  <c r="BP144" i="342"/>
  <c r="BO145" i="342"/>
  <c r="BM145" i="342"/>
  <c r="AO145" i="342"/>
  <c r="Z144" i="430"/>
  <c r="Y144" i="430"/>
  <c r="AO22" i="342"/>
  <c r="BK59" i="342"/>
  <c r="BN72" i="342"/>
  <c r="BK76" i="342"/>
  <c r="BR78" i="342"/>
  <c r="BI96" i="342"/>
  <c r="AV98" i="342"/>
  <c r="AW98" i="342" s="1"/>
  <c r="BJ98" i="342"/>
  <c r="BI135" i="342"/>
  <c r="AU140" i="342"/>
  <c r="X128" i="430"/>
  <c r="AA128" i="430"/>
  <c r="Z128" i="430"/>
  <c r="Y128" i="430"/>
  <c r="Z232" i="430"/>
  <c r="AA232" i="430"/>
  <c r="Y232" i="430"/>
  <c r="X232" i="430"/>
  <c r="AR51" i="342"/>
  <c r="BI66" i="342"/>
  <c r="BO72" i="342"/>
  <c r="AR140" i="342"/>
  <c r="BT140" i="342"/>
  <c r="BJ141" i="342"/>
  <c r="BI141" i="342"/>
  <c r="Y112" i="430"/>
  <c r="X112" i="430"/>
  <c r="AA141" i="430"/>
  <c r="X141" i="430"/>
  <c r="Z141" i="430"/>
  <c r="Y141" i="430"/>
  <c r="AA148" i="430"/>
  <c r="Z148" i="430"/>
  <c r="Y148" i="430"/>
  <c r="X148" i="430"/>
  <c r="Z245" i="430"/>
  <c r="AA245" i="430"/>
  <c r="Y245" i="430"/>
  <c r="AR57" i="342"/>
  <c r="BJ66" i="342"/>
  <c r="BS72" i="342"/>
  <c r="BM98" i="342"/>
  <c r="BJ119" i="342"/>
  <c r="BQ133" i="342"/>
  <c r="BP138" i="342"/>
  <c r="AA52" i="399"/>
  <c r="Z52" i="399"/>
  <c r="Y227" i="399"/>
  <c r="X227" i="399"/>
  <c r="AA55" i="430"/>
  <c r="X55" i="430"/>
  <c r="Y55" i="430"/>
  <c r="Z55" i="430"/>
  <c r="BJ64" i="342"/>
  <c r="AV79" i="342"/>
  <c r="AW79" i="342" s="1"/>
  <c r="BI116" i="342"/>
  <c r="AO134" i="342"/>
  <c r="AR144" i="342"/>
  <c r="P13" i="399"/>
  <c r="AA93" i="430"/>
  <c r="Z93" i="430"/>
  <c r="Y93" i="430"/>
  <c r="AT121" i="342"/>
  <c r="BO138" i="342"/>
  <c r="AO138" i="342"/>
  <c r="AV138" i="342"/>
  <c r="AW138" i="342" s="1"/>
  <c r="BS138" i="342"/>
  <c r="AS138" i="342"/>
  <c r="AV144" i="342"/>
  <c r="AW144" i="342" s="1"/>
  <c r="Z144" i="399"/>
  <c r="Y144" i="399"/>
  <c r="X204" i="430"/>
  <c r="AA204" i="430"/>
  <c r="Y204" i="430"/>
  <c r="AA234" i="430"/>
  <c r="Z234" i="430"/>
  <c r="Y234" i="430"/>
  <c r="AO141" i="342"/>
  <c r="Y88" i="399"/>
  <c r="Y186" i="430"/>
  <c r="Y181" i="430"/>
  <c r="AA139" i="430"/>
  <c r="P13" i="430"/>
  <c r="Y30" i="430"/>
  <c r="X39" i="430"/>
  <c r="Y45" i="430"/>
  <c r="X51" i="430"/>
  <c r="AA58" i="430"/>
  <c r="Y60" i="430"/>
  <c r="AA77" i="430"/>
  <c r="AA81" i="430"/>
  <c r="Y101" i="430"/>
  <c r="X121" i="430"/>
  <c r="Y130" i="430"/>
  <c r="Z136" i="430"/>
  <c r="Y138" i="430"/>
  <c r="Z145" i="430"/>
  <c r="Y150" i="430"/>
  <c r="Z152" i="430"/>
  <c r="AA154" i="430"/>
  <c r="X159" i="430"/>
  <c r="Z161" i="430"/>
  <c r="AA170" i="430"/>
  <c r="X177" i="430"/>
  <c r="Z185" i="430"/>
  <c r="Y189" i="430"/>
  <c r="AA192" i="430"/>
  <c r="Z195" i="430"/>
  <c r="Z237" i="430"/>
  <c r="Z239" i="430"/>
  <c r="M16" i="443"/>
  <c r="AO78" i="443"/>
  <c r="AS112" i="443"/>
  <c r="AO112" i="443"/>
  <c r="BM112" i="443"/>
  <c r="BS112" i="443"/>
  <c r="Y38" i="399"/>
  <c r="Z139" i="399"/>
  <c r="AA37" i="430"/>
  <c r="AA99" i="430"/>
  <c r="BQ43" i="443"/>
  <c r="BL43" i="443"/>
  <c r="BN45" i="443"/>
  <c r="BM45" i="443"/>
  <c r="AO45" i="443"/>
  <c r="BR45" i="443"/>
  <c r="BP51" i="443"/>
  <c r="BT51" i="443"/>
  <c r="AU51" i="443"/>
  <c r="BS51" i="443"/>
  <c r="AT51" i="443"/>
  <c r="BR51" i="443"/>
  <c r="BN51" i="443"/>
  <c r="AO51" i="443"/>
  <c r="AP78" i="443"/>
  <c r="AQ78" i="443" s="1"/>
  <c r="BL90" i="443"/>
  <c r="Y190" i="430"/>
  <c r="Y47" i="430"/>
  <c r="X104" i="430"/>
  <c r="X116" i="430"/>
  <c r="X118" i="430"/>
  <c r="X207" i="430"/>
  <c r="X209" i="430"/>
  <c r="BR39" i="443"/>
  <c r="BT39" i="443"/>
  <c r="AT39" i="443"/>
  <c r="BS39" i="443"/>
  <c r="AP39" i="443"/>
  <c r="AQ39" i="443" s="1"/>
  <c r="BO39" i="443"/>
  <c r="AO39" i="443"/>
  <c r="AU39" i="443"/>
  <c r="BK64" i="444"/>
  <c r="BJ64" i="444"/>
  <c r="X154" i="399"/>
  <c r="Y245" i="399"/>
  <c r="Z218" i="399"/>
  <c r="AA190" i="430"/>
  <c r="Y99" i="430"/>
  <c r="Z87" i="430"/>
  <c r="Z47" i="430"/>
  <c r="X38" i="430"/>
  <c r="Z44" i="430"/>
  <c r="X59" i="430"/>
  <c r="X66" i="430"/>
  <c r="Z78" i="430"/>
  <c r="Y80" i="430"/>
  <c r="Z82" i="430"/>
  <c r="Y100" i="430"/>
  <c r="Y104" i="430"/>
  <c r="Z110" i="430"/>
  <c r="Y116" i="430"/>
  <c r="Y118" i="430"/>
  <c r="Y176" i="430"/>
  <c r="Y180" i="430"/>
  <c r="Y207" i="430"/>
  <c r="Y209" i="430"/>
  <c r="Y216" i="430"/>
  <c r="BK43" i="443"/>
  <c r="BJ43" i="443"/>
  <c r="BI43" i="443"/>
  <c r="AS52" i="443"/>
  <c r="AR52" i="443"/>
  <c r="BO52" i="443"/>
  <c r="BK64" i="443"/>
  <c r="BI64" i="443"/>
  <c r="BL112" i="443"/>
  <c r="BO115" i="443"/>
  <c r="BN115" i="443"/>
  <c r="AS115" i="443"/>
  <c r="AP115" i="443"/>
  <c r="AQ115" i="443" s="1"/>
  <c r="BS115" i="443"/>
  <c r="BQ115" i="443"/>
  <c r="BQ41" i="444"/>
  <c r="AS41" i="444"/>
  <c r="BP41" i="444"/>
  <c r="BJ144" i="342"/>
  <c r="L13" i="399"/>
  <c r="Z188" i="430"/>
  <c r="Y246" i="430"/>
  <c r="Y159" i="430"/>
  <c r="Z179" i="430"/>
  <c r="Y38" i="430"/>
  <c r="X40" i="430"/>
  <c r="AA44" i="430"/>
  <c r="X52" i="430"/>
  <c r="X54" i="430"/>
  <c r="Z59" i="430"/>
  <c r="X68" i="430"/>
  <c r="AA78" i="430"/>
  <c r="AA80" i="430"/>
  <c r="AA82" i="430"/>
  <c r="X87" i="430"/>
  <c r="X90" i="430"/>
  <c r="AA110" i="430"/>
  <c r="X137" i="430"/>
  <c r="Y168" i="430"/>
  <c r="Y174" i="430"/>
  <c r="Z176" i="430"/>
  <c r="Y178" i="430"/>
  <c r="Z180" i="430"/>
  <c r="X186" i="430"/>
  <c r="X192" i="430"/>
  <c r="Y226" i="430"/>
  <c r="X239" i="430"/>
  <c r="Y241" i="430"/>
  <c r="X243" i="430"/>
  <c r="BK36" i="443"/>
  <c r="BJ36" i="443"/>
  <c r="BK37" i="443"/>
  <c r="BI37" i="443"/>
  <c r="BK55" i="443"/>
  <c r="BJ55" i="443"/>
  <c r="BI55" i="443"/>
  <c r="BK79" i="443"/>
  <c r="BJ79" i="443"/>
  <c r="BI79" i="443"/>
  <c r="BQ71" i="444"/>
  <c r="BL71" i="444"/>
  <c r="BL31" i="443"/>
  <c r="AS31" i="443"/>
  <c r="AP31" i="443"/>
  <c r="AQ31" i="443" s="1"/>
  <c r="BK56" i="443"/>
  <c r="BJ56" i="443"/>
  <c r="BP90" i="443"/>
  <c r="BR90" i="443"/>
  <c r="BO90" i="443"/>
  <c r="AP90" i="443"/>
  <c r="AQ90" i="443" s="1"/>
  <c r="BN90" i="443"/>
  <c r="AO90" i="443"/>
  <c r="BQ90" i="443"/>
  <c r="BS90" i="443"/>
  <c r="AT90" i="443"/>
  <c r="AP103" i="443"/>
  <c r="AQ103" i="443" s="1"/>
  <c r="BO103" i="443"/>
  <c r="BM125" i="443"/>
  <c r="AV125" i="443"/>
  <c r="AW125" i="443" s="1"/>
  <c r="AO125" i="443"/>
  <c r="BN125" i="443"/>
  <c r="BN136" i="443"/>
  <c r="BQ136" i="443"/>
  <c r="BS137" i="443"/>
  <c r="BO137" i="443"/>
  <c r="BM137" i="443"/>
  <c r="AU137" i="443"/>
  <c r="AP137" i="443"/>
  <c r="AQ137" i="443" s="1"/>
  <c r="BM51" i="444"/>
  <c r="BL51" i="444"/>
  <c r="AV51" i="444"/>
  <c r="AW51" i="444" s="1"/>
  <c r="AA25" i="399"/>
  <c r="X246" i="430"/>
  <c r="Y87" i="430"/>
  <c r="AA25" i="430"/>
  <c r="Y77" i="430"/>
  <c r="X109" i="430"/>
  <c r="X115" i="430"/>
  <c r="Y154" i="430"/>
  <c r="Z156" i="430"/>
  <c r="Z172" i="430"/>
  <c r="Y200" i="430"/>
  <c r="Z224" i="430"/>
  <c r="Y237" i="430"/>
  <c r="Z243" i="430"/>
  <c r="BO51" i="443"/>
  <c r="BI56" i="443"/>
  <c r="BP66" i="443"/>
  <c r="AV66" i="443"/>
  <c r="AW66" i="443" s="1"/>
  <c r="BT66" i="443"/>
  <c r="AU66" i="443"/>
  <c r="BO66" i="443"/>
  <c r="AP66" i="443"/>
  <c r="AQ66" i="443" s="1"/>
  <c r="BQ66" i="443"/>
  <c r="AU90" i="443"/>
  <c r="BR139" i="443"/>
  <c r="BM139" i="443"/>
  <c r="AT139" i="443"/>
  <c r="AO139" i="443"/>
  <c r="BN139" i="443"/>
  <c r="BJ23" i="444"/>
  <c r="BI23" i="444"/>
  <c r="AR32" i="444"/>
  <c r="BL32" i="444"/>
  <c r="BT25" i="443"/>
  <c r="AV25" i="443"/>
  <c r="AW25" i="443" s="1"/>
  <c r="BT35" i="443"/>
  <c r="BP35" i="443"/>
  <c r="BO35" i="443"/>
  <c r="L16" i="443"/>
  <c r="BT78" i="443"/>
  <c r="BS78" i="443"/>
  <c r="AU78" i="443"/>
  <c r="BR78" i="443"/>
  <c r="AT78" i="443"/>
  <c r="BN78" i="443"/>
  <c r="BQ78" i="443"/>
  <c r="BM107" i="443"/>
  <c r="AT107" i="443"/>
  <c r="AO107" i="443"/>
  <c r="BJ43" i="444"/>
  <c r="BI43" i="444"/>
  <c r="BK43" i="444"/>
  <c r="U18" i="445"/>
  <c r="BR18" i="445"/>
  <c r="V18" i="443"/>
  <c r="AO32" i="443"/>
  <c r="AT42" i="443"/>
  <c r="BI44" i="443"/>
  <c r="AV46" i="443"/>
  <c r="AW46" i="443" s="1"/>
  <c r="AR57" i="443"/>
  <c r="BM57" i="443"/>
  <c r="AP63" i="443"/>
  <c r="AQ63" i="443" s="1"/>
  <c r="BO77" i="443"/>
  <c r="AP82" i="443"/>
  <c r="AQ82" i="443" s="1"/>
  <c r="BR82" i="443"/>
  <c r="AP83" i="443"/>
  <c r="AQ83" i="443" s="1"/>
  <c r="BI95" i="443"/>
  <c r="AT127" i="443"/>
  <c r="BR127" i="443"/>
  <c r="BR142" i="443"/>
  <c r="BR144" i="443"/>
  <c r="AU25" i="444"/>
  <c r="BS25" i="444"/>
  <c r="AT29" i="444"/>
  <c r="O16" i="444"/>
  <c r="AE21" i="444"/>
  <c r="BT36" i="444"/>
  <c r="BR37" i="444"/>
  <c r="AT40" i="444"/>
  <c r="BR47" i="444"/>
  <c r="BR53" i="444"/>
  <c r="BP57" i="444"/>
  <c r="BL69" i="444"/>
  <c r="BO98" i="444"/>
  <c r="BK113" i="444"/>
  <c r="BI113" i="444"/>
  <c r="BP128" i="444"/>
  <c r="AU128" i="444"/>
  <c r="BS128" i="444"/>
  <c r="AO128" i="444"/>
  <c r="BL128" i="444"/>
  <c r="BM130" i="444"/>
  <c r="AS130" i="444"/>
  <c r="AR130" i="444"/>
  <c r="BS30" i="445"/>
  <c r="AU30" i="445"/>
  <c r="AT30" i="445"/>
  <c r="BL30" i="445"/>
  <c r="BR62" i="445"/>
  <c r="BP62" i="445"/>
  <c r="AT62" i="445"/>
  <c r="BO62" i="445"/>
  <c r="AP62" i="445"/>
  <c r="AQ62" i="445" s="1"/>
  <c r="BN62" i="445"/>
  <c r="AO62" i="445"/>
  <c r="BT62" i="445"/>
  <c r="BS62" i="445"/>
  <c r="AU62" i="445"/>
  <c r="BK87" i="445"/>
  <c r="BJ87" i="445"/>
  <c r="BI87" i="445"/>
  <c r="BS98" i="444"/>
  <c r="BS116" i="444"/>
  <c r="BT116" i="444"/>
  <c r="AO116" i="444"/>
  <c r="BT118" i="444"/>
  <c r="AR118" i="444"/>
  <c r="BP118" i="444"/>
  <c r="BK39" i="445"/>
  <c r="BI39" i="445"/>
  <c r="AS56" i="445"/>
  <c r="BL56" i="445"/>
  <c r="BI89" i="445"/>
  <c r="BT92" i="445"/>
  <c r="AV92" i="445"/>
  <c r="AW92" i="445" s="1"/>
  <c r="BN98" i="443"/>
  <c r="BQ114" i="443"/>
  <c r="BR69" i="444"/>
  <c r="BO84" i="444"/>
  <c r="BL85" i="444"/>
  <c r="BO93" i="444"/>
  <c r="AO95" i="444"/>
  <c r="AR96" i="444"/>
  <c r="AO98" i="444"/>
  <c r="BT98" i="444"/>
  <c r="BI99" i="444"/>
  <c r="AP116" i="444"/>
  <c r="AQ116" i="444" s="1"/>
  <c r="AR123" i="444"/>
  <c r="BP140" i="444"/>
  <c r="BR140" i="444"/>
  <c r="BO140" i="444"/>
  <c r="AP140" i="444"/>
  <c r="AQ140" i="444" s="1"/>
  <c r="BN140" i="444"/>
  <c r="AO140" i="444"/>
  <c r="BT140" i="444"/>
  <c r="AU140" i="444"/>
  <c r="BI62" i="445"/>
  <c r="BK62" i="445"/>
  <c r="BM38" i="446"/>
  <c r="AS38" i="446"/>
  <c r="M14" i="443"/>
  <c r="BM18" i="443"/>
  <c r="BN18" i="443" s="1"/>
  <c r="BT27" i="443"/>
  <c r="BL42" i="443"/>
  <c r="BR44" i="443"/>
  <c r="BP47" i="443"/>
  <c r="BT57" i="443"/>
  <c r="BO59" i="443"/>
  <c r="AU73" i="443"/>
  <c r="BP73" i="443"/>
  <c r="AV77" i="443"/>
  <c r="AW77" i="443" s="1"/>
  <c r="BO87" i="443"/>
  <c r="AU88" i="443"/>
  <c r="AU97" i="443"/>
  <c r="BT97" i="443"/>
  <c r="AO98" i="443"/>
  <c r="BR98" i="443"/>
  <c r="BI99" i="443"/>
  <c r="AR114" i="443"/>
  <c r="AU123" i="443"/>
  <c r="BS124" i="443"/>
  <c r="BQ127" i="443"/>
  <c r="BL129" i="443"/>
  <c r="AP130" i="443"/>
  <c r="AQ130" i="443" s="1"/>
  <c r="BO130" i="443"/>
  <c r="BL131" i="443"/>
  <c r="AU142" i="443"/>
  <c r="AO144" i="443"/>
  <c r="BI145" i="443"/>
  <c r="BQ146" i="443"/>
  <c r="BS146" i="443"/>
  <c r="AS22" i="444"/>
  <c r="BQ25" i="444"/>
  <c r="BJ25" i="444"/>
  <c r="BR27" i="444"/>
  <c r="BN31" i="444"/>
  <c r="AV36" i="444"/>
  <c r="AW36" i="444" s="1"/>
  <c r="BT40" i="444"/>
  <c r="AV42" i="444"/>
  <c r="AW42" i="444" s="1"/>
  <c r="BS42" i="444"/>
  <c r="AO43" i="444"/>
  <c r="AO47" i="444"/>
  <c r="AO53" i="444"/>
  <c r="AT57" i="444"/>
  <c r="AV58" i="444"/>
  <c r="AW58" i="444" s="1"/>
  <c r="BN61" i="444"/>
  <c r="AU65" i="444"/>
  <c r="BT65" i="444"/>
  <c r="BI66" i="444"/>
  <c r="AO69" i="444"/>
  <c r="BS69" i="444"/>
  <c r="BK71" i="444"/>
  <c r="BN81" i="444"/>
  <c r="BL83" i="444"/>
  <c r="AP84" i="444"/>
  <c r="AQ84" i="444" s="1"/>
  <c r="BP84" i="444"/>
  <c r="AO85" i="444"/>
  <c r="BN85" i="444"/>
  <c r="AO93" i="444"/>
  <c r="BS93" i="444"/>
  <c r="AT98" i="444"/>
  <c r="BJ99" i="444"/>
  <c r="BQ106" i="444"/>
  <c r="BJ106" i="444"/>
  <c r="BO110" i="444"/>
  <c r="AO111" i="444"/>
  <c r="AT116" i="444"/>
  <c r="BJ117" i="444"/>
  <c r="BR120" i="444"/>
  <c r="BS120" i="444"/>
  <c r="AU120" i="444"/>
  <c r="BN120" i="444"/>
  <c r="AO120" i="444"/>
  <c r="BT120" i="444"/>
  <c r="BP130" i="444"/>
  <c r="AT140" i="444"/>
  <c r="BJ62" i="445"/>
  <c r="BJ63" i="445"/>
  <c r="BK63" i="445"/>
  <c r="BI63" i="445"/>
  <c r="BM43" i="446"/>
  <c r="BP43" i="446"/>
  <c r="AR43" i="446"/>
  <c r="BP130" i="443"/>
  <c r="AS144" i="443"/>
  <c r="U14" i="444"/>
  <c r="BK25" i="444"/>
  <c r="AR43" i="444"/>
  <c r="BM43" i="444"/>
  <c r="AU47" i="444"/>
  <c r="AS53" i="444"/>
  <c r="BJ66" i="444"/>
  <c r="AT69" i="444"/>
  <c r="BR81" i="444"/>
  <c r="AR84" i="444"/>
  <c r="BQ84" i="444"/>
  <c r="BO85" i="444"/>
  <c r="AT93" i="444"/>
  <c r="BT93" i="444"/>
  <c r="AU98" i="444"/>
  <c r="BK106" i="444"/>
  <c r="BS110" i="444"/>
  <c r="AU116" i="444"/>
  <c r="BK117" i="444"/>
  <c r="BN118" i="444"/>
  <c r="BN128" i="444"/>
  <c r="BR136" i="444"/>
  <c r="AP73" i="445"/>
  <c r="AQ73" i="445" s="1"/>
  <c r="AU73" i="445"/>
  <c r="AT73" i="445"/>
  <c r="BM73" i="445"/>
  <c r="BK78" i="445"/>
  <c r="BJ78" i="445"/>
  <c r="AS34" i="446"/>
  <c r="BR34" i="446"/>
  <c r="AR34" i="446"/>
  <c r="BQ34" i="446"/>
  <c r="AO34" i="446"/>
  <c r="BM34" i="446"/>
  <c r="BF21" i="443"/>
  <c r="AP27" i="443"/>
  <c r="AQ27" i="443" s="1"/>
  <c r="BJ32" i="443"/>
  <c r="AV44" i="443"/>
  <c r="AW44" i="443" s="1"/>
  <c r="BP46" i="443"/>
  <c r="AT47" i="443"/>
  <c r="AP56" i="443"/>
  <c r="AQ56" i="443" s="1"/>
  <c r="BN56" i="443"/>
  <c r="AP59" i="443"/>
  <c r="AQ59" i="443" s="1"/>
  <c r="BT59" i="443"/>
  <c r="BN67" i="443"/>
  <c r="BJ72" i="443"/>
  <c r="BT73" i="443"/>
  <c r="BO75" i="443"/>
  <c r="AR80" i="443"/>
  <c r="BO81" i="443"/>
  <c r="BQ82" i="443"/>
  <c r="BL82" i="443"/>
  <c r="BJ83" i="443"/>
  <c r="AS84" i="443"/>
  <c r="BR86" i="443"/>
  <c r="AT98" i="443"/>
  <c r="BL105" i="443"/>
  <c r="BK106" i="443"/>
  <c r="BR113" i="443"/>
  <c r="BO118" i="443"/>
  <c r="BI120" i="443"/>
  <c r="AO127" i="443"/>
  <c r="BL127" i="443"/>
  <c r="BS128" i="443"/>
  <c r="BQ128" i="443"/>
  <c r="AR130" i="443"/>
  <c r="BQ130" i="443"/>
  <c r="BN140" i="443"/>
  <c r="AP146" i="443"/>
  <c r="AQ146" i="443" s="1"/>
  <c r="L14" i="444"/>
  <c r="AO25" i="444"/>
  <c r="BN25" i="444"/>
  <c r="BM26" i="444"/>
  <c r="AO27" i="444"/>
  <c r="AU43" i="444"/>
  <c r="BP43" i="444"/>
  <c r="AP61" i="444"/>
  <c r="AQ61" i="444" s="1"/>
  <c r="BS61" i="444"/>
  <c r="AU69" i="444"/>
  <c r="BQ73" i="444"/>
  <c r="BK73" i="444"/>
  <c r="BN75" i="444"/>
  <c r="AO81" i="444"/>
  <c r="BS81" i="444"/>
  <c r="AV84" i="444"/>
  <c r="AW84" i="444" s="1"/>
  <c r="AP85" i="444"/>
  <c r="AQ85" i="444" s="1"/>
  <c r="BR85" i="444"/>
  <c r="AU93" i="444"/>
  <c r="BM95" i="444"/>
  <c r="BL96" i="444"/>
  <c r="BL104" i="444"/>
  <c r="BP105" i="444"/>
  <c r="AO106" i="444"/>
  <c r="BN106" i="444"/>
  <c r="BP109" i="444"/>
  <c r="AO110" i="444"/>
  <c r="BT110" i="444"/>
  <c r="BL112" i="444"/>
  <c r="BS117" i="444"/>
  <c r="AT120" i="444"/>
  <c r="BP123" i="444"/>
  <c r="BT124" i="444"/>
  <c r="BI125" i="444"/>
  <c r="BR128" i="444"/>
  <c r="BM145" i="444"/>
  <c r="AR145" i="444"/>
  <c r="AO145" i="444"/>
  <c r="BO75" i="445"/>
  <c r="AV75" i="445"/>
  <c r="AW75" i="445" s="1"/>
  <c r="AR75" i="445"/>
  <c r="AP75" i="445"/>
  <c r="AQ75" i="445" s="1"/>
  <c r="BK91" i="445"/>
  <c r="BJ91" i="445"/>
  <c r="BI91" i="445"/>
  <c r="BS98" i="445"/>
  <c r="BR98" i="445"/>
  <c r="AP98" i="445"/>
  <c r="AQ98" i="445" s="1"/>
  <c r="BP98" i="445"/>
  <c r="AU98" i="445"/>
  <c r="AT98" i="445"/>
  <c r="BO98" i="445"/>
  <c r="BQ98" i="445"/>
  <c r="BL98" i="445"/>
  <c r="AF17" i="443"/>
  <c r="BN82" i="443"/>
  <c r="AY12" i="443"/>
  <c r="AU98" i="443"/>
  <c r="BJ120" i="443"/>
  <c r="BN123" i="443"/>
  <c r="BN127" i="443"/>
  <c r="AV130" i="443"/>
  <c r="AW130" i="443" s="1"/>
  <c r="BQ133" i="443"/>
  <c r="BL142" i="443"/>
  <c r="M14" i="444"/>
  <c r="AP25" i="444"/>
  <c r="AQ25" i="444" s="1"/>
  <c r="BO25" i="444"/>
  <c r="V21" i="444"/>
  <c r="BN26" i="444"/>
  <c r="BQ34" i="444"/>
  <c r="AV43" i="444"/>
  <c r="AW43" i="444" s="1"/>
  <c r="BR43" i="444"/>
  <c r="BN45" i="444"/>
  <c r="BQ65" i="444"/>
  <c r="BL65" i="444"/>
  <c r="BL73" i="444"/>
  <c r="BN74" i="444"/>
  <c r="AT81" i="444"/>
  <c r="AT85" i="444"/>
  <c r="BS85" i="444"/>
  <c r="BT96" i="444"/>
  <c r="AV97" i="444"/>
  <c r="AW97" i="444" s="1"/>
  <c r="BM104" i="444"/>
  <c r="AP106" i="444"/>
  <c r="AQ106" i="444" s="1"/>
  <c r="BO106" i="444"/>
  <c r="BN107" i="444"/>
  <c r="AT110" i="444"/>
  <c r="BQ112" i="444"/>
  <c r="BQ123" i="444"/>
  <c r="BK125" i="444"/>
  <c r="BL140" i="444"/>
  <c r="BJ141" i="444"/>
  <c r="BI141" i="444"/>
  <c r="BQ65" i="445"/>
  <c r="AV65" i="445"/>
  <c r="AW65" i="445" s="1"/>
  <c r="BK72" i="445"/>
  <c r="P18" i="443"/>
  <c r="AY18" i="443" s="1"/>
  <c r="AR42" i="443"/>
  <c r="AP46" i="443"/>
  <c r="AQ46" i="443" s="1"/>
  <c r="AO57" i="443"/>
  <c r="AO82" i="443"/>
  <c r="BP82" i="443"/>
  <c r="BM88" i="443"/>
  <c r="BO123" i="443"/>
  <c r="AP127" i="443"/>
  <c r="AQ127" i="443" s="1"/>
  <c r="BP127" i="443"/>
  <c r="BN142" i="443"/>
  <c r="BN144" i="443"/>
  <c r="AT25" i="444"/>
  <c r="BP25" i="444"/>
  <c r="BS26" i="444"/>
  <c r="BT43" i="444"/>
  <c r="AF17" i="444"/>
  <c r="BN47" i="444"/>
  <c r="BO57" i="444"/>
  <c r="BN65" i="444"/>
  <c r="BS74" i="444"/>
  <c r="AU81" i="444"/>
  <c r="AU85" i="444"/>
  <c r="BT85" i="444"/>
  <c r="BN98" i="444"/>
  <c r="AT106" i="444"/>
  <c r="BP106" i="444"/>
  <c r="BQ107" i="444"/>
  <c r="AU110" i="444"/>
  <c r="BP112" i="444"/>
  <c r="BT112" i="444"/>
  <c r="AU112" i="444"/>
  <c r="BO112" i="444"/>
  <c r="BO116" i="444"/>
  <c r="BI120" i="444"/>
  <c r="BK120" i="444"/>
  <c r="BP136" i="444"/>
  <c r="AT136" i="444"/>
  <c r="BN136" i="444"/>
  <c r="BL136" i="444"/>
  <c r="BS140" i="444"/>
  <c r="S18" i="445"/>
  <c r="T18" i="445" s="1"/>
  <c r="BP18" i="445"/>
  <c r="AZ18" i="445"/>
  <c r="BA18" i="445" s="1"/>
  <c r="AU26" i="445"/>
  <c r="AP26" i="445"/>
  <c r="AQ26" i="445" s="1"/>
  <c r="BP26" i="445"/>
  <c r="BO26" i="445"/>
  <c r="BQ62" i="445"/>
  <c r="BQ67" i="445"/>
  <c r="BM67" i="445"/>
  <c r="BP108" i="445"/>
  <c r="BM108" i="445"/>
  <c r="AU108" i="445"/>
  <c r="BK135" i="445"/>
  <c r="BJ135" i="445"/>
  <c r="BI135" i="445"/>
  <c r="BN122" i="444"/>
  <c r="AV127" i="444"/>
  <c r="AW127" i="444" s="1"/>
  <c r="AT132" i="444"/>
  <c r="BS132" i="444"/>
  <c r="AV135" i="444"/>
  <c r="AW135" i="444" s="1"/>
  <c r="BO144" i="444"/>
  <c r="M14" i="445"/>
  <c r="BO23" i="445"/>
  <c r="BS27" i="445"/>
  <c r="AP34" i="445"/>
  <c r="AQ34" i="445" s="1"/>
  <c r="BT39" i="445"/>
  <c r="AO42" i="445"/>
  <c r="BT42" i="445"/>
  <c r="BK47" i="445"/>
  <c r="AR49" i="445"/>
  <c r="BK51" i="445"/>
  <c r="BM52" i="445"/>
  <c r="AO58" i="445"/>
  <c r="BT58" i="445"/>
  <c r="BK65" i="445"/>
  <c r="BL66" i="445"/>
  <c r="AS72" i="445"/>
  <c r="AS74" i="445"/>
  <c r="AU78" i="445"/>
  <c r="BS78" i="445"/>
  <c r="AP79" i="445"/>
  <c r="AQ79" i="445" s="1"/>
  <c r="AU80" i="445"/>
  <c r="BT82" i="445"/>
  <c r="AU85" i="445"/>
  <c r="BN90" i="445"/>
  <c r="AO95" i="445"/>
  <c r="BN95" i="445"/>
  <c r="AR97" i="445"/>
  <c r="BP101" i="445"/>
  <c r="AU101" i="445"/>
  <c r="BO101" i="445"/>
  <c r="BQ101" i="445"/>
  <c r="AS127" i="445"/>
  <c r="BR127" i="445"/>
  <c r="AR127" i="445"/>
  <c r="BQ127" i="445"/>
  <c r="AO127" i="445"/>
  <c r="AO138" i="445"/>
  <c r="BL22" i="445"/>
  <c r="BQ33" i="445"/>
  <c r="AP42" i="445"/>
  <c r="AQ42" i="445" s="1"/>
  <c r="AV49" i="445"/>
  <c r="AW49" i="445" s="1"/>
  <c r="BT57" i="445"/>
  <c r="AS58" i="445"/>
  <c r="AU74" i="445"/>
  <c r="BT78" i="445"/>
  <c r="AR79" i="445"/>
  <c r="AV85" i="445"/>
  <c r="AW85" i="445" s="1"/>
  <c r="BS90" i="445"/>
  <c r="AP95" i="445"/>
  <c r="AQ95" i="445" s="1"/>
  <c r="BS95" i="445"/>
  <c r="BS121" i="444"/>
  <c r="BO127" i="444"/>
  <c r="BL132" i="444"/>
  <c r="BP135" i="444"/>
  <c r="R14" i="445"/>
  <c r="BL31" i="445"/>
  <c r="BP33" i="445"/>
  <c r="BO34" i="445"/>
  <c r="BP49" i="445"/>
  <c r="BQ55" i="445"/>
  <c r="BS66" i="445"/>
  <c r="BJ81" i="445"/>
  <c r="BT89" i="445"/>
  <c r="AU90" i="445"/>
  <c r="AO107" i="445"/>
  <c r="BQ107" i="445"/>
  <c r="BK119" i="445"/>
  <c r="BJ119" i="445"/>
  <c r="BI119" i="445"/>
  <c r="BT141" i="445"/>
  <c r="AT141" i="445"/>
  <c r="BO141" i="445"/>
  <c r="BQ141" i="445"/>
  <c r="U14" i="445"/>
  <c r="BN58" i="445"/>
  <c r="BL78" i="445"/>
  <c r="AH17" i="445"/>
  <c r="BM53" i="446"/>
  <c r="AU53" i="446"/>
  <c r="BT53" i="446"/>
  <c r="AP22" i="445"/>
  <c r="AQ22" i="445" s="1"/>
  <c r="BN42" i="445"/>
  <c r="BS49" i="445"/>
  <c r="BI51" i="445"/>
  <c r="AU57" i="445"/>
  <c r="BQ58" i="445"/>
  <c r="BO58" i="445"/>
  <c r="AV59" i="445"/>
  <c r="AW59" i="445" s="1"/>
  <c r="BQ72" i="445"/>
  <c r="AO78" i="445"/>
  <c r="BN78" i="445"/>
  <c r="BO79" i="445"/>
  <c r="BN82" i="445"/>
  <c r="BK96" i="445"/>
  <c r="BM99" i="445"/>
  <c r="AT99" i="445"/>
  <c r="BR130" i="445"/>
  <c r="BN130" i="445"/>
  <c r="BT130" i="445"/>
  <c r="AT130" i="445"/>
  <c r="BS130" i="445"/>
  <c r="AO130" i="445"/>
  <c r="BT65" i="446"/>
  <c r="AV65" i="446"/>
  <c r="AW65" i="446" s="1"/>
  <c r="BQ65" i="446"/>
  <c r="AR65" i="446"/>
  <c r="BP65" i="446"/>
  <c r="AP65" i="446"/>
  <c r="AQ65" i="446" s="1"/>
  <c r="BY15" i="445"/>
  <c r="BS42" i="445"/>
  <c r="AS78" i="445"/>
  <c r="BR95" i="445"/>
  <c r="BO95" i="445"/>
  <c r="BM95" i="445"/>
  <c r="BQ97" i="445"/>
  <c r="BL97" i="445"/>
  <c r="BS97" i="445"/>
  <c r="BT113" i="445"/>
  <c r="AT113" i="445"/>
  <c r="AP113" i="445"/>
  <c r="AQ113" i="445" s="1"/>
  <c r="BO113" i="445"/>
  <c r="BQ123" i="445"/>
  <c r="AO123" i="445"/>
  <c r="BP133" i="445"/>
  <c r="AU133" i="445"/>
  <c r="BR138" i="445"/>
  <c r="AU138" i="445"/>
  <c r="BT138" i="445"/>
  <c r="AT138" i="445"/>
  <c r="BN138" i="445"/>
  <c r="BM64" i="446"/>
  <c r="AU64" i="446"/>
  <c r="BP66" i="446"/>
  <c r="BT66" i="446"/>
  <c r="AU66" i="446"/>
  <c r="BS66" i="446"/>
  <c r="AT66" i="446"/>
  <c r="BR66" i="446"/>
  <c r="AP66" i="446"/>
  <c r="AQ66" i="446" s="1"/>
  <c r="BO66" i="446"/>
  <c r="AO66" i="446"/>
  <c r="BL66" i="446"/>
  <c r="BQ66" i="446"/>
  <c r="AU105" i="445"/>
  <c r="BQ114" i="445"/>
  <c r="BK118" i="445"/>
  <c r="BJ123" i="445"/>
  <c r="BN134" i="445"/>
  <c r="BQ142" i="445"/>
  <c r="BJ142" i="445"/>
  <c r="BL146" i="445"/>
  <c r="BI26" i="446"/>
  <c r="BS29" i="446"/>
  <c r="BL36" i="446"/>
  <c r="BO40" i="446"/>
  <c r="AO41" i="446"/>
  <c r="BI55" i="446"/>
  <c r="BS69" i="446"/>
  <c r="AR72" i="446"/>
  <c r="BI75" i="446"/>
  <c r="BK77" i="446"/>
  <c r="BM79" i="446"/>
  <c r="BR82" i="446"/>
  <c r="BT88" i="446"/>
  <c r="BQ90" i="446"/>
  <c r="BI100" i="446"/>
  <c r="AO107" i="446"/>
  <c r="BP107" i="446"/>
  <c r="AU114" i="446"/>
  <c r="AS115" i="446"/>
  <c r="BP56" i="447"/>
  <c r="BN56" i="447"/>
  <c r="BL56" i="447"/>
  <c r="AU56" i="447"/>
  <c r="AT56" i="447"/>
  <c r="BS56" i="447"/>
  <c r="AO56" i="447"/>
  <c r="BP58" i="447"/>
  <c r="BR58" i="447"/>
  <c r="BL58" i="447"/>
  <c r="AR58" i="447"/>
  <c r="AO58" i="447"/>
  <c r="Y187" i="449"/>
  <c r="Z187" i="449"/>
  <c r="AA172" i="451"/>
  <c r="Z172" i="451"/>
  <c r="Y172" i="451"/>
  <c r="X172" i="451"/>
  <c r="AA65" i="453"/>
  <c r="Y65" i="453"/>
  <c r="X65" i="453"/>
  <c r="AA23" i="454"/>
  <c r="Z23" i="454"/>
  <c r="Y23" i="454"/>
  <c r="X23" i="454"/>
  <c r="X229" i="454"/>
  <c r="AA229" i="454"/>
  <c r="Z229" i="454"/>
  <c r="Y229" i="454"/>
  <c r="BO134" i="445"/>
  <c r="BK142" i="445"/>
  <c r="BR146" i="445"/>
  <c r="BR22" i="446"/>
  <c r="BJ26" i="446"/>
  <c r="BQ36" i="446"/>
  <c r="BS36" i="446"/>
  <c r="BI37" i="446"/>
  <c r="BQ40" i="446"/>
  <c r="BT40" i="446"/>
  <c r="AS41" i="446"/>
  <c r="BN45" i="446"/>
  <c r="AU51" i="446"/>
  <c r="BJ55" i="446"/>
  <c r="AU60" i="446"/>
  <c r="BI65" i="446"/>
  <c r="BO67" i="446"/>
  <c r="AR68" i="446"/>
  <c r="BT69" i="446"/>
  <c r="BN71" i="446"/>
  <c r="BJ75" i="446"/>
  <c r="BT77" i="446"/>
  <c r="BP77" i="446"/>
  <c r="AO79" i="446"/>
  <c r="BO81" i="446"/>
  <c r="AO82" i="446"/>
  <c r="BS82" i="446"/>
  <c r="AO86" i="446"/>
  <c r="BN87" i="446"/>
  <c r="AR88" i="446"/>
  <c r="AO90" i="446"/>
  <c r="BS90" i="446"/>
  <c r="BJ98" i="446"/>
  <c r="AU99" i="446"/>
  <c r="BJ100" i="446"/>
  <c r="AP107" i="446"/>
  <c r="AQ107" i="446" s="1"/>
  <c r="BT107" i="446"/>
  <c r="AS108" i="446"/>
  <c r="AT115" i="446"/>
  <c r="Y165" i="448"/>
  <c r="Z165" i="448"/>
  <c r="BS146" i="445"/>
  <c r="BO45" i="446"/>
  <c r="BR71" i="446"/>
  <c r="BS71" i="446"/>
  <c r="BQ77" i="446"/>
  <c r="BP81" i="446"/>
  <c r="BQ89" i="446"/>
  <c r="BJ110" i="446"/>
  <c r="BK110" i="446"/>
  <c r="BN85" i="447"/>
  <c r="AP85" i="447"/>
  <c r="AQ85" i="447" s="1"/>
  <c r="BE16" i="446"/>
  <c r="BQ94" i="446"/>
  <c r="AS97" i="446"/>
  <c r="BQ101" i="446"/>
  <c r="AU107" i="446"/>
  <c r="BI110" i="446"/>
  <c r="BT111" i="446"/>
  <c r="BR111" i="446"/>
  <c r="AP111" i="446"/>
  <c r="AQ111" i="446" s="1"/>
  <c r="BL111" i="446"/>
  <c r="BQ111" i="446"/>
  <c r="BS111" i="446"/>
  <c r="BR56" i="447"/>
  <c r="BT93" i="447"/>
  <c r="BR93" i="447"/>
  <c r="BN93" i="447"/>
  <c r="AR93" i="447"/>
  <c r="AO93" i="447"/>
  <c r="BO105" i="445"/>
  <c r="AP114" i="445"/>
  <c r="AQ114" i="445" s="1"/>
  <c r="BO114" i="445"/>
  <c r="AU118" i="445"/>
  <c r="BS118" i="445"/>
  <c r="BO122" i="445"/>
  <c r="AU134" i="445"/>
  <c r="AT142" i="445"/>
  <c r="BP142" i="445"/>
  <c r="AS146" i="445"/>
  <c r="BO24" i="446"/>
  <c r="BR41" i="446"/>
  <c r="AT45" i="446"/>
  <c r="BT45" i="446"/>
  <c r="BJ56" i="446"/>
  <c r="BR58" i="446"/>
  <c r="AP71" i="446"/>
  <c r="AQ71" i="446" s="1"/>
  <c r="BP72" i="446"/>
  <c r="AR87" i="446"/>
  <c r="BK108" i="446"/>
  <c r="BI108" i="446"/>
  <c r="BI124" i="446"/>
  <c r="BR100" i="447"/>
  <c r="AS100" i="447"/>
  <c r="BT100" i="447"/>
  <c r="AU100" i="447"/>
  <c r="BS100" i="447"/>
  <c r="AP100" i="447"/>
  <c r="AQ100" i="447" s="1"/>
  <c r="BN100" i="447"/>
  <c r="AO100" i="447"/>
  <c r="BQ105" i="445"/>
  <c r="AT114" i="445"/>
  <c r="BP114" i="445"/>
  <c r="BT118" i="445"/>
  <c r="BS122" i="445"/>
  <c r="BI139" i="445"/>
  <c r="AU142" i="445"/>
  <c r="BS142" i="445"/>
  <c r="L14" i="446"/>
  <c r="BQ24" i="446"/>
  <c r="BP24" i="446"/>
  <c r="BC21" i="446"/>
  <c r="BR33" i="446"/>
  <c r="AR35" i="446"/>
  <c r="BP37" i="446"/>
  <c r="BS41" i="446"/>
  <c r="BP44" i="446"/>
  <c r="AU45" i="446"/>
  <c r="BQ51" i="446"/>
  <c r="BP54" i="446"/>
  <c r="AS58" i="446"/>
  <c r="AT59" i="446"/>
  <c r="BN59" i="446"/>
  <c r="BM60" i="446"/>
  <c r="AR67" i="446"/>
  <c r="AP69" i="446"/>
  <c r="AQ69" i="446" s="1"/>
  <c r="BS70" i="446"/>
  <c r="AR71" i="446"/>
  <c r="AP75" i="446"/>
  <c r="AQ75" i="446" s="1"/>
  <c r="AV77" i="446"/>
  <c r="AW77" i="446" s="1"/>
  <c r="AV81" i="446"/>
  <c r="AW81" i="446" s="1"/>
  <c r="BS86" i="446"/>
  <c r="AV87" i="446"/>
  <c r="AW87" i="446" s="1"/>
  <c r="BO98" i="446"/>
  <c r="BN99" i="446"/>
  <c r="AV100" i="446"/>
  <c r="AW100" i="446" s="1"/>
  <c r="AU114" i="445"/>
  <c r="BS114" i="445"/>
  <c r="BT142" i="445"/>
  <c r="BT24" i="446"/>
  <c r="BS33" i="446"/>
  <c r="BN60" i="446"/>
  <c r="AV71" i="446"/>
  <c r="AW71" i="446" s="1"/>
  <c r="BI79" i="446"/>
  <c r="BL82" i="446"/>
  <c r="BT86" i="446"/>
  <c r="BO95" i="446"/>
  <c r="AT98" i="446"/>
  <c r="BT98" i="446"/>
  <c r="AO99" i="446"/>
  <c r="BR99" i="446"/>
  <c r="AR101" i="446"/>
  <c r="BO102" i="446"/>
  <c r="BS108" i="446"/>
  <c r="AU111" i="446"/>
  <c r="BN101" i="447"/>
  <c r="BS101" i="447"/>
  <c r="AO101" i="447"/>
  <c r="BO101" i="447"/>
  <c r="BM101" i="447"/>
  <c r="AV101" i="447"/>
  <c r="AW101" i="447" s="1"/>
  <c r="AR101" i="447"/>
  <c r="AP101" i="447"/>
  <c r="AQ101" i="447" s="1"/>
  <c r="BO107" i="446"/>
  <c r="AO115" i="446"/>
  <c r="BO115" i="446"/>
  <c r="BS90" i="447"/>
  <c r="AU90" i="447"/>
  <c r="AU123" i="446"/>
  <c r="BJ126" i="446"/>
  <c r="BS136" i="446"/>
  <c r="L14" i="447"/>
  <c r="M14" i="447"/>
  <c r="BO25" i="447"/>
  <c r="AS26" i="447"/>
  <c r="BJ27" i="447"/>
  <c r="AU28" i="447"/>
  <c r="AU35" i="447"/>
  <c r="BT36" i="447"/>
  <c r="BJ38" i="447"/>
  <c r="AU42" i="447"/>
  <c r="BT42" i="447"/>
  <c r="BN44" i="447"/>
  <c r="BR46" i="447"/>
  <c r="BO55" i="447"/>
  <c r="AP64" i="447"/>
  <c r="AQ64" i="447" s="1"/>
  <c r="BT64" i="447"/>
  <c r="BS68" i="447"/>
  <c r="BR72" i="447"/>
  <c r="BO76" i="447"/>
  <c r="BO79" i="447"/>
  <c r="BK80" i="447"/>
  <c r="BR82" i="447"/>
  <c r="BQ91" i="447"/>
  <c r="BR96" i="447"/>
  <c r="BP96" i="447"/>
  <c r="BJ98" i="447"/>
  <c r="BQ106" i="447"/>
  <c r="AU106" i="447"/>
  <c r="AS106" i="447"/>
  <c r="BT106" i="447"/>
  <c r="BM106" i="447"/>
  <c r="BT129" i="447"/>
  <c r="BR129" i="447"/>
  <c r="BN129" i="447"/>
  <c r="AR129" i="447"/>
  <c r="AO129" i="447"/>
  <c r="BJ134" i="447"/>
  <c r="BK134" i="447"/>
  <c r="BI134" i="447"/>
  <c r="AA221" i="448"/>
  <c r="Z221" i="448"/>
  <c r="Y221" i="448"/>
  <c r="X221" i="448"/>
  <c r="Z147" i="449"/>
  <c r="Y147" i="449"/>
  <c r="Z203" i="449"/>
  <c r="Y203" i="449"/>
  <c r="AA192" i="450"/>
  <c r="Z192" i="450"/>
  <c r="Y192" i="450"/>
  <c r="X192" i="450"/>
  <c r="Y199" i="450"/>
  <c r="X199" i="450"/>
  <c r="X38" i="451"/>
  <c r="AA38" i="451"/>
  <c r="Z38" i="451"/>
  <c r="Y38" i="451"/>
  <c r="BT46" i="447"/>
  <c r="BP55" i="447"/>
  <c r="BL60" i="447"/>
  <c r="BO71" i="447"/>
  <c r="BP76" i="447"/>
  <c r="BQ79" i="447"/>
  <c r="BN91" i="447"/>
  <c r="BT104" i="447"/>
  <c r="AP104" i="447"/>
  <c r="AQ104" i="447" s="1"/>
  <c r="BS104" i="447"/>
  <c r="BK105" i="447"/>
  <c r="BI105" i="447"/>
  <c r="BT107" i="447"/>
  <c r="BQ107" i="447"/>
  <c r="AR107" i="447"/>
  <c r="BP107" i="447"/>
  <c r="AP107" i="447"/>
  <c r="AQ107" i="447" s="1"/>
  <c r="Y114" i="450"/>
  <c r="X114" i="450"/>
  <c r="AA114" i="450"/>
  <c r="Z114" i="450"/>
  <c r="BI126" i="446"/>
  <c r="BT135" i="446"/>
  <c r="AO136" i="446"/>
  <c r="BN137" i="446"/>
  <c r="BN139" i="446"/>
  <c r="BM141" i="446"/>
  <c r="BM144" i="446"/>
  <c r="AS24" i="447"/>
  <c r="BL30" i="447"/>
  <c r="BE15" i="447"/>
  <c r="AO41" i="447"/>
  <c r="BJ41" i="447"/>
  <c r="BL43" i="447"/>
  <c r="AP44" i="447"/>
  <c r="AQ44" i="447" s="1"/>
  <c r="BS44" i="447"/>
  <c r="AO46" i="447"/>
  <c r="AS52" i="447"/>
  <c r="AP55" i="447"/>
  <c r="AQ55" i="447" s="1"/>
  <c r="AO60" i="447"/>
  <c r="BP60" i="447"/>
  <c r="BI62" i="447"/>
  <c r="AU64" i="447"/>
  <c r="AO66" i="447"/>
  <c r="BN70" i="447"/>
  <c r="AP71" i="447"/>
  <c r="AQ71" i="447" s="1"/>
  <c r="BP71" i="447"/>
  <c r="AT72" i="447"/>
  <c r="BI73" i="447"/>
  <c r="BM81" i="447"/>
  <c r="AO82" i="447"/>
  <c r="BK84" i="447"/>
  <c r="AO91" i="447"/>
  <c r="BO91" i="447"/>
  <c r="BN92" i="447"/>
  <c r="BM99" i="447"/>
  <c r="AO104" i="447"/>
  <c r="BJ105" i="447"/>
  <c r="AV107" i="447"/>
  <c r="AW107" i="447" s="1"/>
  <c r="BR108" i="447"/>
  <c r="AA82" i="448"/>
  <c r="Y82" i="448"/>
  <c r="AA205" i="448"/>
  <c r="Z205" i="448"/>
  <c r="Y205" i="448"/>
  <c r="X205" i="448"/>
  <c r="Z107" i="449"/>
  <c r="Y107" i="449"/>
  <c r="AT136" i="446"/>
  <c r="BT26" i="447"/>
  <c r="AP29" i="447"/>
  <c r="AQ29" i="447" s="1"/>
  <c r="BP30" i="447"/>
  <c r="BP35" i="447"/>
  <c r="AP41" i="447"/>
  <c r="AQ41" i="447" s="1"/>
  <c r="BM41" i="447"/>
  <c r="AS46" i="447"/>
  <c r="BT48" i="447"/>
  <c r="BM59" i="447"/>
  <c r="AP60" i="447"/>
  <c r="AQ60" i="447" s="1"/>
  <c r="BR60" i="447"/>
  <c r="BJ62" i="447"/>
  <c r="BS65" i="447"/>
  <c r="BN81" i="447"/>
  <c r="AU82" i="447"/>
  <c r="AP91" i="447"/>
  <c r="AQ91" i="447" s="1"/>
  <c r="BP91" i="447"/>
  <c r="BS92" i="447"/>
  <c r="AU104" i="447"/>
  <c r="X164" i="449"/>
  <c r="AA164" i="449"/>
  <c r="BN123" i="446"/>
  <c r="BQ126" i="446"/>
  <c r="BJ135" i="446"/>
  <c r="BL138" i="446"/>
  <c r="AO140" i="446"/>
  <c r="AP25" i="447"/>
  <c r="AQ25" i="447" s="1"/>
  <c r="BL28" i="447"/>
  <c r="AO30" i="447"/>
  <c r="BR30" i="447"/>
  <c r="BI31" i="447"/>
  <c r="BS35" i="447"/>
  <c r="AT41" i="447"/>
  <c r="BN41" i="447"/>
  <c r="AV55" i="447"/>
  <c r="AW55" i="447" s="1"/>
  <c r="BO59" i="447"/>
  <c r="AT60" i="447"/>
  <c r="BN62" i="447"/>
  <c r="BS81" i="447"/>
  <c r="AT91" i="447"/>
  <c r="BS91" i="447"/>
  <c r="BT108" i="447"/>
  <c r="BS108" i="447"/>
  <c r="AU108" i="447"/>
  <c r="BP108" i="447"/>
  <c r="AP108" i="447"/>
  <c r="AQ108" i="447" s="1"/>
  <c r="BN108" i="447"/>
  <c r="AO108" i="447"/>
  <c r="AA75" i="448"/>
  <c r="X75" i="448"/>
  <c r="BO119" i="446"/>
  <c r="AO123" i="446"/>
  <c r="BO123" i="446"/>
  <c r="AR126" i="446"/>
  <c r="BK135" i="446"/>
  <c r="AO137" i="446"/>
  <c r="BM138" i="446"/>
  <c r="AS140" i="446"/>
  <c r="BT146" i="446"/>
  <c r="AV25" i="447"/>
  <c r="AW25" i="447" s="1"/>
  <c r="AP30" i="447"/>
  <c r="AQ30" i="447" s="1"/>
  <c r="BO41" i="447"/>
  <c r="BM42" i="447"/>
  <c r="BJ52" i="447"/>
  <c r="AU60" i="447"/>
  <c r="BQ62" i="447"/>
  <c r="BN64" i="447"/>
  <c r="AV71" i="447"/>
  <c r="AW71" i="447" s="1"/>
  <c r="AS76" i="447"/>
  <c r="AO81" i="447"/>
  <c r="AU91" i="447"/>
  <c r="BT91" i="447"/>
  <c r="AO92" i="447"/>
  <c r="BM94" i="447"/>
  <c r="BJ97" i="447"/>
  <c r="AT108" i="447"/>
  <c r="BO131" i="447"/>
  <c r="BN131" i="447"/>
  <c r="AT131" i="447"/>
  <c r="AS131" i="447"/>
  <c r="X60" i="448"/>
  <c r="Y60" i="448"/>
  <c r="Z75" i="449"/>
  <c r="Y75" i="449"/>
  <c r="Z194" i="449"/>
  <c r="AA194" i="449"/>
  <c r="Y194" i="449"/>
  <c r="X194" i="449"/>
  <c r="Y233" i="449"/>
  <c r="X233" i="449"/>
  <c r="AA233" i="449"/>
  <c r="Z233" i="449"/>
  <c r="BM136" i="446"/>
  <c r="BB15" i="447"/>
  <c r="AG17" i="447"/>
  <c r="BO64" i="447"/>
  <c r="AO65" i="447"/>
  <c r="BK97" i="447"/>
  <c r="AT105" i="447"/>
  <c r="BN105" i="447"/>
  <c r="BO137" i="447"/>
  <c r="AS137" i="447"/>
  <c r="AR137" i="447"/>
  <c r="BR146" i="447"/>
  <c r="AV146" i="447"/>
  <c r="AW146" i="447" s="1"/>
  <c r="BJ113" i="447"/>
  <c r="BL117" i="447"/>
  <c r="BK140" i="447"/>
  <c r="AP144" i="447"/>
  <c r="AQ144" i="447" s="1"/>
  <c r="BP144" i="447"/>
  <c r="P13" i="448"/>
  <c r="Z213" i="448"/>
  <c r="Z225" i="448"/>
  <c r="Y234" i="448"/>
  <c r="Y245" i="448"/>
  <c r="Y74" i="449"/>
  <c r="Y106" i="449"/>
  <c r="Y138" i="449"/>
  <c r="Y146" i="449"/>
  <c r="X202" i="449"/>
  <c r="X227" i="449"/>
  <c r="AA227" i="449"/>
  <c r="AA231" i="449"/>
  <c r="Z231" i="449"/>
  <c r="AA74" i="450"/>
  <c r="Y74" i="450"/>
  <c r="Y118" i="450"/>
  <c r="X118" i="450"/>
  <c r="AA127" i="450"/>
  <c r="Y127" i="450"/>
  <c r="AA236" i="450"/>
  <c r="Z236" i="450"/>
  <c r="Y236" i="450"/>
  <c r="X236" i="450"/>
  <c r="AA92" i="451"/>
  <c r="Z92" i="451"/>
  <c r="Y92" i="451"/>
  <c r="X92" i="451"/>
  <c r="AA156" i="451"/>
  <c r="Z156" i="451"/>
  <c r="Y156" i="451"/>
  <c r="X156" i="451"/>
  <c r="Y169" i="451"/>
  <c r="X169" i="451"/>
  <c r="AA223" i="452"/>
  <c r="Z223" i="452"/>
  <c r="Y223" i="452"/>
  <c r="X223" i="452"/>
  <c r="BN117" i="447"/>
  <c r="BQ119" i="447"/>
  <c r="BP119" i="447"/>
  <c r="BI125" i="447"/>
  <c r="BO127" i="447"/>
  <c r="BM128" i="447"/>
  <c r="BM130" i="447"/>
  <c r="BL139" i="447"/>
  <c r="AO140" i="447"/>
  <c r="BN140" i="447"/>
  <c r="AT144" i="447"/>
  <c r="BS144" i="447"/>
  <c r="X41" i="448"/>
  <c r="AA83" i="448"/>
  <c r="Y216" i="448"/>
  <c r="AA225" i="448"/>
  <c r="Y227" i="448"/>
  <c r="Y242" i="448"/>
  <c r="Z245" i="448"/>
  <c r="X50" i="449"/>
  <c r="Y59" i="449"/>
  <c r="AA74" i="449"/>
  <c r="X82" i="449"/>
  <c r="Y91" i="449"/>
  <c r="AA106" i="449"/>
  <c r="X114" i="449"/>
  <c r="Y123" i="449"/>
  <c r="Z138" i="449"/>
  <c r="X140" i="449"/>
  <c r="AA146" i="449"/>
  <c r="Z162" i="449"/>
  <c r="Y162" i="449"/>
  <c r="Y171" i="449"/>
  <c r="Z195" i="449"/>
  <c r="Y195" i="449"/>
  <c r="Y202" i="449"/>
  <c r="Y245" i="449"/>
  <c r="Z30" i="450"/>
  <c r="AA30" i="450"/>
  <c r="Y30" i="450"/>
  <c r="AA71" i="450"/>
  <c r="Y71" i="450"/>
  <c r="AA112" i="450"/>
  <c r="X112" i="450"/>
  <c r="AA115" i="450"/>
  <c r="Z115" i="450"/>
  <c r="Z231" i="450"/>
  <c r="AA231" i="450"/>
  <c r="Y231" i="450"/>
  <c r="Z110" i="451"/>
  <c r="X110" i="451"/>
  <c r="AA143" i="451"/>
  <c r="Z143" i="451"/>
  <c r="Y143" i="451"/>
  <c r="X143" i="451"/>
  <c r="AA162" i="451"/>
  <c r="Z162" i="451"/>
  <c r="Y162" i="451"/>
  <c r="X162" i="451"/>
  <c r="Y56" i="452"/>
  <c r="X56" i="452"/>
  <c r="Y163" i="452"/>
  <c r="X163" i="452"/>
  <c r="BR117" i="447"/>
  <c r="BR119" i="447"/>
  <c r="BN128" i="447"/>
  <c r="BP136" i="447"/>
  <c r="BO139" i="447"/>
  <c r="AP140" i="447"/>
  <c r="AQ140" i="447" s="1"/>
  <c r="BO140" i="447"/>
  <c r="AU144" i="447"/>
  <c r="BT144" i="447"/>
  <c r="Z134" i="448"/>
  <c r="AA184" i="448"/>
  <c r="AA213" i="448"/>
  <c r="Z227" i="448"/>
  <c r="Y229" i="448"/>
  <c r="AA234" i="448"/>
  <c r="X24" i="449"/>
  <c r="X32" i="449"/>
  <c r="X40" i="449"/>
  <c r="Y50" i="449"/>
  <c r="Y82" i="449"/>
  <c r="Y114" i="449"/>
  <c r="Z163" i="449"/>
  <c r="AA202" i="449"/>
  <c r="X225" i="449"/>
  <c r="AA225" i="449"/>
  <c r="Z42" i="450"/>
  <c r="AA42" i="450"/>
  <c r="Y72" i="450"/>
  <c r="AA75" i="450"/>
  <c r="Y75" i="450"/>
  <c r="X43" i="451"/>
  <c r="Z43" i="451"/>
  <c r="AA124" i="451"/>
  <c r="Z124" i="451"/>
  <c r="Y124" i="451"/>
  <c r="X124" i="451"/>
  <c r="BT117" i="447"/>
  <c r="BS128" i="447"/>
  <c r="X24" i="448"/>
  <c r="Y24" i="449"/>
  <c r="Y32" i="449"/>
  <c r="AA68" i="450"/>
  <c r="Y68" i="450"/>
  <c r="AA169" i="450"/>
  <c r="Y169" i="450"/>
  <c r="X30" i="451"/>
  <c r="AA30" i="451"/>
  <c r="Z30" i="451"/>
  <c r="Y30" i="451"/>
  <c r="Y90" i="451"/>
  <c r="X90" i="451"/>
  <c r="Z127" i="451"/>
  <c r="Y127" i="451"/>
  <c r="X127" i="451"/>
  <c r="AO117" i="447"/>
  <c r="BK118" i="447"/>
  <c r="BK122" i="447"/>
  <c r="AO128" i="447"/>
  <c r="AR130" i="447"/>
  <c r="BI137" i="447"/>
  <c r="U17" i="450"/>
  <c r="W17" i="450"/>
  <c r="Z34" i="450"/>
  <c r="AA34" i="450"/>
  <c r="Z46" i="450"/>
  <c r="AA46" i="450"/>
  <c r="Y145" i="450"/>
  <c r="AA145" i="450"/>
  <c r="AA184" i="450"/>
  <c r="Z184" i="450"/>
  <c r="Y184" i="450"/>
  <c r="X184" i="450"/>
  <c r="Y189" i="450"/>
  <c r="X189" i="450"/>
  <c r="AA95" i="451"/>
  <c r="Z95" i="451"/>
  <c r="Y95" i="451"/>
  <c r="X95" i="451"/>
  <c r="BJ109" i="447"/>
  <c r="BI116" i="447"/>
  <c r="AS117" i="447"/>
  <c r="AR128" i="447"/>
  <c r="AT130" i="447"/>
  <c r="AS136" i="447"/>
  <c r="BJ137" i="447"/>
  <c r="AP139" i="447"/>
  <c r="AQ139" i="447" s="1"/>
  <c r="BT140" i="447"/>
  <c r="BQ144" i="447"/>
  <c r="Y25" i="448"/>
  <c r="Y143" i="448"/>
  <c r="X229" i="448"/>
  <c r="Y58" i="449"/>
  <c r="Y90" i="449"/>
  <c r="Y122" i="449"/>
  <c r="X139" i="449"/>
  <c r="Y170" i="449"/>
  <c r="Z218" i="449"/>
  <c r="Y218" i="449"/>
  <c r="X218" i="449"/>
  <c r="Y227" i="449"/>
  <c r="X231" i="449"/>
  <c r="Z28" i="450"/>
  <c r="AA28" i="450"/>
  <c r="Y28" i="450"/>
  <c r="Z90" i="450"/>
  <c r="AA90" i="450"/>
  <c r="Y90" i="450"/>
  <c r="X41" i="451"/>
  <c r="Y41" i="451"/>
  <c r="X48" i="451"/>
  <c r="AA48" i="451"/>
  <c r="Z48" i="451"/>
  <c r="Y48" i="451"/>
  <c r="AA122" i="451"/>
  <c r="Z122" i="451"/>
  <c r="Y122" i="451"/>
  <c r="X122" i="451"/>
  <c r="Z239" i="451"/>
  <c r="X239" i="451"/>
  <c r="BN144" i="447"/>
  <c r="Y197" i="448"/>
  <c r="S13" i="449"/>
  <c r="AA66" i="450"/>
  <c r="Y66" i="450"/>
  <c r="Y80" i="450"/>
  <c r="Z80" i="450"/>
  <c r="Z28" i="451"/>
  <c r="Y28" i="451"/>
  <c r="X88" i="451"/>
  <c r="AA88" i="451"/>
  <c r="Z88" i="451"/>
  <c r="Y88" i="451"/>
  <c r="Y137" i="451"/>
  <c r="X137" i="451"/>
  <c r="AA140" i="451"/>
  <c r="Z140" i="451"/>
  <c r="Y140" i="451"/>
  <c r="X140" i="451"/>
  <c r="Y185" i="451"/>
  <c r="X185" i="451"/>
  <c r="Z85" i="452"/>
  <c r="Y85" i="452"/>
  <c r="AA121" i="452"/>
  <c r="Z121" i="452"/>
  <c r="Y121" i="452"/>
  <c r="X121" i="452"/>
  <c r="Z174" i="452"/>
  <c r="Y174" i="452"/>
  <c r="X174" i="452"/>
  <c r="Y184" i="452"/>
  <c r="X184" i="452"/>
  <c r="Y235" i="452"/>
  <c r="X235" i="452"/>
  <c r="Z25" i="453"/>
  <c r="AA25" i="453"/>
  <c r="X25" i="453"/>
  <c r="Y25" i="453"/>
  <c r="AA59" i="453"/>
  <c r="Y59" i="453"/>
  <c r="Z59" i="453"/>
  <c r="X59" i="453"/>
  <c r="Y189" i="453"/>
  <c r="X189" i="453"/>
  <c r="Z212" i="453"/>
  <c r="Y212" i="453"/>
  <c r="X212" i="453"/>
  <c r="Z220" i="453"/>
  <c r="Y220" i="453"/>
  <c r="X220" i="453"/>
  <c r="AA75" i="454"/>
  <c r="Y75" i="454"/>
  <c r="X112" i="454"/>
  <c r="Z112" i="454"/>
  <c r="Y112" i="454"/>
  <c r="Y186" i="449"/>
  <c r="Y224" i="449"/>
  <c r="Y232" i="449"/>
  <c r="Y243" i="449"/>
  <c r="Y100" i="450"/>
  <c r="Z102" i="450"/>
  <c r="Y159" i="450"/>
  <c r="X173" i="450"/>
  <c r="AA174" i="450"/>
  <c r="Y185" i="450"/>
  <c r="AA186" i="450"/>
  <c r="Y193" i="450"/>
  <c r="AA194" i="450"/>
  <c r="X200" i="450"/>
  <c r="Z201" i="450"/>
  <c r="X218" i="450"/>
  <c r="Y24" i="451"/>
  <c r="Z27" i="451"/>
  <c r="AA37" i="451"/>
  <c r="Y42" i="451"/>
  <c r="Z44" i="451"/>
  <c r="X49" i="451"/>
  <c r="Y57" i="451"/>
  <c r="AA62" i="451"/>
  <c r="Y68" i="451"/>
  <c r="Y80" i="451"/>
  <c r="AA87" i="451"/>
  <c r="Z100" i="451"/>
  <c r="Z109" i="451"/>
  <c r="X111" i="451"/>
  <c r="Z116" i="451"/>
  <c r="AA119" i="451"/>
  <c r="X125" i="451"/>
  <c r="Z132" i="451"/>
  <c r="X138" i="451"/>
  <c r="Z148" i="451"/>
  <c r="AA151" i="451"/>
  <c r="X154" i="451"/>
  <c r="Y157" i="451"/>
  <c r="X159" i="451"/>
  <c r="AA197" i="451"/>
  <c r="Z197" i="451"/>
  <c r="Y197" i="451"/>
  <c r="X197" i="451"/>
  <c r="X232" i="451"/>
  <c r="AA232" i="451"/>
  <c r="Y232" i="451"/>
  <c r="X236" i="451"/>
  <c r="AA236" i="451"/>
  <c r="Z236" i="451"/>
  <c r="Y236" i="451"/>
  <c r="AA31" i="452"/>
  <c r="Z31" i="452"/>
  <c r="Y31" i="452"/>
  <c r="X31" i="452"/>
  <c r="Z116" i="452"/>
  <c r="X116" i="452"/>
  <c r="Y160" i="452"/>
  <c r="X160" i="452"/>
  <c r="AA195" i="452"/>
  <c r="Z195" i="452"/>
  <c r="Y195" i="452"/>
  <c r="X195" i="452"/>
  <c r="AA85" i="453"/>
  <c r="Y85" i="453"/>
  <c r="AA193" i="453"/>
  <c r="Z193" i="453"/>
  <c r="Y193" i="453"/>
  <c r="X193" i="453"/>
  <c r="Z185" i="450"/>
  <c r="AA188" i="450"/>
  <c r="Z193" i="450"/>
  <c r="Y200" i="450"/>
  <c r="Y209" i="450"/>
  <c r="AA238" i="450"/>
  <c r="X240" i="450"/>
  <c r="AA244" i="450"/>
  <c r="AA246" i="450"/>
  <c r="AA24" i="451"/>
  <c r="AA42" i="451"/>
  <c r="AA44" i="451"/>
  <c r="Z51" i="451"/>
  <c r="X55" i="451"/>
  <c r="X82" i="451"/>
  <c r="Y84" i="451"/>
  <c r="X108" i="451"/>
  <c r="Y111" i="451"/>
  <c r="X113" i="451"/>
  <c r="Y125" i="451"/>
  <c r="Y138" i="451"/>
  <c r="X145" i="451"/>
  <c r="Y154" i="451"/>
  <c r="Z157" i="451"/>
  <c r="AA175" i="451"/>
  <c r="Z175" i="451"/>
  <c r="Y175" i="451"/>
  <c r="X175" i="451"/>
  <c r="Z203" i="451"/>
  <c r="X203" i="451"/>
  <c r="AA61" i="452"/>
  <c r="Y61" i="452"/>
  <c r="X203" i="452"/>
  <c r="AA203" i="452"/>
  <c r="Z203" i="452"/>
  <c r="Y203" i="452"/>
  <c r="Z214" i="452"/>
  <c r="Y214" i="452"/>
  <c r="X214" i="452"/>
  <c r="Y163" i="453"/>
  <c r="X163" i="453"/>
  <c r="AA80" i="451"/>
  <c r="Y82" i="451"/>
  <c r="Z84" i="451"/>
  <c r="X99" i="451"/>
  <c r="Y108" i="451"/>
  <c r="Z111" i="451"/>
  <c r="X115" i="451"/>
  <c r="X120" i="451"/>
  <c r="Z125" i="451"/>
  <c r="X131" i="451"/>
  <c r="Z138" i="451"/>
  <c r="X147" i="451"/>
  <c r="X152" i="451"/>
  <c r="Z154" i="451"/>
  <c r="X171" i="451"/>
  <c r="Z183" i="451"/>
  <c r="Y183" i="451"/>
  <c r="X183" i="451"/>
  <c r="Z190" i="451"/>
  <c r="X190" i="451"/>
  <c r="X24" i="452"/>
  <c r="Y24" i="452"/>
  <c r="Z38" i="452"/>
  <c r="Y38" i="452"/>
  <c r="X38" i="452"/>
  <c r="X80" i="452"/>
  <c r="Y80" i="452"/>
  <c r="Y96" i="452"/>
  <c r="X96" i="452"/>
  <c r="Z172" i="452"/>
  <c r="X172" i="452"/>
  <c r="AA189" i="452"/>
  <c r="Z189" i="452"/>
  <c r="Y189" i="452"/>
  <c r="X189" i="452"/>
  <c r="AA77" i="453"/>
  <c r="Y77" i="453"/>
  <c r="X77" i="453"/>
  <c r="Z77" i="453"/>
  <c r="AA156" i="453"/>
  <c r="Y156" i="453"/>
  <c r="X161" i="453"/>
  <c r="Z161" i="453"/>
  <c r="Y76" i="450"/>
  <c r="AA209" i="450"/>
  <c r="AA82" i="451"/>
  <c r="AA84" i="451"/>
  <c r="Z108" i="451"/>
  <c r="AA230" i="451"/>
  <c r="Y230" i="451"/>
  <c r="AA53" i="452"/>
  <c r="Z53" i="452"/>
  <c r="Y53" i="452"/>
  <c r="X53" i="452"/>
  <c r="X87" i="452"/>
  <c r="AA87" i="452"/>
  <c r="Z87" i="452"/>
  <c r="Y87" i="452"/>
  <c r="AA111" i="452"/>
  <c r="Z111" i="452"/>
  <c r="Y111" i="452"/>
  <c r="X111" i="452"/>
  <c r="AA123" i="452"/>
  <c r="Z123" i="452"/>
  <c r="Y123" i="452"/>
  <c r="X123" i="452"/>
  <c r="AA212" i="452"/>
  <c r="Z212" i="452"/>
  <c r="X212" i="452"/>
  <c r="Z228" i="452"/>
  <c r="X228" i="452"/>
  <c r="Z237" i="452"/>
  <c r="AA237" i="452"/>
  <c r="Y237" i="452"/>
  <c r="X237" i="452"/>
  <c r="Z150" i="453"/>
  <c r="Y150" i="453"/>
  <c r="X210" i="449"/>
  <c r="X230" i="449"/>
  <c r="AA240" i="450"/>
  <c r="X50" i="451"/>
  <c r="Y52" i="451"/>
  <c r="AA55" i="451"/>
  <c r="X69" i="451"/>
  <c r="AA199" i="451"/>
  <c r="Z199" i="451"/>
  <c r="Y199" i="451"/>
  <c r="X199" i="451"/>
  <c r="Z206" i="451"/>
  <c r="X206" i="451"/>
  <c r="AA234" i="451"/>
  <c r="Z234" i="451"/>
  <c r="Y234" i="451"/>
  <c r="Z36" i="452"/>
  <c r="AA36" i="452"/>
  <c r="X36" i="452"/>
  <c r="Y59" i="452"/>
  <c r="X59" i="452"/>
  <c r="Z134" i="452"/>
  <c r="Y134" i="452"/>
  <c r="X134" i="452"/>
  <c r="AA193" i="452"/>
  <c r="Z193" i="452"/>
  <c r="Y193" i="452"/>
  <c r="X193" i="452"/>
  <c r="Z136" i="453"/>
  <c r="Y136" i="453"/>
  <c r="X136" i="453"/>
  <c r="AA136" i="453"/>
  <c r="Z181" i="451"/>
  <c r="Y181" i="451"/>
  <c r="X181" i="451"/>
  <c r="AA194" i="451"/>
  <c r="Z194" i="451"/>
  <c r="Y194" i="451"/>
  <c r="X194" i="451"/>
  <c r="Z43" i="452"/>
  <c r="AA43" i="452"/>
  <c r="Y43" i="452"/>
  <c r="X43" i="452"/>
  <c r="AA107" i="452"/>
  <c r="Y107" i="452"/>
  <c r="X93" i="453"/>
  <c r="Z93" i="453"/>
  <c r="AA93" i="453"/>
  <c r="Y93" i="453"/>
  <c r="AA103" i="453"/>
  <c r="Y103" i="453"/>
  <c r="AA119" i="453"/>
  <c r="Y119" i="453"/>
  <c r="Z164" i="451"/>
  <c r="X170" i="451"/>
  <c r="Y173" i="451"/>
  <c r="Y186" i="451"/>
  <c r="X204" i="451"/>
  <c r="X214" i="451"/>
  <c r="Y218" i="451"/>
  <c r="AA220" i="451"/>
  <c r="Y23" i="452"/>
  <c r="Z25" i="452"/>
  <c r="X28" i="452"/>
  <c r="AA29" i="452"/>
  <c r="X44" i="452"/>
  <c r="Y46" i="452"/>
  <c r="AA52" i="452"/>
  <c r="X54" i="452"/>
  <c r="X60" i="452"/>
  <c r="X62" i="452"/>
  <c r="Y67" i="452"/>
  <c r="AA70" i="452"/>
  <c r="X73" i="452"/>
  <c r="X75" i="452"/>
  <c r="X86" i="452"/>
  <c r="X91" i="452"/>
  <c r="AA92" i="452"/>
  <c r="AA94" i="452"/>
  <c r="AA109" i="452"/>
  <c r="AA133" i="452"/>
  <c r="AA159" i="452"/>
  <c r="AA171" i="452"/>
  <c r="AA183" i="452"/>
  <c r="AA188" i="452"/>
  <c r="Y190" i="452"/>
  <c r="X196" i="452"/>
  <c r="Z204" i="452"/>
  <c r="X220" i="452"/>
  <c r="AA221" i="452"/>
  <c r="X47" i="453"/>
  <c r="Z47" i="453"/>
  <c r="AA57" i="453"/>
  <c r="Y57" i="453"/>
  <c r="Z86" i="453"/>
  <c r="Y86" i="453"/>
  <c r="X91" i="453"/>
  <c r="Z91" i="453"/>
  <c r="Z94" i="453"/>
  <c r="Y94" i="453"/>
  <c r="X134" i="453"/>
  <c r="AA134" i="453"/>
  <c r="Z134" i="453"/>
  <c r="Y134" i="453"/>
  <c r="X159" i="453"/>
  <c r="Y159" i="453"/>
  <c r="AA243" i="452"/>
  <c r="Z243" i="452"/>
  <c r="Z29" i="453"/>
  <c r="AA29" i="453"/>
  <c r="X29" i="453"/>
  <c r="AA35" i="453"/>
  <c r="Y35" i="453"/>
  <c r="AA75" i="453"/>
  <c r="Y75" i="453"/>
  <c r="X75" i="453"/>
  <c r="X148" i="453"/>
  <c r="AA148" i="453"/>
  <c r="Z148" i="453"/>
  <c r="Y148" i="453"/>
  <c r="X46" i="454"/>
  <c r="Z46" i="454"/>
  <c r="Y46" i="454"/>
  <c r="Z85" i="454"/>
  <c r="AA85" i="454"/>
  <c r="Y85" i="454"/>
  <c r="X85" i="454"/>
  <c r="X163" i="451"/>
  <c r="Z170" i="451"/>
  <c r="AA55" i="453"/>
  <c r="Y55" i="453"/>
  <c r="X55" i="453"/>
  <c r="Z63" i="453"/>
  <c r="AA63" i="453"/>
  <c r="Y63" i="453"/>
  <c r="X89" i="453"/>
  <c r="Z89" i="453"/>
  <c r="AA111" i="453"/>
  <c r="Y111" i="453"/>
  <c r="Z157" i="453"/>
  <c r="Y157" i="453"/>
  <c r="X157" i="453"/>
  <c r="Z173" i="453"/>
  <c r="AA173" i="453"/>
  <c r="X62" i="454"/>
  <c r="Z62" i="454"/>
  <c r="Y62" i="454"/>
  <c r="Z73" i="454"/>
  <c r="AA73" i="454"/>
  <c r="Y73" i="454"/>
  <c r="X73" i="454"/>
  <c r="Z220" i="454"/>
  <c r="AA220" i="454"/>
  <c r="Y220" i="454"/>
  <c r="X220" i="454"/>
  <c r="AA227" i="454"/>
  <c r="X227" i="454"/>
  <c r="Z227" i="454"/>
  <c r="Y227" i="454"/>
  <c r="X231" i="454"/>
  <c r="AA231" i="454"/>
  <c r="Z231" i="454"/>
  <c r="Y231" i="454"/>
  <c r="Z188" i="451"/>
  <c r="X40" i="452"/>
  <c r="AA62" i="452"/>
  <c r="AA77" i="452"/>
  <c r="X110" i="452"/>
  <c r="X118" i="452"/>
  <c r="Z119" i="452"/>
  <c r="AA143" i="452"/>
  <c r="AA167" i="452"/>
  <c r="X176" i="452"/>
  <c r="A22" i="453"/>
  <c r="AA127" i="453"/>
  <c r="Z191" i="453"/>
  <c r="AA191" i="453"/>
  <c r="Y191" i="453"/>
  <c r="X191" i="453"/>
  <c r="X195" i="453"/>
  <c r="AA195" i="453"/>
  <c r="Z195" i="453"/>
  <c r="Y195" i="453"/>
  <c r="X242" i="451"/>
  <c r="X244" i="451"/>
  <c r="X246" i="451"/>
  <c r="X70" i="452"/>
  <c r="X94" i="452"/>
  <c r="Z27" i="453"/>
  <c r="AA27" i="453"/>
  <c r="X27" i="453"/>
  <c r="AA61" i="453"/>
  <c r="Y61" i="453"/>
  <c r="AA73" i="453"/>
  <c r="Y73" i="453"/>
  <c r="X73" i="453"/>
  <c r="Z155" i="453"/>
  <c r="AA155" i="453"/>
  <c r="Y155" i="453"/>
  <c r="AA165" i="453"/>
  <c r="AA236" i="453"/>
  <c r="X236" i="453"/>
  <c r="X180" i="451"/>
  <c r="AB17" i="452"/>
  <c r="AB20" i="452" s="1"/>
  <c r="X103" i="452"/>
  <c r="Y105" i="452"/>
  <c r="X209" i="452"/>
  <c r="X211" i="452"/>
  <c r="X138" i="453"/>
  <c r="Z138" i="453"/>
  <c r="Y138" i="453"/>
  <c r="Z204" i="453"/>
  <c r="Y204" i="453"/>
  <c r="X204" i="453"/>
  <c r="AA233" i="453"/>
  <c r="Z233" i="453"/>
  <c r="Y233" i="453"/>
  <c r="X233" i="453"/>
  <c r="Z29" i="454"/>
  <c r="AA29" i="454"/>
  <c r="Y29" i="454"/>
  <c r="X29" i="454"/>
  <c r="AB17" i="454"/>
  <c r="AB20" i="454" s="1"/>
  <c r="AA188" i="453"/>
  <c r="N13" i="454"/>
  <c r="Y51" i="454"/>
  <c r="X71" i="454"/>
  <c r="Y102" i="454"/>
  <c r="Y113" i="454"/>
  <c r="Z153" i="454"/>
  <c r="AA163" i="454"/>
  <c r="Z223" i="454"/>
  <c r="X139" i="453"/>
  <c r="Y141" i="453"/>
  <c r="Z166" i="453"/>
  <c r="X179" i="453"/>
  <c r="Y205" i="453"/>
  <c r="Y213" i="453"/>
  <c r="Y215" i="453"/>
  <c r="X31" i="454"/>
  <c r="Y36" i="454"/>
  <c r="Z37" i="454"/>
  <c r="Z45" i="454"/>
  <c r="Y55" i="454"/>
  <c r="Y60" i="454"/>
  <c r="Z61" i="454"/>
  <c r="X74" i="454"/>
  <c r="Z102" i="454"/>
  <c r="Y106" i="454"/>
  <c r="AA128" i="454"/>
  <c r="Y192" i="454"/>
  <c r="X194" i="454"/>
  <c r="Z243" i="454"/>
  <c r="X245" i="454"/>
  <c r="X77" i="454"/>
  <c r="X93" i="454"/>
  <c r="X101" i="454"/>
  <c r="AA141" i="453"/>
  <c r="Z169" i="453"/>
  <c r="AA215" i="453"/>
  <c r="Z217" i="453"/>
  <c r="X225" i="453"/>
  <c r="V13" i="454"/>
  <c r="A22" i="454"/>
  <c r="Y64" i="454"/>
  <c r="Y77" i="454"/>
  <c r="X79" i="454"/>
  <c r="Y88" i="454"/>
  <c r="Y93" i="454"/>
  <c r="X95" i="454"/>
  <c r="Y101" i="454"/>
  <c r="X123" i="454"/>
  <c r="X129" i="454"/>
  <c r="Y216" i="454"/>
  <c r="X218" i="454"/>
  <c r="X222" i="454"/>
  <c r="Y239" i="454"/>
  <c r="AA245" i="454"/>
  <c r="Y225" i="453"/>
  <c r="Y28" i="454"/>
  <c r="Y32" i="454"/>
  <c r="Y50" i="454"/>
  <c r="Y52" i="454"/>
  <c r="Y70" i="454"/>
  <c r="Y72" i="454"/>
  <c r="Y79" i="454"/>
  <c r="Y84" i="454"/>
  <c r="Y95" i="454"/>
  <c r="Y105" i="454"/>
  <c r="Y123" i="454"/>
  <c r="Y129" i="454"/>
  <c r="X139" i="454"/>
  <c r="X157" i="454"/>
  <c r="X175" i="454"/>
  <c r="X183" i="454"/>
  <c r="X191" i="454"/>
  <c r="X214" i="454"/>
  <c r="Z216" i="454"/>
  <c r="Y218" i="454"/>
  <c r="Y222" i="454"/>
  <c r="X237" i="454"/>
  <c r="Z239" i="454"/>
  <c r="X41" i="453"/>
  <c r="X69" i="453"/>
  <c r="Y142" i="453"/>
  <c r="Z52" i="454"/>
  <c r="Z70" i="454"/>
  <c r="X111" i="454"/>
  <c r="Z129" i="454"/>
  <c r="X149" i="454"/>
  <c r="Y175" i="454"/>
  <c r="Y191" i="454"/>
  <c r="Y214" i="454"/>
  <c r="AA216" i="454"/>
  <c r="Z218" i="454"/>
  <c r="AA222" i="454"/>
  <c r="Y237" i="454"/>
  <c r="AA239" i="454"/>
  <c r="Q17" i="453"/>
  <c r="U17" i="452"/>
  <c r="W17" i="452"/>
  <c r="T17" i="449"/>
  <c r="R17" i="449"/>
  <c r="P17" i="448"/>
  <c r="O17" i="448" s="1"/>
  <c r="Q17" i="450"/>
  <c r="S17" i="452"/>
  <c r="R17" i="452" s="1"/>
  <c r="P17" i="454"/>
  <c r="V17" i="454"/>
  <c r="P17" i="430"/>
  <c r="Q17" i="430" s="1"/>
  <c r="S17" i="453"/>
  <c r="T17" i="453" s="1"/>
  <c r="R17" i="454"/>
  <c r="S17" i="430"/>
  <c r="R17" i="430" s="1"/>
  <c r="V17" i="453"/>
  <c r="V17" i="399"/>
  <c r="U17" i="399" s="1"/>
  <c r="M13" i="430"/>
  <c r="Y26" i="430"/>
  <c r="Y36" i="430"/>
  <c r="A22" i="430"/>
  <c r="P17" i="399"/>
  <c r="Q17" i="399" s="1"/>
  <c r="Y45" i="399"/>
  <c r="Y58" i="399"/>
  <c r="Z71" i="399"/>
  <c r="X132" i="399"/>
  <c r="AA149" i="399"/>
  <c r="Y63" i="399"/>
  <c r="AA151" i="399"/>
  <c r="Y65" i="399"/>
  <c r="AA127" i="399"/>
  <c r="Z142" i="399"/>
  <c r="X94" i="399"/>
  <c r="Y114" i="399"/>
  <c r="Y42" i="399"/>
  <c r="Y28" i="399"/>
  <c r="X58" i="399"/>
  <c r="Y71" i="399"/>
  <c r="X126" i="399"/>
  <c r="X45" i="399"/>
  <c r="Y121" i="399"/>
  <c r="Z151" i="399"/>
  <c r="Z65" i="399"/>
  <c r="AA99" i="399"/>
  <c r="Y113" i="399"/>
  <c r="X121" i="399"/>
  <c r="X141" i="399"/>
  <c r="Z101" i="399"/>
  <c r="X111" i="399"/>
  <c r="Z94" i="399"/>
  <c r="Z63" i="399"/>
  <c r="Z141" i="399"/>
  <c r="AA113" i="399"/>
  <c r="Z145" i="399"/>
  <c r="Y147" i="399"/>
  <c r="X137" i="399"/>
  <c r="Y119" i="399"/>
  <c r="Z57" i="399"/>
  <c r="X102" i="399"/>
  <c r="AA73" i="399"/>
  <c r="Y49" i="399"/>
  <c r="Y149" i="399"/>
  <c r="X124" i="399"/>
  <c r="Y96" i="399"/>
  <c r="AA116" i="399"/>
  <c r="V13" i="399"/>
  <c r="A22" i="399"/>
  <c r="Y31" i="399"/>
  <c r="AA35" i="399"/>
  <c r="AA37" i="399"/>
  <c r="Y39" i="399"/>
  <c r="Y50" i="399"/>
  <c r="AA71" i="399"/>
  <c r="X24" i="399"/>
  <c r="Z45" i="399"/>
  <c r="X63" i="399"/>
  <c r="Z129" i="399"/>
  <c r="Y129" i="399"/>
  <c r="AA102" i="399"/>
  <c r="Y34" i="399"/>
  <c r="Y43" i="399"/>
  <c r="X50" i="399"/>
  <c r="Z50" i="399"/>
  <c r="AA126" i="399"/>
  <c r="Y73" i="399"/>
  <c r="AA94" i="399"/>
  <c r="Z69" i="399"/>
  <c r="Z91" i="399"/>
  <c r="X69" i="399"/>
  <c r="AA65" i="399"/>
  <c r="Y132" i="399"/>
  <c r="Y101" i="399"/>
  <c r="AA58" i="399"/>
  <c r="X113" i="399"/>
  <c r="AA147" i="399"/>
  <c r="Z137" i="399"/>
  <c r="Z119" i="399"/>
  <c r="AA119" i="399"/>
  <c r="AA124" i="399"/>
  <c r="AA91" i="399"/>
  <c r="Z49" i="399"/>
  <c r="X149" i="399"/>
  <c r="AA43" i="399"/>
  <c r="X142" i="399"/>
  <c r="Z26" i="430"/>
  <c r="Y111" i="448"/>
  <c r="Z76" i="448"/>
  <c r="Y65" i="448"/>
  <c r="AA46" i="448"/>
  <c r="AA30" i="448"/>
  <c r="X148" i="448"/>
  <c r="AA92" i="448"/>
  <c r="L13" i="448"/>
  <c r="S13" i="448"/>
  <c r="Y31" i="448"/>
  <c r="Y32" i="448"/>
  <c r="Y37" i="448"/>
  <c r="X45" i="448"/>
  <c r="X49" i="448"/>
  <c r="Z62" i="448"/>
  <c r="AA64" i="448"/>
  <c r="Y77" i="448"/>
  <c r="X93" i="448"/>
  <c r="AA107" i="448"/>
  <c r="Y109" i="448"/>
  <c r="Y112" i="448"/>
  <c r="Y126" i="448"/>
  <c r="X149" i="448"/>
  <c r="X152" i="448"/>
  <c r="Y153" i="448"/>
  <c r="AA154" i="448"/>
  <c r="AA162" i="448"/>
  <c r="Y177" i="448"/>
  <c r="Y185" i="448"/>
  <c r="Z186" i="448"/>
  <c r="X153" i="448"/>
  <c r="X185" i="448"/>
  <c r="Z146" i="448"/>
  <c r="Y123" i="448"/>
  <c r="Z111" i="448"/>
  <c r="Y61" i="448"/>
  <c r="AA44" i="448"/>
  <c r="Z148" i="448"/>
  <c r="AA120" i="448"/>
  <c r="V13" i="448"/>
  <c r="Y30" i="448"/>
  <c r="Z32" i="448"/>
  <c r="X111" i="448"/>
  <c r="Z153" i="448"/>
  <c r="X161" i="448"/>
  <c r="Z185" i="448"/>
  <c r="Y146" i="448"/>
  <c r="Z123" i="448"/>
  <c r="Z108" i="448"/>
  <c r="Y103" i="448"/>
  <c r="Z84" i="448"/>
  <c r="Z51" i="448"/>
  <c r="AA56" i="448"/>
  <c r="X61" i="448"/>
  <c r="X67" i="448"/>
  <c r="Y76" i="448"/>
  <c r="Y125" i="448"/>
  <c r="Z127" i="448"/>
  <c r="X129" i="448"/>
  <c r="AA137" i="448"/>
  <c r="AA166" i="448"/>
  <c r="V17" i="448"/>
  <c r="W17" i="448" s="1"/>
  <c r="Q17" i="448"/>
  <c r="Z29" i="448"/>
  <c r="AA29" i="448"/>
  <c r="X33" i="448"/>
  <c r="AA35" i="448"/>
  <c r="Y35" i="448"/>
  <c r="X35" i="448"/>
  <c r="X40" i="448"/>
  <c r="AA40" i="448"/>
  <c r="Z40" i="448"/>
  <c r="X63" i="448"/>
  <c r="AA63" i="448"/>
  <c r="AA78" i="448"/>
  <c r="Y78" i="448"/>
  <c r="AA91" i="448"/>
  <c r="X91" i="448"/>
  <c r="Y181" i="448"/>
  <c r="X181" i="448"/>
  <c r="X166" i="448"/>
  <c r="Y134" i="448"/>
  <c r="Z63" i="448"/>
  <c r="Y162" i="448"/>
  <c r="Z58" i="448"/>
  <c r="Z25" i="448"/>
  <c r="Y33" i="448"/>
  <c r="Z36" i="448"/>
  <c r="Y36" i="448"/>
  <c r="X57" i="448"/>
  <c r="Z57" i="448"/>
  <c r="Y57" i="448"/>
  <c r="AA66" i="448"/>
  <c r="Y66" i="448"/>
  <c r="X88" i="448"/>
  <c r="Y88" i="448"/>
  <c r="AA88" i="448"/>
  <c r="Y96" i="448"/>
  <c r="X96" i="448"/>
  <c r="AA98" i="448"/>
  <c r="X131" i="448"/>
  <c r="AA131" i="448"/>
  <c r="X135" i="448"/>
  <c r="AA135" i="448"/>
  <c r="X167" i="448"/>
  <c r="AA167" i="448"/>
  <c r="Z173" i="448"/>
  <c r="Y173" i="448"/>
  <c r="AA186" i="448"/>
  <c r="Y186" i="448"/>
  <c r="AA200" i="448"/>
  <c r="Z200" i="448"/>
  <c r="Y195" i="448"/>
  <c r="Y166" i="448"/>
  <c r="AA134" i="448"/>
  <c r="Z67" i="448"/>
  <c r="AA127" i="448"/>
  <c r="AA156" i="448"/>
  <c r="Y89" i="448"/>
  <c r="Z78" i="448"/>
  <c r="AA28" i="448"/>
  <c r="Y180" i="448"/>
  <c r="Y28" i="448"/>
  <c r="Y29" i="448"/>
  <c r="X34" i="448"/>
  <c r="Z34" i="448"/>
  <c r="Y34" i="448"/>
  <c r="AA34" i="448"/>
  <c r="X36" i="448"/>
  <c r="Z38" i="448"/>
  <c r="X38" i="448"/>
  <c r="Y40" i="448"/>
  <c r="AA41" i="448"/>
  <c r="Y41" i="448"/>
  <c r="AA43" i="448"/>
  <c r="Y43" i="448"/>
  <c r="Y45" i="448"/>
  <c r="AA53" i="448"/>
  <c r="Y54" i="448"/>
  <c r="AA59" i="448"/>
  <c r="X59" i="448"/>
  <c r="AA62" i="448"/>
  <c r="Y62" i="448"/>
  <c r="X64" i="448"/>
  <c r="X66" i="448"/>
  <c r="AA69" i="448"/>
  <c r="X72" i="448"/>
  <c r="Y72" i="448"/>
  <c r="AA72" i="448"/>
  <c r="AA77" i="448"/>
  <c r="X77" i="448"/>
  <c r="AA79" i="448"/>
  <c r="X82" i="448"/>
  <c r="X89" i="448"/>
  <c r="X92" i="448"/>
  <c r="Y92" i="448"/>
  <c r="AA95" i="448"/>
  <c r="AA102" i="448"/>
  <c r="X102" i="448"/>
  <c r="X112" i="448"/>
  <c r="AA126" i="448"/>
  <c r="Y127" i="448"/>
  <c r="Y131" i="448"/>
  <c r="Y135" i="448"/>
  <c r="Y136" i="448"/>
  <c r="Z142" i="448"/>
  <c r="AA142" i="448"/>
  <c r="AA157" i="448"/>
  <c r="X157" i="448"/>
  <c r="Y167" i="448"/>
  <c r="Y168" i="448"/>
  <c r="Y176" i="448"/>
  <c r="X176" i="448"/>
  <c r="AA180" i="448"/>
  <c r="Z180" i="448"/>
  <c r="AA183" i="448"/>
  <c r="Z183" i="448"/>
  <c r="Z196" i="448"/>
  <c r="X196" i="448"/>
  <c r="X200" i="448"/>
  <c r="AA73" i="448"/>
  <c r="X73" i="448"/>
  <c r="AA144" i="448"/>
  <c r="X144" i="448"/>
  <c r="Z184" i="448"/>
  <c r="Y184" i="448"/>
  <c r="X195" i="448"/>
  <c r="Y67" i="448"/>
  <c r="Z156" i="448"/>
  <c r="AA130" i="448"/>
  <c r="Y154" i="448"/>
  <c r="X48" i="448"/>
  <c r="AA48" i="448"/>
  <c r="AA67" i="448"/>
  <c r="AA84" i="448"/>
  <c r="Y84" i="448"/>
  <c r="AA100" i="448"/>
  <c r="X163" i="448"/>
  <c r="AA163" i="448"/>
  <c r="AA192" i="448"/>
  <c r="Z192" i="448"/>
  <c r="AA197" i="448"/>
  <c r="AA195" i="448"/>
  <c r="X127" i="448"/>
  <c r="Z112" i="448"/>
  <c r="Z96" i="448"/>
  <c r="Y91" i="448"/>
  <c r="Z64" i="448"/>
  <c r="X186" i="448"/>
  <c r="Z114" i="448"/>
  <c r="Z98" i="448"/>
  <c r="Z89" i="448"/>
  <c r="Z73" i="448"/>
  <c r="Z66" i="448"/>
  <c r="AA36" i="448"/>
  <c r="AA96" i="448"/>
  <c r="AA25" i="448"/>
  <c r="Z28" i="448"/>
  <c r="Z33" i="448"/>
  <c r="Z37" i="448"/>
  <c r="X37" i="448"/>
  <c r="Y39" i="448"/>
  <c r="Z44" i="448"/>
  <c r="Y44" i="448"/>
  <c r="Z48" i="448"/>
  <c r="AA49" i="448"/>
  <c r="Y49" i="448"/>
  <c r="Y50" i="448"/>
  <c r="AA50" i="448"/>
  <c r="Z52" i="448"/>
  <c r="Y52" i="448"/>
  <c r="Y68" i="448"/>
  <c r="AA68" i="448"/>
  <c r="AA85" i="448"/>
  <c r="X85" i="448"/>
  <c r="AA101" i="448"/>
  <c r="X101" i="448"/>
  <c r="AA110" i="448"/>
  <c r="Y110" i="448"/>
  <c r="Z131" i="448"/>
  <c r="X133" i="448"/>
  <c r="AA133" i="448"/>
  <c r="Z135" i="448"/>
  <c r="Z137" i="448"/>
  <c r="Y137" i="448"/>
  <c r="Y139" i="448"/>
  <c r="Z152" i="448"/>
  <c r="Y152" i="448"/>
  <c r="X154" i="448"/>
  <c r="Z163" i="448"/>
  <c r="X165" i="448"/>
  <c r="AA165" i="448"/>
  <c r="Z167" i="448"/>
  <c r="Z169" i="448"/>
  <c r="Y169" i="448"/>
  <c r="X184" i="448"/>
  <c r="Z187" i="448"/>
  <c r="X187" i="448"/>
  <c r="Y192" i="448"/>
  <c r="Z197" i="448"/>
  <c r="Y200" i="448"/>
  <c r="X25" i="448"/>
  <c r="AA45" i="448"/>
  <c r="X56" i="448"/>
  <c r="AA61" i="448"/>
  <c r="X76" i="448"/>
  <c r="Y80" i="448"/>
  <c r="AA94" i="448"/>
  <c r="Y120" i="448"/>
  <c r="X123" i="448"/>
  <c r="X130" i="448"/>
  <c r="X162" i="448"/>
  <c r="Z176" i="448"/>
  <c r="X197" i="448"/>
  <c r="Y64" i="448"/>
  <c r="X79" i="448"/>
  <c r="X103" i="448"/>
  <c r="Y201" i="448"/>
  <c r="Y32" i="430"/>
  <c r="Y28" i="430"/>
  <c r="N13" i="430"/>
  <c r="Y27" i="430"/>
  <c r="Z25" i="430"/>
  <c r="X24" i="430"/>
  <c r="X25" i="430"/>
  <c r="X26" i="430"/>
  <c r="AA26" i="430"/>
  <c r="Z27" i="430"/>
  <c r="V13" i="430"/>
  <c r="X27" i="430"/>
  <c r="Z23" i="399"/>
  <c r="Y29" i="399"/>
  <c r="Z31" i="399"/>
  <c r="Z41" i="399"/>
  <c r="Y44" i="399"/>
  <c r="X29" i="399"/>
  <c r="Z29" i="399"/>
  <c r="Z37" i="399"/>
  <c r="Y23" i="399"/>
  <c r="Z34" i="399"/>
  <c r="X25" i="399"/>
  <c r="Y26" i="399"/>
  <c r="Z32" i="399"/>
  <c r="X32" i="399"/>
  <c r="Z40" i="399"/>
  <c r="Y41" i="399"/>
  <c r="Y36" i="399"/>
  <c r="X37" i="399"/>
  <c r="X23" i="399"/>
  <c r="Y25" i="399"/>
  <c r="X31" i="399"/>
  <c r="Z26" i="399"/>
  <c r="X41" i="399"/>
  <c r="Z25" i="399"/>
  <c r="AA47" i="399"/>
  <c r="Z35" i="399"/>
  <c r="Y37" i="399"/>
  <c r="AA36" i="399"/>
  <c r="X35" i="399"/>
  <c r="X36" i="399"/>
  <c r="AA26" i="399"/>
  <c r="X39" i="399"/>
  <c r="X38" i="399"/>
  <c r="X40" i="399"/>
  <c r="BE15" i="342"/>
  <c r="BE16" i="342"/>
  <c r="BE21" i="342"/>
  <c r="AV64" i="444"/>
  <c r="AW64" i="444" s="1"/>
  <c r="BQ64" i="444"/>
  <c r="BP64" i="444"/>
  <c r="BR64" i="444"/>
  <c r="AT64" i="444"/>
  <c r="BL64" i="444"/>
  <c r="BN64" i="444"/>
  <c r="BM64" i="444"/>
  <c r="AP64" i="444"/>
  <c r="AQ64" i="444" s="1"/>
  <c r="BO64" i="444"/>
  <c r="BT64" i="444"/>
  <c r="AS64" i="444"/>
  <c r="AO64" i="444"/>
  <c r="AU64" i="444"/>
  <c r="BS64" i="444"/>
  <c r="AR64" i="444"/>
  <c r="BP142" i="446"/>
  <c r="AV142" i="446"/>
  <c r="AW142" i="446" s="1"/>
  <c r="AP142" i="446"/>
  <c r="AQ142" i="446" s="1"/>
  <c r="BO142" i="446"/>
  <c r="BT142" i="446"/>
  <c r="AU142" i="446"/>
  <c r="BN142" i="446"/>
  <c r="BM142" i="446"/>
  <c r="AR142" i="446"/>
  <c r="AS142" i="446"/>
  <c r="BS142" i="446"/>
  <c r="BQ142" i="446"/>
  <c r="BR142" i="446"/>
  <c r="BL142" i="446"/>
  <c r="AO142" i="446"/>
  <c r="AT142" i="446"/>
  <c r="BJ39" i="447"/>
  <c r="BB12" i="447"/>
  <c r="BB14" i="447" s="1"/>
  <c r="AY12" i="447"/>
  <c r="AY14" i="447" s="1"/>
  <c r="BK39" i="447"/>
  <c r="BO12" i="447"/>
  <c r="BO14" i="447" s="1"/>
  <c r="BI39" i="447"/>
  <c r="BL12" i="447"/>
  <c r="BL14" i="447" s="1"/>
  <c r="BN50" i="447"/>
  <c r="AR50" i="447"/>
  <c r="BT50" i="447"/>
  <c r="BM50" i="447"/>
  <c r="AO50" i="447"/>
  <c r="BR50" i="447"/>
  <c r="BP50" i="447"/>
  <c r="AV50" i="447"/>
  <c r="AW50" i="447" s="1"/>
  <c r="AT50" i="447"/>
  <c r="BL50" i="447"/>
  <c r="AU50" i="447"/>
  <c r="AP50" i="447"/>
  <c r="AQ50" i="447" s="1"/>
  <c r="BQ50" i="447"/>
  <c r="AS50" i="447"/>
  <c r="BO50" i="447"/>
  <c r="AE17" i="447"/>
  <c r="AE21" i="447"/>
  <c r="BI101" i="447"/>
  <c r="BK101" i="447"/>
  <c r="BJ101" i="447"/>
  <c r="BP114" i="447"/>
  <c r="BT114" i="447"/>
  <c r="BL114" i="447"/>
  <c r="AV114" i="447"/>
  <c r="AW114" i="447" s="1"/>
  <c r="AT114" i="447"/>
  <c r="BM114" i="447"/>
  <c r="AR114" i="447"/>
  <c r="AP114" i="447"/>
  <c r="AQ114" i="447" s="1"/>
  <c r="BQ114" i="447"/>
  <c r="AS114" i="447"/>
  <c r="BN114" i="447"/>
  <c r="AU114" i="447"/>
  <c r="BR114" i="447"/>
  <c r="BS114" i="447"/>
  <c r="AO114" i="447"/>
  <c r="BP118" i="447"/>
  <c r="AV118" i="447"/>
  <c r="AW118" i="447" s="1"/>
  <c r="AP118" i="447"/>
  <c r="AQ118" i="447" s="1"/>
  <c r="BQ118" i="447"/>
  <c r="AU118" i="447"/>
  <c r="BO118" i="447"/>
  <c r="AR118" i="447"/>
  <c r="BT118" i="447"/>
  <c r="BL118" i="447"/>
  <c r="BR118" i="447"/>
  <c r="AT118" i="447"/>
  <c r="BN118" i="447"/>
  <c r="BM118" i="447"/>
  <c r="AS118" i="447"/>
  <c r="AO118" i="447"/>
  <c r="BS118" i="447"/>
  <c r="Y124" i="448"/>
  <c r="X124" i="448"/>
  <c r="Z124" i="448"/>
  <c r="Y230" i="448"/>
  <c r="Z230" i="448"/>
  <c r="Z79" i="451"/>
  <c r="Y79" i="451"/>
  <c r="X79" i="451"/>
  <c r="AA79" i="451"/>
  <c r="T246" i="452"/>
  <c r="T244" i="452"/>
  <c r="T242" i="452"/>
  <c r="T240" i="452"/>
  <c r="T238" i="452"/>
  <c r="T236" i="452"/>
  <c r="W234" i="452"/>
  <c r="Q233" i="452"/>
  <c r="U231" i="452"/>
  <c r="O230" i="452"/>
  <c r="S228" i="452"/>
  <c r="W226" i="452"/>
  <c r="Q225" i="452"/>
  <c r="U223" i="452"/>
  <c r="O222" i="452"/>
  <c r="S220" i="452"/>
  <c r="W218" i="452"/>
  <c r="Q217" i="452"/>
  <c r="U215" i="452"/>
  <c r="O214" i="452"/>
  <c r="S212" i="452"/>
  <c r="W210" i="452"/>
  <c r="Q209" i="452"/>
  <c r="U207" i="452"/>
  <c r="O206" i="452"/>
  <c r="S204" i="452"/>
  <c r="W202" i="452"/>
  <c r="Q201" i="452"/>
  <c r="U199" i="452"/>
  <c r="O198" i="452"/>
  <c r="S196" i="452"/>
  <c r="W194" i="452"/>
  <c r="Q193" i="452"/>
  <c r="U191" i="452"/>
  <c r="O190" i="452"/>
  <c r="S188" i="452"/>
  <c r="W186" i="452"/>
  <c r="Q185" i="452"/>
  <c r="U183" i="452"/>
  <c r="O182" i="452"/>
  <c r="S180" i="452"/>
  <c r="W178" i="452"/>
  <c r="Q177" i="452"/>
  <c r="U175" i="452"/>
  <c r="O174" i="452"/>
  <c r="S172" i="452"/>
  <c r="W170" i="452"/>
  <c r="Q169" i="452"/>
  <c r="U167" i="452"/>
  <c r="O166" i="452"/>
  <c r="S164" i="452"/>
  <c r="W162" i="452"/>
  <c r="Q161" i="452"/>
  <c r="U159" i="452"/>
  <c r="O158" i="452"/>
  <c r="S156" i="452"/>
  <c r="W154" i="452"/>
  <c r="Q153" i="452"/>
  <c r="U151" i="452"/>
  <c r="O150" i="452"/>
  <c r="S148" i="452"/>
  <c r="W146" i="452"/>
  <c r="Q145" i="452"/>
  <c r="U143" i="452"/>
  <c r="O142" i="452"/>
  <c r="S140" i="452"/>
  <c r="W138" i="452"/>
  <c r="Q137" i="452"/>
  <c r="U135" i="452"/>
  <c r="O134" i="452"/>
  <c r="S132" i="452"/>
  <c r="W130" i="452"/>
  <c r="Q129" i="452"/>
  <c r="U127" i="452"/>
  <c r="O126" i="452"/>
  <c r="S124" i="452"/>
  <c r="W122" i="452"/>
  <c r="Q121" i="452"/>
  <c r="U119" i="452"/>
  <c r="O118" i="452"/>
  <c r="S116" i="452"/>
  <c r="W114" i="452"/>
  <c r="Q113" i="452"/>
  <c r="U111" i="452"/>
  <c r="O110" i="452"/>
  <c r="S108" i="452"/>
  <c r="W106" i="452"/>
  <c r="Q105" i="452"/>
  <c r="U103" i="452"/>
  <c r="O102" i="452"/>
  <c r="S100" i="452"/>
  <c r="W98" i="452"/>
  <c r="Q97" i="452"/>
  <c r="U95" i="452"/>
  <c r="O94" i="452"/>
  <c r="S92" i="452"/>
  <c r="W90" i="452"/>
  <c r="Q89" i="452"/>
  <c r="U87" i="452"/>
  <c r="O86" i="452"/>
  <c r="S84" i="452"/>
  <c r="W82" i="452"/>
  <c r="Q81" i="452"/>
  <c r="U79" i="452"/>
  <c r="O78" i="452"/>
  <c r="S76" i="452"/>
  <c r="W74" i="452"/>
  <c r="Q73" i="452"/>
  <c r="U71" i="452"/>
  <c r="O70" i="452"/>
  <c r="S68" i="452"/>
  <c r="W66" i="452"/>
  <c r="Q65" i="452"/>
  <c r="U63" i="452"/>
  <c r="O62" i="452"/>
  <c r="S60" i="452"/>
  <c r="W58" i="452"/>
  <c r="Q57" i="452"/>
  <c r="U55" i="452"/>
  <c r="O54" i="452"/>
  <c r="S52" i="452"/>
  <c r="W50" i="452"/>
  <c r="Q49" i="452"/>
  <c r="U47" i="452"/>
  <c r="O46" i="452"/>
  <c r="S44" i="452"/>
  <c r="W42" i="452"/>
  <c r="Q41" i="452"/>
  <c r="U39" i="452"/>
  <c r="O38" i="452"/>
  <c r="S36" i="452"/>
  <c r="W34" i="452"/>
  <c r="Q33" i="452"/>
  <c r="U31" i="452"/>
  <c r="O30" i="452"/>
  <c r="S28" i="452"/>
  <c r="W26" i="452"/>
  <c r="Q25" i="452"/>
  <c r="U23" i="452"/>
  <c r="S245" i="452"/>
  <c r="V242" i="452"/>
  <c r="Q240" i="452"/>
  <c r="S237" i="452"/>
  <c r="U234" i="452"/>
  <c r="V232" i="452"/>
  <c r="R230" i="452"/>
  <c r="S227" i="452"/>
  <c r="O225" i="452"/>
  <c r="P223" i="452"/>
  <c r="T220" i="452"/>
  <c r="T217" i="452"/>
  <c r="V215" i="452"/>
  <c r="R213" i="452"/>
  <c r="P210" i="452"/>
  <c r="Q208" i="452"/>
  <c r="W205" i="452"/>
  <c r="U202" i="452"/>
  <c r="V200" i="452"/>
  <c r="R198" i="452"/>
  <c r="S195" i="452"/>
  <c r="O193" i="452"/>
  <c r="P191" i="452"/>
  <c r="T188" i="452"/>
  <c r="T185" i="452"/>
  <c r="V183" i="452"/>
  <c r="R181" i="452"/>
  <c r="P178" i="452"/>
  <c r="Q176" i="452"/>
  <c r="W173" i="452"/>
  <c r="U170" i="452"/>
  <c r="V168" i="452"/>
  <c r="R166" i="452"/>
  <c r="S163" i="452"/>
  <c r="O161" i="452"/>
  <c r="P159" i="452"/>
  <c r="T156" i="452"/>
  <c r="T153" i="452"/>
  <c r="V151" i="452"/>
  <c r="R149" i="452"/>
  <c r="P146" i="452"/>
  <c r="Q144" i="452"/>
  <c r="W141" i="452"/>
  <c r="U138" i="452"/>
  <c r="V136" i="452"/>
  <c r="R134" i="452"/>
  <c r="S131" i="452"/>
  <c r="O129" i="452"/>
  <c r="P127" i="452"/>
  <c r="T124" i="452"/>
  <c r="T121" i="452"/>
  <c r="V119" i="452"/>
  <c r="R117" i="452"/>
  <c r="P114" i="452"/>
  <c r="Q112" i="452"/>
  <c r="W109" i="452"/>
  <c r="U106" i="452"/>
  <c r="V104" i="452"/>
  <c r="R102" i="452"/>
  <c r="S99" i="452"/>
  <c r="O97" i="452"/>
  <c r="P95" i="452"/>
  <c r="T92" i="452"/>
  <c r="T89" i="452"/>
  <c r="V87" i="452"/>
  <c r="R85" i="452"/>
  <c r="P82" i="452"/>
  <c r="Q80" i="452"/>
  <c r="W77" i="452"/>
  <c r="U74" i="452"/>
  <c r="V72" i="452"/>
  <c r="R70" i="452"/>
  <c r="S67" i="452"/>
  <c r="O65" i="452"/>
  <c r="P63" i="452"/>
  <c r="T60" i="452"/>
  <c r="T57" i="452"/>
  <c r="V55" i="452"/>
  <c r="R53" i="452"/>
  <c r="P50" i="452"/>
  <c r="Q48" i="452"/>
  <c r="W45" i="452"/>
  <c r="U42" i="452"/>
  <c r="V40" i="452"/>
  <c r="R38" i="452"/>
  <c r="S35" i="452"/>
  <c r="O33" i="452"/>
  <c r="P31" i="452"/>
  <c r="T28" i="452"/>
  <c r="T25" i="452"/>
  <c r="V23" i="452"/>
  <c r="W245" i="452"/>
  <c r="W243" i="452"/>
  <c r="W241" i="452"/>
  <c r="W239" i="452"/>
  <c r="W237" i="452"/>
  <c r="W235" i="452"/>
  <c r="U232" i="452"/>
  <c r="V230" i="452"/>
  <c r="R228" i="452"/>
  <c r="S225" i="452"/>
  <c r="O223" i="452"/>
  <c r="P221" i="452"/>
  <c r="T218" i="452"/>
  <c r="T215" i="452"/>
  <c r="V213" i="452"/>
  <c r="R211" i="452"/>
  <c r="P208" i="452"/>
  <c r="Q206" i="452"/>
  <c r="W203" i="452"/>
  <c r="U200" i="452"/>
  <c r="V198" i="452"/>
  <c r="R196" i="452"/>
  <c r="S193" i="452"/>
  <c r="O191" i="452"/>
  <c r="P189" i="452"/>
  <c r="T186" i="452"/>
  <c r="T183" i="452"/>
  <c r="V181" i="452"/>
  <c r="R179" i="452"/>
  <c r="P176" i="452"/>
  <c r="Q174" i="452"/>
  <c r="W171" i="452"/>
  <c r="U168" i="452"/>
  <c r="V166" i="452"/>
  <c r="R164" i="452"/>
  <c r="S161" i="452"/>
  <c r="O159" i="452"/>
  <c r="P157" i="452"/>
  <c r="T154" i="452"/>
  <c r="T151" i="452"/>
  <c r="V149" i="452"/>
  <c r="R147" i="452"/>
  <c r="P144" i="452"/>
  <c r="Q142" i="452"/>
  <c r="W139" i="452"/>
  <c r="U136" i="452"/>
  <c r="V134" i="452"/>
  <c r="R132" i="452"/>
  <c r="S129" i="452"/>
  <c r="O127" i="452"/>
  <c r="P125" i="452"/>
  <c r="T122" i="452"/>
  <c r="T119" i="452"/>
  <c r="V117" i="452"/>
  <c r="R115" i="452"/>
  <c r="P112" i="452"/>
  <c r="Q110" i="452"/>
  <c r="W107" i="452"/>
  <c r="U104" i="452"/>
  <c r="V102" i="452"/>
  <c r="R100" i="452"/>
  <c r="S97" i="452"/>
  <c r="O95" i="452"/>
  <c r="P93" i="452"/>
  <c r="T90" i="452"/>
  <c r="T87" i="452"/>
  <c r="V85" i="452"/>
  <c r="R83" i="452"/>
  <c r="P80" i="452"/>
  <c r="Q78" i="452"/>
  <c r="W75" i="452"/>
  <c r="U72" i="452"/>
  <c r="V70" i="452"/>
  <c r="R68" i="452"/>
  <c r="S65" i="452"/>
  <c r="O63" i="452"/>
  <c r="P61" i="452"/>
  <c r="T58" i="452"/>
  <c r="T55" i="452"/>
  <c r="V53" i="452"/>
  <c r="R51" i="452"/>
  <c r="P48" i="452"/>
  <c r="Q46" i="452"/>
  <c r="W43" i="452"/>
  <c r="U40" i="452"/>
  <c r="V38" i="452"/>
  <c r="R36" i="452"/>
  <c r="S33" i="452"/>
  <c r="O31" i="452"/>
  <c r="P29" i="452"/>
  <c r="T26" i="452"/>
  <c r="T23" i="452"/>
  <c r="U245" i="452"/>
  <c r="P241" i="452"/>
  <c r="S236" i="452"/>
  <c r="T232" i="452"/>
  <c r="Q228" i="452"/>
  <c r="T224" i="452"/>
  <c r="Q220" i="452"/>
  <c r="T216" i="452"/>
  <c r="Q212" i="452"/>
  <c r="T208" i="452"/>
  <c r="Q204" i="452"/>
  <c r="T200" i="452"/>
  <c r="Q196" i="452"/>
  <c r="T192" i="452"/>
  <c r="Q188" i="452"/>
  <c r="T184" i="452"/>
  <c r="Q180" i="452"/>
  <c r="T176" i="452"/>
  <c r="Q172" i="452"/>
  <c r="T168" i="452"/>
  <c r="Q164" i="452"/>
  <c r="T160" i="452"/>
  <c r="Q156" i="452"/>
  <c r="T152" i="452"/>
  <c r="Q148" i="452"/>
  <c r="T144" i="452"/>
  <c r="Q140" i="452"/>
  <c r="T136" i="452"/>
  <c r="Q132" i="452"/>
  <c r="T128" i="452"/>
  <c r="Q124" i="452"/>
  <c r="T120" i="452"/>
  <c r="Q116" i="452"/>
  <c r="T112" i="452"/>
  <c r="Q108" i="452"/>
  <c r="T104" i="452"/>
  <c r="Q100" i="452"/>
  <c r="T96" i="452"/>
  <c r="Q92" i="452"/>
  <c r="T88" i="452"/>
  <c r="Q84" i="452"/>
  <c r="T80" i="452"/>
  <c r="Q76" i="452"/>
  <c r="T72" i="452"/>
  <c r="Q68" i="452"/>
  <c r="T64" i="452"/>
  <c r="Q60" i="452"/>
  <c r="T56" i="452"/>
  <c r="Q52" i="452"/>
  <c r="T48" i="452"/>
  <c r="Q44" i="452"/>
  <c r="T40" i="452"/>
  <c r="Q36" i="452"/>
  <c r="T32" i="452"/>
  <c r="Q28" i="452"/>
  <c r="T24" i="452"/>
  <c r="S242" i="452"/>
  <c r="R236" i="452"/>
  <c r="T227" i="452"/>
  <c r="V220" i="452"/>
  <c r="T213" i="452"/>
  <c r="R208" i="452"/>
  <c r="R201" i="452"/>
  <c r="S191" i="452"/>
  <c r="R186" i="452"/>
  <c r="Q178" i="452"/>
  <c r="P172" i="452"/>
  <c r="T163" i="452"/>
  <c r="V156" i="452"/>
  <c r="T149" i="452"/>
  <c r="R144" i="452"/>
  <c r="R137" i="452"/>
  <c r="S127" i="452"/>
  <c r="R122" i="452"/>
  <c r="Q114" i="452"/>
  <c r="P108" i="452"/>
  <c r="T99" i="452"/>
  <c r="V92" i="452"/>
  <c r="T85" i="452"/>
  <c r="R80" i="452"/>
  <c r="R73" i="452"/>
  <c r="S63" i="452"/>
  <c r="R58" i="452"/>
  <c r="Q50" i="452"/>
  <c r="P44" i="452"/>
  <c r="T35" i="452"/>
  <c r="V28" i="452"/>
  <c r="O245" i="452"/>
  <c r="W240" i="452"/>
  <c r="P233" i="452"/>
  <c r="P227" i="452"/>
  <c r="U220" i="452"/>
  <c r="S213" i="452"/>
  <c r="W207" i="452"/>
  <c r="T198" i="452"/>
  <c r="P190" i="452"/>
  <c r="W185" i="452"/>
  <c r="R234" i="452"/>
  <c r="T219" i="452"/>
  <c r="T211" i="452"/>
  <c r="R202" i="452"/>
  <c r="T187" i="452"/>
  <c r="P177" i="452"/>
  <c r="P153" i="452"/>
  <c r="V132" i="452"/>
  <c r="P113" i="452"/>
  <c r="P89" i="452"/>
  <c r="V68" i="452"/>
  <c r="P49" i="452"/>
  <c r="P25" i="452"/>
  <c r="U239" i="452"/>
  <c r="S229" i="452"/>
  <c r="W215" i="452"/>
  <c r="P206" i="452"/>
  <c r="S197" i="452"/>
  <c r="W183" i="452"/>
  <c r="T171" i="452"/>
  <c r="U164" i="452"/>
  <c r="W159" i="452"/>
  <c r="V155" i="452"/>
  <c r="U140" i="452"/>
  <c r="T134" i="452"/>
  <c r="R128" i="452"/>
  <c r="P124" i="452"/>
  <c r="V115" i="452"/>
  <c r="S103" i="452"/>
  <c r="R98" i="452"/>
  <c r="T93" i="452"/>
  <c r="P84" i="452"/>
  <c r="R72" i="452"/>
  <c r="V67" i="452"/>
  <c r="P62" i="452"/>
  <c r="R56" i="452"/>
  <c r="T43" i="452"/>
  <c r="U36" i="452"/>
  <c r="W31" i="452"/>
  <c r="V27" i="452"/>
  <c r="R240" i="452"/>
  <c r="S215" i="452"/>
  <c r="P164" i="452"/>
  <c r="W143" i="452"/>
  <c r="P137" i="452"/>
  <c r="W119" i="452"/>
  <c r="T109" i="452"/>
  <c r="T101" i="452"/>
  <c r="R89" i="452"/>
  <c r="Q58" i="452"/>
  <c r="S23" i="452"/>
  <c r="R177" i="452"/>
  <c r="W161" i="452"/>
  <c r="Q122" i="452"/>
  <c r="R82" i="452"/>
  <c r="P38" i="452"/>
  <c r="W175" i="452"/>
  <c r="W151" i="452"/>
  <c r="T118" i="452"/>
  <c r="S55" i="452"/>
  <c r="S37" i="452"/>
  <c r="R225" i="452"/>
  <c r="P188" i="452"/>
  <c r="S143" i="452"/>
  <c r="R114" i="452"/>
  <c r="Q106" i="452"/>
  <c r="R97" i="452"/>
  <c r="T78" i="452"/>
  <c r="P70" i="452"/>
  <c r="T59" i="452"/>
  <c r="S29" i="452"/>
  <c r="R224" i="452"/>
  <c r="T179" i="452"/>
  <c r="T165" i="452"/>
  <c r="P100" i="452"/>
  <c r="P73" i="452"/>
  <c r="T51" i="452"/>
  <c r="R42" i="452"/>
  <c r="R25" i="452"/>
  <c r="R193" i="452"/>
  <c r="Q170" i="452"/>
  <c r="T147" i="452"/>
  <c r="R138" i="452"/>
  <c r="R121" i="452"/>
  <c r="W47" i="452"/>
  <c r="P35" i="452"/>
  <c r="P246" i="452"/>
  <c r="P244" i="452"/>
  <c r="P242" i="452"/>
  <c r="P240" i="452"/>
  <c r="P238" i="452"/>
  <c r="P236" i="452"/>
  <c r="S234" i="452"/>
  <c r="W232" i="452"/>
  <c r="Q231" i="452"/>
  <c r="U229" i="452"/>
  <c r="O228" i="452"/>
  <c r="S226" i="452"/>
  <c r="W224" i="452"/>
  <c r="Q223" i="452"/>
  <c r="U221" i="452"/>
  <c r="O220" i="452"/>
  <c r="S218" i="452"/>
  <c r="W216" i="452"/>
  <c r="Q215" i="452"/>
  <c r="U213" i="452"/>
  <c r="O212" i="452"/>
  <c r="S210" i="452"/>
  <c r="W208" i="452"/>
  <c r="Q207" i="452"/>
  <c r="U205" i="452"/>
  <c r="O204" i="452"/>
  <c r="S202" i="452"/>
  <c r="W200" i="452"/>
  <c r="Q199" i="452"/>
  <c r="U197" i="452"/>
  <c r="O196" i="452"/>
  <c r="S194" i="452"/>
  <c r="W192" i="452"/>
  <c r="Q191" i="452"/>
  <c r="U189" i="452"/>
  <c r="O188" i="452"/>
  <c r="S186" i="452"/>
  <c r="W184" i="452"/>
  <c r="Q183" i="452"/>
  <c r="U181" i="452"/>
  <c r="O180" i="452"/>
  <c r="S178" i="452"/>
  <c r="W176" i="452"/>
  <c r="Q175" i="452"/>
  <c r="U173" i="452"/>
  <c r="O172" i="452"/>
  <c r="S170" i="452"/>
  <c r="W168" i="452"/>
  <c r="Q167" i="452"/>
  <c r="U165" i="452"/>
  <c r="O164" i="452"/>
  <c r="S162" i="452"/>
  <c r="W160" i="452"/>
  <c r="Q159" i="452"/>
  <c r="U157" i="452"/>
  <c r="O156" i="452"/>
  <c r="S154" i="452"/>
  <c r="W152" i="452"/>
  <c r="Q151" i="452"/>
  <c r="U149" i="452"/>
  <c r="O148" i="452"/>
  <c r="S146" i="452"/>
  <c r="W144" i="452"/>
  <c r="Q143" i="452"/>
  <c r="U141" i="452"/>
  <c r="O140" i="452"/>
  <c r="S138" i="452"/>
  <c r="W136" i="452"/>
  <c r="Q135" i="452"/>
  <c r="U133" i="452"/>
  <c r="O132" i="452"/>
  <c r="S130" i="452"/>
  <c r="W128" i="452"/>
  <c r="Q127" i="452"/>
  <c r="U125" i="452"/>
  <c r="O124" i="452"/>
  <c r="S122" i="452"/>
  <c r="W120" i="452"/>
  <c r="Q119" i="452"/>
  <c r="U117" i="452"/>
  <c r="O116" i="452"/>
  <c r="S114" i="452"/>
  <c r="W112" i="452"/>
  <c r="Q111" i="452"/>
  <c r="U109" i="452"/>
  <c r="O108" i="452"/>
  <c r="S106" i="452"/>
  <c r="W104" i="452"/>
  <c r="Q103" i="452"/>
  <c r="U101" i="452"/>
  <c r="O100" i="452"/>
  <c r="S98" i="452"/>
  <c r="W96" i="452"/>
  <c r="Q95" i="452"/>
  <c r="U93" i="452"/>
  <c r="O92" i="452"/>
  <c r="S90" i="452"/>
  <c r="W88" i="452"/>
  <c r="Q87" i="452"/>
  <c r="U85" i="452"/>
  <c r="O84" i="452"/>
  <c r="S82" i="452"/>
  <c r="W80" i="452"/>
  <c r="Q79" i="452"/>
  <c r="U77" i="452"/>
  <c r="O76" i="452"/>
  <c r="S74" i="452"/>
  <c r="W72" i="452"/>
  <c r="Q71" i="452"/>
  <c r="U69" i="452"/>
  <c r="O68" i="452"/>
  <c r="S66" i="452"/>
  <c r="W64" i="452"/>
  <c r="Q63" i="452"/>
  <c r="U61" i="452"/>
  <c r="O60" i="452"/>
  <c r="S58" i="452"/>
  <c r="W56" i="452"/>
  <c r="Q55" i="452"/>
  <c r="U53" i="452"/>
  <c r="O52" i="452"/>
  <c r="S50" i="452"/>
  <c r="W48" i="452"/>
  <c r="Q47" i="452"/>
  <c r="U45" i="452"/>
  <c r="O44" i="452"/>
  <c r="S42" i="452"/>
  <c r="W40" i="452"/>
  <c r="Q39" i="452"/>
  <c r="U37" i="452"/>
  <c r="O36" i="452"/>
  <c r="S34" i="452"/>
  <c r="W32" i="452"/>
  <c r="Q31" i="452"/>
  <c r="U29" i="452"/>
  <c r="O28" i="452"/>
  <c r="S26" i="452"/>
  <c r="W24" i="452"/>
  <c r="Q23" i="452"/>
  <c r="V244" i="452"/>
  <c r="Q242" i="452"/>
  <c r="S239" i="452"/>
  <c r="V236" i="452"/>
  <c r="P234" i="452"/>
  <c r="Q232" i="452"/>
  <c r="W229" i="452"/>
  <c r="U226" i="452"/>
  <c r="V224" i="452"/>
  <c r="R222" i="452"/>
  <c r="S219" i="452"/>
  <c r="O217" i="452"/>
  <c r="P215" i="452"/>
  <c r="T212" i="452"/>
  <c r="T209" i="452"/>
  <c r="V207" i="452"/>
  <c r="R205" i="452"/>
  <c r="P202" i="452"/>
  <c r="Q200" i="452"/>
  <c r="W197" i="452"/>
  <c r="U194" i="452"/>
  <c r="V192" i="452"/>
  <c r="R190" i="452"/>
  <c r="S187" i="452"/>
  <c r="O185" i="452"/>
  <c r="P183" i="452"/>
  <c r="T180" i="452"/>
  <c r="T177" i="452"/>
  <c r="V175" i="452"/>
  <c r="R173" i="452"/>
  <c r="P170" i="452"/>
  <c r="Q168" i="452"/>
  <c r="W165" i="452"/>
  <c r="U162" i="452"/>
  <c r="V160" i="452"/>
  <c r="R158" i="452"/>
  <c r="S155" i="452"/>
  <c r="O153" i="452"/>
  <c r="P151" i="452"/>
  <c r="T148" i="452"/>
  <c r="T145" i="452"/>
  <c r="V143" i="452"/>
  <c r="R141" i="452"/>
  <c r="P138" i="452"/>
  <c r="Q136" i="452"/>
  <c r="W133" i="452"/>
  <c r="U130" i="452"/>
  <c r="V128" i="452"/>
  <c r="R126" i="452"/>
  <c r="S123" i="452"/>
  <c r="O121" i="452"/>
  <c r="P119" i="452"/>
  <c r="T116" i="452"/>
  <c r="T113" i="452"/>
  <c r="V111" i="452"/>
  <c r="R109" i="452"/>
  <c r="P106" i="452"/>
  <c r="Q104" i="452"/>
  <c r="W101" i="452"/>
  <c r="U98" i="452"/>
  <c r="V96" i="452"/>
  <c r="R94" i="452"/>
  <c r="S91" i="452"/>
  <c r="O89" i="452"/>
  <c r="P87" i="452"/>
  <c r="T84" i="452"/>
  <c r="T81" i="452"/>
  <c r="V79" i="452"/>
  <c r="R77" i="452"/>
  <c r="P74" i="452"/>
  <c r="Q72" i="452"/>
  <c r="W69" i="452"/>
  <c r="U66" i="452"/>
  <c r="V64" i="452"/>
  <c r="R62" i="452"/>
  <c r="S59" i="452"/>
  <c r="O57" i="452"/>
  <c r="P55" i="452"/>
  <c r="T52" i="452"/>
  <c r="T49" i="452"/>
  <c r="V47" i="452"/>
  <c r="R45" i="452"/>
  <c r="P42" i="452"/>
  <c r="Q40" i="452"/>
  <c r="W37" i="452"/>
  <c r="U34" i="452"/>
  <c r="V32" i="452"/>
  <c r="R30" i="452"/>
  <c r="S27" i="452"/>
  <c r="O25" i="452"/>
  <c r="P23" i="452"/>
  <c r="Q245" i="452"/>
  <c r="Q243" i="452"/>
  <c r="Q241" i="452"/>
  <c r="Q239" i="452"/>
  <c r="Q237" i="452"/>
  <c r="Q235" i="452"/>
  <c r="P232" i="452"/>
  <c r="Q230" i="452"/>
  <c r="W227" i="452"/>
  <c r="U224" i="452"/>
  <c r="V222" i="452"/>
  <c r="R220" i="452"/>
  <c r="S217" i="452"/>
  <c r="O215" i="452"/>
  <c r="P213" i="452"/>
  <c r="T210" i="452"/>
  <c r="T207" i="452"/>
  <c r="V205" i="452"/>
  <c r="R203" i="452"/>
  <c r="P200" i="452"/>
  <c r="Q198" i="452"/>
  <c r="W195" i="452"/>
  <c r="U192" i="452"/>
  <c r="V190" i="452"/>
  <c r="R188" i="452"/>
  <c r="S185" i="452"/>
  <c r="O183" i="452"/>
  <c r="P181" i="452"/>
  <c r="T178" i="452"/>
  <c r="T175" i="452"/>
  <c r="V173" i="452"/>
  <c r="R171" i="452"/>
  <c r="P168" i="452"/>
  <c r="Q166" i="452"/>
  <c r="W163" i="452"/>
  <c r="U160" i="452"/>
  <c r="V158" i="452"/>
  <c r="R156" i="452"/>
  <c r="S153" i="452"/>
  <c r="O151" i="452"/>
  <c r="P149" i="452"/>
  <c r="T146" i="452"/>
  <c r="T143" i="452"/>
  <c r="V141" i="452"/>
  <c r="R139" i="452"/>
  <c r="P136" i="452"/>
  <c r="Q134" i="452"/>
  <c r="W131" i="452"/>
  <c r="U128" i="452"/>
  <c r="V126" i="452"/>
  <c r="R124" i="452"/>
  <c r="S121" i="452"/>
  <c r="O119" i="452"/>
  <c r="P117" i="452"/>
  <c r="T114" i="452"/>
  <c r="T111" i="452"/>
  <c r="V109" i="452"/>
  <c r="R107" i="452"/>
  <c r="P104" i="452"/>
  <c r="Q102" i="452"/>
  <c r="W99" i="452"/>
  <c r="U96" i="452"/>
  <c r="V94" i="452"/>
  <c r="R92" i="452"/>
  <c r="S89" i="452"/>
  <c r="O87" i="452"/>
  <c r="P85" i="452"/>
  <c r="T82" i="452"/>
  <c r="T79" i="452"/>
  <c r="V77" i="452"/>
  <c r="R75" i="452"/>
  <c r="P72" i="452"/>
  <c r="Q70" i="452"/>
  <c r="W67" i="452"/>
  <c r="U64" i="452"/>
  <c r="V62" i="452"/>
  <c r="R60" i="452"/>
  <c r="S57" i="452"/>
  <c r="O55" i="452"/>
  <c r="P53" i="452"/>
  <c r="T50" i="452"/>
  <c r="T47" i="452"/>
  <c r="V45" i="452"/>
  <c r="R43" i="452"/>
  <c r="P40" i="452"/>
  <c r="Q38" i="452"/>
  <c r="W35" i="452"/>
  <c r="U32" i="452"/>
  <c r="V30" i="452"/>
  <c r="R28" i="452"/>
  <c r="S25" i="452"/>
  <c r="O23" i="452"/>
  <c r="S244" i="452"/>
  <c r="T239" i="452"/>
  <c r="O235" i="452"/>
  <c r="R231" i="452"/>
  <c r="O227" i="452"/>
  <c r="R223" i="452"/>
  <c r="O219" i="452"/>
  <c r="R215" i="452"/>
  <c r="O211" i="452"/>
  <c r="R207" i="452"/>
  <c r="O203" i="452"/>
  <c r="R199" i="452"/>
  <c r="O195" i="452"/>
  <c r="R191" i="452"/>
  <c r="O187" i="452"/>
  <c r="R183" i="452"/>
  <c r="O179" i="452"/>
  <c r="R175" i="452"/>
  <c r="O171" i="452"/>
  <c r="R167" i="452"/>
  <c r="O163" i="452"/>
  <c r="R159" i="452"/>
  <c r="O155" i="452"/>
  <c r="R151" i="452"/>
  <c r="O147" i="452"/>
  <c r="R143" i="452"/>
  <c r="O139" i="452"/>
  <c r="R135" i="452"/>
  <c r="O131" i="452"/>
  <c r="R127" i="452"/>
  <c r="O123" i="452"/>
  <c r="R119" i="452"/>
  <c r="O115" i="452"/>
  <c r="R111" i="452"/>
  <c r="O107" i="452"/>
  <c r="R103" i="452"/>
  <c r="O99" i="452"/>
  <c r="R95" i="452"/>
  <c r="O91" i="452"/>
  <c r="R87" i="452"/>
  <c r="O83" i="452"/>
  <c r="R79" i="452"/>
  <c r="O75" i="452"/>
  <c r="R71" i="452"/>
  <c r="O67" i="452"/>
  <c r="R63" i="452"/>
  <c r="O59" i="452"/>
  <c r="R55" i="452"/>
  <c r="O51" i="452"/>
  <c r="R47" i="452"/>
  <c r="O43" i="452"/>
  <c r="R39" i="452"/>
  <c r="O35" i="452"/>
  <c r="R31" i="452"/>
  <c r="O27" i="452"/>
  <c r="R23" i="452"/>
  <c r="U241" i="452"/>
  <c r="U235" i="452"/>
  <c r="P225" i="452"/>
  <c r="P219" i="452"/>
  <c r="U212" i="452"/>
  <c r="S205" i="452"/>
  <c r="W199" i="452"/>
  <c r="T190" i="452"/>
  <c r="P182" i="452"/>
  <c r="W177" i="452"/>
  <c r="V171" i="452"/>
  <c r="P161" i="452"/>
  <c r="P155" i="452"/>
  <c r="U148" i="452"/>
  <c r="S141" i="452"/>
  <c r="W135" i="452"/>
  <c r="T126" i="452"/>
  <c r="P118" i="452"/>
  <c r="W113" i="452"/>
  <c r="V107" i="452"/>
  <c r="P97" i="452"/>
  <c r="P91" i="452"/>
  <c r="U84" i="452"/>
  <c r="S77" i="452"/>
  <c r="W71" i="452"/>
  <c r="T62" i="452"/>
  <c r="P54" i="452"/>
  <c r="W49" i="452"/>
  <c r="V43" i="452"/>
  <c r="P33" i="452"/>
  <c r="P27" i="452"/>
  <c r="W244" i="452"/>
  <c r="S238" i="452"/>
  <c r="S231" i="452"/>
  <c r="R226" i="452"/>
  <c r="Q218" i="452"/>
  <c r="P212" i="452"/>
  <c r="T203" i="452"/>
  <c r="V196" i="452"/>
  <c r="T189" i="452"/>
  <c r="R184" i="452"/>
  <c r="W233" i="452"/>
  <c r="P217" i="452"/>
  <c r="P209" i="452"/>
  <c r="W201" i="452"/>
  <c r="P185" i="452"/>
  <c r="V172" i="452"/>
  <c r="V148" i="452"/>
  <c r="U124" i="452"/>
  <c r="V108" i="452"/>
  <c r="V84" i="452"/>
  <c r="U60" i="452"/>
  <c r="V44" i="452"/>
  <c r="T245" i="452"/>
  <c r="P237" i="452"/>
  <c r="Q226" i="452"/>
  <c r="P211" i="452"/>
  <c r="V204" i="452"/>
  <c r="Q194" i="452"/>
  <c r="P180" i="452"/>
  <c r="R168" i="452"/>
  <c r="V163" i="452"/>
  <c r="P158" i="452"/>
  <c r="R152" i="452"/>
  <c r="T139" i="452"/>
  <c r="U132" i="452"/>
  <c r="W127" i="452"/>
  <c r="V123" i="452"/>
  <c r="U108" i="452"/>
  <c r="T102" i="452"/>
  <c r="R96" i="452"/>
  <c r="P92" i="452"/>
  <c r="V83" i="452"/>
  <c r="S71" i="452"/>
  <c r="R66" i="452"/>
  <c r="T61" i="452"/>
  <c r="P52" i="452"/>
  <c r="R40" i="452"/>
  <c r="V35" i="452"/>
  <c r="P30" i="452"/>
  <c r="R24" i="452"/>
  <c r="R232" i="452"/>
  <c r="R192" i="452"/>
  <c r="S151" i="452"/>
  <c r="P142" i="452"/>
  <c r="S133" i="452"/>
  <c r="T115" i="452"/>
  <c r="R106" i="452"/>
  <c r="Q98" i="452"/>
  <c r="T86" i="452"/>
  <c r="W57" i="452"/>
  <c r="P239" i="452"/>
  <c r="T174" i="452"/>
  <c r="T155" i="452"/>
  <c r="W121" i="452"/>
  <c r="Q74" i="452"/>
  <c r="T37" i="452"/>
  <c r="P174" i="452"/>
  <c r="W137" i="452"/>
  <c r="S93" i="452"/>
  <c r="P51" i="452"/>
  <c r="S246" i="452"/>
  <c r="W223" i="452"/>
  <c r="S157" i="452"/>
  <c r="P132" i="452"/>
  <c r="W111" i="452"/>
  <c r="P105" i="452"/>
  <c r="W87" i="452"/>
  <c r="T77" i="452"/>
  <c r="T69" i="452"/>
  <c r="R57" i="452"/>
  <c r="Q26" i="452"/>
  <c r="P196" i="452"/>
  <c r="R170" i="452"/>
  <c r="T150" i="452"/>
  <c r="W79" i="452"/>
  <c r="S69" i="452"/>
  <c r="R49" i="452"/>
  <c r="Q34" i="452"/>
  <c r="S240" i="452"/>
  <c r="W191" i="452"/>
  <c r="S165" i="452"/>
  <c r="R145" i="452"/>
  <c r="Q130" i="452"/>
  <c r="S117" i="452"/>
  <c r="P46" i="452"/>
  <c r="R33" i="452"/>
  <c r="Y26" i="452"/>
  <c r="X26" i="452"/>
  <c r="AA26" i="452"/>
  <c r="Y64" i="452"/>
  <c r="X64" i="452"/>
  <c r="AA64" i="452"/>
  <c r="Z64" i="452"/>
  <c r="Z89" i="452"/>
  <c r="AA89" i="452"/>
  <c r="Y89" i="452"/>
  <c r="X89" i="452"/>
  <c r="Q90" i="452"/>
  <c r="P179" i="452"/>
  <c r="P67" i="452"/>
  <c r="R185" i="452"/>
  <c r="R74" i="452"/>
  <c r="S119" i="452"/>
  <c r="R50" i="452"/>
  <c r="V227" i="452"/>
  <c r="T173" i="452"/>
  <c r="W97" i="452"/>
  <c r="P139" i="452"/>
  <c r="W246" i="452"/>
  <c r="V51" i="452"/>
  <c r="U76" i="452"/>
  <c r="T107" i="452"/>
  <c r="R136" i="452"/>
  <c r="S167" i="452"/>
  <c r="R210" i="452"/>
  <c r="V36" i="452"/>
  <c r="P121" i="452"/>
  <c r="P198" i="452"/>
  <c r="S181" i="452"/>
  <c r="V211" i="452"/>
  <c r="T237" i="452"/>
  <c r="R41" i="452"/>
  <c r="T67" i="452"/>
  <c r="S95" i="452"/>
  <c r="V124" i="452"/>
  <c r="R154" i="452"/>
  <c r="T181" i="452"/>
  <c r="Q210" i="452"/>
  <c r="O239" i="452"/>
  <c r="V34" i="452"/>
  <c r="V50" i="452"/>
  <c r="V66" i="452"/>
  <c r="V82" i="452"/>
  <c r="V98" i="452"/>
  <c r="V114" i="452"/>
  <c r="V130" i="452"/>
  <c r="V146" i="452"/>
  <c r="V162" i="452"/>
  <c r="V178" i="452"/>
  <c r="V194" i="452"/>
  <c r="V218" i="452"/>
  <c r="V234" i="452"/>
  <c r="U24" i="452"/>
  <c r="R35" i="452"/>
  <c r="P45" i="452"/>
  <c r="V54" i="452"/>
  <c r="P64" i="452"/>
  <c r="T74" i="452"/>
  <c r="R84" i="452"/>
  <c r="Q94" i="452"/>
  <c r="T103" i="452"/>
  <c r="S113" i="452"/>
  <c r="W123" i="452"/>
  <c r="V133" i="452"/>
  <c r="O143" i="452"/>
  <c r="U152" i="452"/>
  <c r="R163" i="452"/>
  <c r="P173" i="452"/>
  <c r="V182" i="452"/>
  <c r="P192" i="452"/>
  <c r="T202" i="452"/>
  <c r="U216" i="452"/>
  <c r="R227" i="452"/>
  <c r="U236" i="452"/>
  <c r="U244" i="452"/>
  <c r="W29" i="452"/>
  <c r="V39" i="452"/>
  <c r="O49" i="452"/>
  <c r="U58" i="452"/>
  <c r="R69" i="452"/>
  <c r="P79" i="452"/>
  <c r="V88" i="452"/>
  <c r="P98" i="452"/>
  <c r="T108" i="452"/>
  <c r="R118" i="452"/>
  <c r="Q128" i="452"/>
  <c r="T137" i="452"/>
  <c r="S147" i="452"/>
  <c r="W157" i="452"/>
  <c r="V167" i="452"/>
  <c r="O177" i="452"/>
  <c r="U186" i="452"/>
  <c r="R197" i="452"/>
  <c r="P207" i="452"/>
  <c r="V216" i="452"/>
  <c r="P226" i="452"/>
  <c r="Q236" i="452"/>
  <c r="V246" i="452"/>
  <c r="Q29" i="452"/>
  <c r="U35" i="452"/>
  <c r="O42" i="452"/>
  <c r="S48" i="452"/>
  <c r="W54" i="452"/>
  <c r="Q61" i="452"/>
  <c r="U67" i="452"/>
  <c r="O74" i="452"/>
  <c r="S80" i="452"/>
  <c r="W86" i="452"/>
  <c r="Q93" i="452"/>
  <c r="U99" i="452"/>
  <c r="O106" i="452"/>
  <c r="S112" i="452"/>
  <c r="W118" i="452"/>
  <c r="Q125" i="452"/>
  <c r="U131" i="452"/>
  <c r="O138" i="452"/>
  <c r="S144" i="452"/>
  <c r="W150" i="452"/>
  <c r="Q157" i="452"/>
  <c r="U163" i="452"/>
  <c r="O170" i="452"/>
  <c r="S176" i="452"/>
  <c r="W182" i="452"/>
  <c r="Q189" i="452"/>
  <c r="U195" i="452"/>
  <c r="O202" i="452"/>
  <c r="S208" i="452"/>
  <c r="W214" i="452"/>
  <c r="Q221" i="452"/>
  <c r="U227" i="452"/>
  <c r="O234" i="452"/>
  <c r="V241" i="452"/>
  <c r="AF17" i="342"/>
  <c r="AB13" i="342"/>
  <c r="BE18" i="342"/>
  <c r="W18" i="342"/>
  <c r="BR18" i="342"/>
  <c r="U18" i="342"/>
  <c r="BB15" i="342"/>
  <c r="BP32" i="342"/>
  <c r="BS32" i="342"/>
  <c r="AS32" i="342"/>
  <c r="AP32" i="342"/>
  <c r="AQ32" i="342" s="1"/>
  <c r="BL32" i="342"/>
  <c r="BM32" i="342"/>
  <c r="BR32" i="342"/>
  <c r="AU32" i="342"/>
  <c r="AO32" i="342"/>
  <c r="AV32" i="342"/>
  <c r="AW32" i="342" s="1"/>
  <c r="BT32" i="342"/>
  <c r="BQ32" i="342"/>
  <c r="AT32" i="342"/>
  <c r="AR32" i="342"/>
  <c r="BN32" i="342"/>
  <c r="BK34" i="342"/>
  <c r="BI34" i="342"/>
  <c r="BR12" i="342"/>
  <c r="BR14" i="342" s="1"/>
  <c r="BJ34" i="342"/>
  <c r="AS45" i="342"/>
  <c r="AP45" i="342"/>
  <c r="AQ45" i="342" s="1"/>
  <c r="BM45" i="342"/>
  <c r="BL45" i="342"/>
  <c r="AT45" i="342"/>
  <c r="AU45" i="342"/>
  <c r="BQ45" i="342"/>
  <c r="BP45" i="342"/>
  <c r="BT45" i="342"/>
  <c r="AR45" i="342"/>
  <c r="AO45" i="342"/>
  <c r="BO45" i="342"/>
  <c r="BN45" i="342"/>
  <c r="BS45" i="342"/>
  <c r="BR45" i="342"/>
  <c r="AY16" i="342"/>
  <c r="AY21" i="342"/>
  <c r="BX21" i="342"/>
  <c r="BY14" i="342"/>
  <c r="BY22" i="342"/>
  <c r="X72" i="399"/>
  <c r="Y72" i="399"/>
  <c r="AA72" i="399"/>
  <c r="Z72" i="399"/>
  <c r="Z103" i="399"/>
  <c r="AA103" i="399"/>
  <c r="X103" i="399"/>
  <c r="AB17" i="430"/>
  <c r="AB20" i="430" s="1"/>
  <c r="BB15" i="444"/>
  <c r="O246" i="454"/>
  <c r="S244" i="454"/>
  <c r="W242" i="454"/>
  <c r="Q241" i="454"/>
  <c r="U239" i="454"/>
  <c r="O238" i="454"/>
  <c r="S236" i="454"/>
  <c r="V234" i="454"/>
  <c r="V232" i="454"/>
  <c r="V230" i="454"/>
  <c r="V228" i="454"/>
  <c r="V226" i="454"/>
  <c r="V224" i="454"/>
  <c r="P244" i="454"/>
  <c r="Q242" i="454"/>
  <c r="W239" i="454"/>
  <c r="U236" i="454"/>
  <c r="U234" i="454"/>
  <c r="P232" i="454"/>
  <c r="S229" i="454"/>
  <c r="U226" i="454"/>
  <c r="Q224" i="454"/>
  <c r="U222" i="454"/>
  <c r="O221" i="454"/>
  <c r="S219" i="454"/>
  <c r="W217" i="454"/>
  <c r="Q216" i="454"/>
  <c r="U214" i="454"/>
  <c r="O213" i="454"/>
  <c r="S211" i="454"/>
  <c r="W209" i="454"/>
  <c r="Q208" i="454"/>
  <c r="U206" i="454"/>
  <c r="O205" i="454"/>
  <c r="S203" i="454"/>
  <c r="W201" i="454"/>
  <c r="Q200" i="454"/>
  <c r="U198" i="454"/>
  <c r="O197" i="454"/>
  <c r="S195" i="454"/>
  <c r="W193" i="454"/>
  <c r="Q192" i="454"/>
  <c r="V244" i="454"/>
  <c r="Q240" i="454"/>
  <c r="R237" i="454"/>
  <c r="O234" i="454"/>
  <c r="V231" i="454"/>
  <c r="Q228" i="454"/>
  <c r="W225" i="454"/>
  <c r="V223" i="454"/>
  <c r="R221" i="454"/>
  <c r="S218" i="454"/>
  <c r="O216" i="454"/>
  <c r="P214" i="454"/>
  <c r="T211" i="454"/>
  <c r="T208" i="454"/>
  <c r="V206" i="454"/>
  <c r="R204" i="454"/>
  <c r="P201" i="454"/>
  <c r="Q199" i="454"/>
  <c r="W196" i="454"/>
  <c r="U193" i="454"/>
  <c r="U191" i="454"/>
  <c r="O190" i="454"/>
  <c r="S188" i="454"/>
  <c r="W186" i="454"/>
  <c r="Q185" i="454"/>
  <c r="U183" i="454"/>
  <c r="O182" i="454"/>
  <c r="S180" i="454"/>
  <c r="W178" i="454"/>
  <c r="Q177" i="454"/>
  <c r="U175" i="454"/>
  <c r="O174" i="454"/>
  <c r="S172" i="454"/>
  <c r="W170" i="454"/>
  <c r="Q169" i="454"/>
  <c r="U167" i="454"/>
  <c r="O166" i="454"/>
  <c r="S164" i="454"/>
  <c r="W162" i="454"/>
  <c r="Q161" i="454"/>
  <c r="U159" i="454"/>
  <c r="O158" i="454"/>
  <c r="S156" i="454"/>
  <c r="W154" i="454"/>
  <c r="Q153" i="454"/>
  <c r="U151" i="454"/>
  <c r="O150" i="454"/>
  <c r="S148" i="454"/>
  <c r="W146" i="454"/>
  <c r="Q145" i="454"/>
  <c r="U143" i="454"/>
  <c r="O142" i="454"/>
  <c r="S140" i="454"/>
  <c r="W138" i="454"/>
  <c r="Q137" i="454"/>
  <c r="U135" i="454"/>
  <c r="O134" i="454"/>
  <c r="S132" i="454"/>
  <c r="W130" i="454"/>
  <c r="Q129" i="454"/>
  <c r="T242" i="454"/>
  <c r="Q238" i="454"/>
  <c r="T234" i="454"/>
  <c r="O230" i="454"/>
  <c r="T226" i="454"/>
  <c r="S222" i="454"/>
  <c r="T218" i="454"/>
  <c r="S214" i="454"/>
  <c r="T210" i="454"/>
  <c r="S206" i="454"/>
  <c r="T202" i="454"/>
  <c r="S198" i="454"/>
  <c r="T194" i="454"/>
  <c r="R191" i="454"/>
  <c r="P188" i="454"/>
  <c r="Q186" i="454"/>
  <c r="W183" i="454"/>
  <c r="U180" i="454"/>
  <c r="V178" i="454"/>
  <c r="R176" i="454"/>
  <c r="S173" i="454"/>
  <c r="O171" i="454"/>
  <c r="P169" i="454"/>
  <c r="T166" i="454"/>
  <c r="T163" i="454"/>
  <c r="V161" i="454"/>
  <c r="R159" i="454"/>
  <c r="P156" i="454"/>
  <c r="Q154" i="454"/>
  <c r="W151" i="454"/>
  <c r="U148" i="454"/>
  <c r="V146" i="454"/>
  <c r="R144" i="454"/>
  <c r="S141" i="454"/>
  <c r="O139" i="454"/>
  <c r="P137" i="454"/>
  <c r="T134" i="454"/>
  <c r="T131" i="454"/>
  <c r="V129" i="454"/>
  <c r="V127" i="454"/>
  <c r="V125" i="454"/>
  <c r="V123" i="454"/>
  <c r="V121" i="454"/>
  <c r="V119" i="454"/>
  <c r="V117" i="454"/>
  <c r="V115" i="454"/>
  <c r="V113" i="454"/>
  <c r="V111" i="454"/>
  <c r="V109" i="454"/>
  <c r="V107" i="454"/>
  <c r="V105" i="454"/>
  <c r="V103" i="454"/>
  <c r="V101" i="454"/>
  <c r="V99" i="454"/>
  <c r="V97" i="454"/>
  <c r="V95" i="454"/>
  <c r="V93" i="454"/>
  <c r="V91" i="454"/>
  <c r="V89" i="454"/>
  <c r="V87" i="454"/>
  <c r="V85" i="454"/>
  <c r="V83" i="454"/>
  <c r="V81" i="454"/>
  <c r="V79" i="454"/>
  <c r="V77" i="454"/>
  <c r="V75" i="454"/>
  <c r="V73" i="454"/>
  <c r="V71" i="454"/>
  <c r="V69" i="454"/>
  <c r="V67" i="454"/>
  <c r="V65" i="454"/>
  <c r="V63" i="454"/>
  <c r="V61" i="454"/>
  <c r="V59" i="454"/>
  <c r="V57" i="454"/>
  <c r="W246" i="454"/>
  <c r="W244" i="454"/>
  <c r="S242" i="454"/>
  <c r="S240" i="454"/>
  <c r="S238" i="454"/>
  <c r="O236" i="454"/>
  <c r="T233" i="454"/>
  <c r="P231" i="454"/>
  <c r="R228" i="454"/>
  <c r="T225" i="454"/>
  <c r="U244" i="454"/>
  <c r="V241" i="454"/>
  <c r="T238" i="454"/>
  <c r="O235" i="454"/>
  <c r="S231" i="454"/>
  <c r="P228" i="454"/>
  <c r="U224" i="454"/>
  <c r="Q222" i="454"/>
  <c r="Q220" i="454"/>
  <c r="Q218" i="454"/>
  <c r="W215" i="454"/>
  <c r="W213" i="454"/>
  <c r="W211" i="454"/>
  <c r="S209" i="454"/>
  <c r="S207" i="454"/>
  <c r="S205" i="454"/>
  <c r="O203" i="454"/>
  <c r="O201" i="454"/>
  <c r="O199" i="454"/>
  <c r="U196" i="454"/>
  <c r="U194" i="454"/>
  <c r="U192" i="454"/>
  <c r="R243" i="454"/>
  <c r="V238" i="454"/>
  <c r="W234" i="454"/>
  <c r="O231" i="454"/>
  <c r="W226" i="454"/>
  <c r="O224" i="454"/>
  <c r="W220" i="454"/>
  <c r="P217" i="454"/>
  <c r="V214" i="454"/>
  <c r="S210" i="454"/>
  <c r="V207" i="454"/>
  <c r="W204" i="454"/>
  <c r="T200" i="454"/>
  <c r="P198" i="454"/>
  <c r="S194" i="454"/>
  <c r="Q191" i="454"/>
  <c r="Q189" i="454"/>
  <c r="Q187" i="454"/>
  <c r="W184" i="454"/>
  <c r="W182" i="454"/>
  <c r="W180" i="454"/>
  <c r="S178" i="454"/>
  <c r="S176" i="454"/>
  <c r="S174" i="454"/>
  <c r="O172" i="454"/>
  <c r="O170" i="454"/>
  <c r="O168" i="454"/>
  <c r="U165" i="454"/>
  <c r="U163" i="454"/>
  <c r="U161" i="454"/>
  <c r="Q159" i="454"/>
  <c r="Q157" i="454"/>
  <c r="Q155" i="454"/>
  <c r="W152" i="454"/>
  <c r="W150" i="454"/>
  <c r="W148" i="454"/>
  <c r="S146" i="454"/>
  <c r="S144" i="454"/>
  <c r="S142" i="454"/>
  <c r="O140" i="454"/>
  <c r="O138" i="454"/>
  <c r="O136" i="454"/>
  <c r="U133" i="454"/>
  <c r="U131" i="454"/>
  <c r="U129" i="454"/>
  <c r="S241" i="454"/>
  <c r="R236" i="454"/>
  <c r="Q231" i="454"/>
  <c r="R225" i="454"/>
  <c r="T220" i="454"/>
  <c r="R215" i="454"/>
  <c r="Q209" i="454"/>
  <c r="T204" i="454"/>
  <c r="R199" i="454"/>
  <c r="Q193" i="454"/>
  <c r="S189" i="454"/>
  <c r="V186" i="454"/>
  <c r="R183" i="454"/>
  <c r="T179" i="454"/>
  <c r="P177" i="454"/>
  <c r="U172" i="454"/>
  <c r="Q170" i="454"/>
  <c r="R167" i="454"/>
  <c r="O163" i="454"/>
  <c r="R160" i="454"/>
  <c r="U156" i="454"/>
  <c r="V153" i="454"/>
  <c r="T150" i="454"/>
  <c r="O147" i="454"/>
  <c r="W143" i="454"/>
  <c r="P140" i="454"/>
  <c r="V137" i="454"/>
  <c r="S133" i="454"/>
  <c r="V130" i="454"/>
  <c r="P128" i="454"/>
  <c r="R125" i="454"/>
  <c r="T122" i="454"/>
  <c r="P120" i="454"/>
  <c r="R117" i="454"/>
  <c r="T114" i="454"/>
  <c r="P112" i="454"/>
  <c r="R109" i="454"/>
  <c r="T106" i="454"/>
  <c r="P104" i="454"/>
  <c r="R101" i="454"/>
  <c r="T98" i="454"/>
  <c r="P96" i="454"/>
  <c r="R93" i="454"/>
  <c r="T90" i="454"/>
  <c r="P88" i="454"/>
  <c r="R85" i="454"/>
  <c r="T82" i="454"/>
  <c r="P80" i="454"/>
  <c r="R77" i="454"/>
  <c r="T74" i="454"/>
  <c r="P72" i="454"/>
  <c r="R69" i="454"/>
  <c r="T66" i="454"/>
  <c r="P64" i="454"/>
  <c r="R61" i="454"/>
  <c r="T58" i="454"/>
  <c r="P56" i="454"/>
  <c r="P54" i="454"/>
  <c r="P52" i="454"/>
  <c r="P50" i="454"/>
  <c r="P48" i="454"/>
  <c r="P46" i="454"/>
  <c r="P44" i="454"/>
  <c r="P42" i="454"/>
  <c r="P40" i="454"/>
  <c r="P38" i="454"/>
  <c r="P36" i="454"/>
  <c r="P34" i="454"/>
  <c r="P32" i="454"/>
  <c r="P30" i="454"/>
  <c r="P28" i="454"/>
  <c r="P26" i="454"/>
  <c r="P24" i="454"/>
  <c r="T245" i="454"/>
  <c r="V237" i="454"/>
  <c r="U233" i="454"/>
  <c r="R229" i="454"/>
  <c r="V225" i="454"/>
  <c r="P221" i="454"/>
  <c r="T217" i="454"/>
  <c r="P213" i="454"/>
  <c r="T209" i="454"/>
  <c r="P205" i="454"/>
  <c r="T201" i="454"/>
  <c r="P197" i="454"/>
  <c r="T193" i="454"/>
  <c r="T189" i="454"/>
  <c r="P243" i="454"/>
  <c r="W232" i="454"/>
  <c r="T223" i="454"/>
  <c r="W218" i="454"/>
  <c r="R211" i="454"/>
  <c r="R206" i="454"/>
  <c r="P202" i="454"/>
  <c r="P196" i="454"/>
  <c r="P190" i="454"/>
  <c r="S185" i="454"/>
  <c r="T181" i="454"/>
  <c r="S177" i="454"/>
  <c r="T173" i="454"/>
  <c r="S169" i="454"/>
  <c r="T165" i="454"/>
  <c r="S161" i="454"/>
  <c r="T157" i="454"/>
  <c r="S153" i="454"/>
  <c r="T149" i="454"/>
  <c r="S145" i="454"/>
  <c r="T141" i="454"/>
  <c r="S137" i="454"/>
  <c r="T133" i="454"/>
  <c r="S129" i="454"/>
  <c r="T244" i="454"/>
  <c r="T237" i="454"/>
  <c r="Q229" i="454"/>
  <c r="O220" i="454"/>
  <c r="W214" i="454"/>
  <c r="R208" i="454"/>
  <c r="W200" i="454"/>
  <c r="O194" i="454"/>
  <c r="R189" i="454"/>
  <c r="O185" i="454"/>
  <c r="P181" i="454"/>
  <c r="U176" i="454"/>
  <c r="Q244" i="454"/>
  <c r="O237" i="454"/>
  <c r="O227" i="454"/>
  <c r="R216" i="454"/>
  <c r="R210" i="454"/>
  <c r="Q197" i="454"/>
  <c r="R192" i="454"/>
  <c r="R187" i="454"/>
  <c r="V182" i="454"/>
  <c r="W179" i="454"/>
  <c r="V174" i="454"/>
  <c r="W171" i="454"/>
  <c r="V166" i="454"/>
  <c r="W163" i="454"/>
  <c r="P216" i="454"/>
  <c r="W194" i="454"/>
  <c r="R181" i="454"/>
  <c r="V176" i="454"/>
  <c r="R166" i="454"/>
  <c r="V160" i="454"/>
  <c r="R156" i="454"/>
  <c r="V152" i="454"/>
  <c r="R148" i="454"/>
  <c r="V144" i="454"/>
  <c r="R140" i="454"/>
  <c r="V136" i="454"/>
  <c r="R132" i="454"/>
  <c r="W128" i="454"/>
  <c r="S126" i="454"/>
  <c r="U123" i="454"/>
  <c r="P121" i="454"/>
  <c r="S118" i="454"/>
  <c r="U115" i="454"/>
  <c r="P113" i="454"/>
  <c r="S110" i="454"/>
  <c r="U107" i="454"/>
  <c r="P105" i="454"/>
  <c r="S102" i="454"/>
  <c r="U99" i="454"/>
  <c r="P97" i="454"/>
  <c r="S94" i="454"/>
  <c r="U91" i="454"/>
  <c r="P89" i="454"/>
  <c r="S86" i="454"/>
  <c r="U83" i="454"/>
  <c r="P81" i="454"/>
  <c r="S78" i="454"/>
  <c r="U75" i="454"/>
  <c r="P73" i="454"/>
  <c r="S70" i="454"/>
  <c r="U67" i="454"/>
  <c r="P65" i="454"/>
  <c r="S62" i="454"/>
  <c r="U59" i="454"/>
  <c r="P57" i="454"/>
  <c r="S54" i="454"/>
  <c r="U51" i="454"/>
  <c r="P49" i="454"/>
  <c r="S46" i="454"/>
  <c r="U43" i="454"/>
  <c r="P41" i="454"/>
  <c r="S38" i="454"/>
  <c r="U35" i="454"/>
  <c r="P33" i="454"/>
  <c r="S30" i="454"/>
  <c r="U27" i="454"/>
  <c r="P25" i="454"/>
  <c r="R246" i="454"/>
  <c r="V221" i="454"/>
  <c r="T215" i="454"/>
  <c r="W208" i="454"/>
  <c r="V201" i="454"/>
  <c r="S191" i="454"/>
  <c r="U186" i="454"/>
  <c r="T177" i="454"/>
  <c r="P171" i="454"/>
  <c r="V167" i="454"/>
  <c r="P162" i="454"/>
  <c r="Q246" i="454"/>
  <c r="W237" i="454"/>
  <c r="W222" i="454"/>
  <c r="T207" i="454"/>
  <c r="V189" i="454"/>
  <c r="V183" i="454"/>
  <c r="R174" i="454"/>
  <c r="S167" i="454"/>
  <c r="Q160" i="454"/>
  <c r="O157" i="454"/>
  <c r="Q152" i="454"/>
  <c r="O149" i="454"/>
  <c r="Q144" i="454"/>
  <c r="O141" i="454"/>
  <c r="Q136" i="454"/>
  <c r="O133" i="454"/>
  <c r="S128" i="454"/>
  <c r="S125" i="454"/>
  <c r="V122" i="454"/>
  <c r="Q120" i="454"/>
  <c r="S117" i="454"/>
  <c r="V114" i="454"/>
  <c r="Q112" i="454"/>
  <c r="S109" i="454"/>
  <c r="V106" i="454"/>
  <c r="Q104" i="454"/>
  <c r="S101" i="454"/>
  <c r="V98" i="454"/>
  <c r="Q96" i="454"/>
  <c r="S93" i="454"/>
  <c r="V90" i="454"/>
  <c r="Q88" i="454"/>
  <c r="S85" i="454"/>
  <c r="V82" i="454"/>
  <c r="Q80" i="454"/>
  <c r="S77" i="454"/>
  <c r="V74" i="454"/>
  <c r="Q72" i="454"/>
  <c r="S69" i="454"/>
  <c r="V66" i="454"/>
  <c r="Q64" i="454"/>
  <c r="S61" i="454"/>
  <c r="V58" i="454"/>
  <c r="Q56" i="454"/>
  <c r="S53" i="454"/>
  <c r="V50" i="454"/>
  <c r="Q48" i="454"/>
  <c r="S45" i="454"/>
  <c r="V42" i="454"/>
  <c r="Q40" i="454"/>
  <c r="S37" i="454"/>
  <c r="V34" i="454"/>
  <c r="Q32" i="454"/>
  <c r="S29" i="454"/>
  <c r="V26" i="454"/>
  <c r="Q24" i="454"/>
  <c r="R238" i="454"/>
  <c r="W229" i="454"/>
  <c r="R185" i="454"/>
  <c r="T180" i="454"/>
  <c r="P170" i="454"/>
  <c r="U166" i="454"/>
  <c r="U162" i="454"/>
  <c r="P158" i="454"/>
  <c r="P152" i="454"/>
  <c r="U146" i="454"/>
  <c r="P133" i="454"/>
  <c r="T125" i="454"/>
  <c r="O121" i="454"/>
  <c r="T117" i="454"/>
  <c r="O113" i="454"/>
  <c r="T109" i="454"/>
  <c r="O105" i="454"/>
  <c r="T101" i="454"/>
  <c r="O97" i="454"/>
  <c r="T93" i="454"/>
  <c r="O89" i="454"/>
  <c r="T85" i="454"/>
  <c r="O81" i="454"/>
  <c r="T77" i="454"/>
  <c r="O73" i="454"/>
  <c r="T69" i="454"/>
  <c r="O65" i="454"/>
  <c r="T61" i="454"/>
  <c r="O57" i="454"/>
  <c r="T53" i="454"/>
  <c r="O49" i="454"/>
  <c r="T45" i="454"/>
  <c r="O41" i="454"/>
  <c r="T37" i="454"/>
  <c r="O33" i="454"/>
  <c r="T29" i="454"/>
  <c r="O25" i="454"/>
  <c r="T156" i="454"/>
  <c r="P146" i="454"/>
  <c r="U142" i="454"/>
  <c r="V135" i="454"/>
  <c r="Q125" i="454"/>
  <c r="W121" i="454"/>
  <c r="Q117" i="454"/>
  <c r="W113" i="454"/>
  <c r="Q109" i="454"/>
  <c r="W105" i="454"/>
  <c r="Q101" i="454"/>
  <c r="W97" i="454"/>
  <c r="Q93" i="454"/>
  <c r="W89" i="454"/>
  <c r="Q85" i="454"/>
  <c r="W81" i="454"/>
  <c r="Q77" i="454"/>
  <c r="W73" i="454"/>
  <c r="Q69" i="454"/>
  <c r="W65" i="454"/>
  <c r="Q61" i="454"/>
  <c r="W57" i="454"/>
  <c r="Q53" i="454"/>
  <c r="W49" i="454"/>
  <c r="Q45" i="454"/>
  <c r="W41" i="454"/>
  <c r="Q37" i="454"/>
  <c r="W33" i="454"/>
  <c r="Q29" i="454"/>
  <c r="W25" i="454"/>
  <c r="P155" i="454"/>
  <c r="V147" i="454"/>
  <c r="P134" i="454"/>
  <c r="R128" i="454"/>
  <c r="O124" i="454"/>
  <c r="U120" i="454"/>
  <c r="O116" i="454"/>
  <c r="U112" i="454"/>
  <c r="O108" i="454"/>
  <c r="U104" i="454"/>
  <c r="O100" i="454"/>
  <c r="U96" i="454"/>
  <c r="O92" i="454"/>
  <c r="U88" i="454"/>
  <c r="O84" i="454"/>
  <c r="U80" i="454"/>
  <c r="O76" i="454"/>
  <c r="U72" i="454"/>
  <c r="O68" i="454"/>
  <c r="U64" i="454"/>
  <c r="O60" i="454"/>
  <c r="U56" i="454"/>
  <c r="O52" i="454"/>
  <c r="U48" i="454"/>
  <c r="O44" i="454"/>
  <c r="U40" i="454"/>
  <c r="O36" i="454"/>
  <c r="U32" i="454"/>
  <c r="O28" i="454"/>
  <c r="U24" i="454"/>
  <c r="P149" i="454"/>
  <c r="V141" i="454"/>
  <c r="P135" i="454"/>
  <c r="V128" i="454"/>
  <c r="R124" i="454"/>
  <c r="W120" i="454"/>
  <c r="R116" i="454"/>
  <c r="W112" i="454"/>
  <c r="R108" i="454"/>
  <c r="W104" i="454"/>
  <c r="R100" i="454"/>
  <c r="W96" i="454"/>
  <c r="R92" i="454"/>
  <c r="W88" i="454"/>
  <c r="R84" i="454"/>
  <c r="W80" i="454"/>
  <c r="R76" i="454"/>
  <c r="W72" i="454"/>
  <c r="R68" i="454"/>
  <c r="W64" i="454"/>
  <c r="R60" i="454"/>
  <c r="W56" i="454"/>
  <c r="R52" i="454"/>
  <c r="W48" i="454"/>
  <c r="R44" i="454"/>
  <c r="W40" i="454"/>
  <c r="R36" i="454"/>
  <c r="W32" i="454"/>
  <c r="R28" i="454"/>
  <c r="W24" i="454"/>
  <c r="S246" i="454"/>
  <c r="O244" i="454"/>
  <c r="O242" i="454"/>
  <c r="O240" i="454"/>
  <c r="U237" i="454"/>
  <c r="U235" i="454"/>
  <c r="P233" i="454"/>
  <c r="R230" i="454"/>
  <c r="T227" i="454"/>
  <c r="P225" i="454"/>
  <c r="T243" i="454"/>
  <c r="P241" i="454"/>
  <c r="S237" i="454"/>
  <c r="P234" i="454"/>
  <c r="U230" i="454"/>
  <c r="S227" i="454"/>
  <c r="W223" i="454"/>
  <c r="W221" i="454"/>
  <c r="W219" i="454"/>
  <c r="S217" i="454"/>
  <c r="S215" i="454"/>
  <c r="S213" i="454"/>
  <c r="O211" i="454"/>
  <c r="O209" i="454"/>
  <c r="O207" i="454"/>
  <c r="U204" i="454"/>
  <c r="U202" i="454"/>
  <c r="U200" i="454"/>
  <c r="Q198" i="454"/>
  <c r="Q196" i="454"/>
  <c r="Q194" i="454"/>
  <c r="V246" i="454"/>
  <c r="P242" i="454"/>
  <c r="P238" i="454"/>
  <c r="W233" i="454"/>
  <c r="S230" i="454"/>
  <c r="O226" i="454"/>
  <c r="Q223" i="454"/>
  <c r="R220" i="454"/>
  <c r="T216" i="454"/>
  <c r="R213" i="454"/>
  <c r="U209" i="454"/>
  <c r="Q207" i="454"/>
  <c r="T203" i="454"/>
  <c r="O200" i="454"/>
  <c r="R197" i="454"/>
  <c r="P193" i="454"/>
  <c r="W190" i="454"/>
  <c r="W188" i="454"/>
  <c r="S186" i="454"/>
  <c r="S184" i="454"/>
  <c r="S182" i="454"/>
  <c r="O180" i="454"/>
  <c r="O178" i="454"/>
  <c r="O176" i="454"/>
  <c r="U173" i="454"/>
  <c r="U171" i="454"/>
  <c r="U169" i="454"/>
  <c r="Q167" i="454"/>
  <c r="Q165" i="454"/>
  <c r="Q163" i="454"/>
  <c r="W160" i="454"/>
  <c r="W158" i="454"/>
  <c r="W156" i="454"/>
  <c r="S154" i="454"/>
  <c r="S152" i="454"/>
  <c r="S150" i="454"/>
  <c r="O148" i="454"/>
  <c r="O146" i="454"/>
  <c r="O144" i="454"/>
  <c r="U141" i="454"/>
  <c r="U139" i="454"/>
  <c r="U137" i="454"/>
  <c r="Q135" i="454"/>
  <c r="Q133" i="454"/>
  <c r="Q131" i="454"/>
  <c r="U246" i="454"/>
  <c r="P240" i="454"/>
  <c r="S235" i="454"/>
  <c r="V229" i="454"/>
  <c r="S224" i="454"/>
  <c r="Q219" i="454"/>
  <c r="T213" i="454"/>
  <c r="S208" i="454"/>
  <c r="Q203" i="454"/>
  <c r="T197" i="454"/>
  <c r="S192" i="454"/>
  <c r="U188" i="454"/>
  <c r="V185" i="454"/>
  <c r="T182" i="454"/>
  <c r="O179" i="454"/>
  <c r="W175" i="454"/>
  <c r="P172" i="454"/>
  <c r="V169" i="454"/>
  <c r="S165" i="454"/>
  <c r="V162" i="454"/>
  <c r="W159" i="454"/>
  <c r="T155" i="454"/>
  <c r="P153" i="454"/>
  <c r="S149" i="454"/>
  <c r="Q146" i="454"/>
  <c r="R143" i="454"/>
  <c r="T139" i="454"/>
  <c r="R136" i="454"/>
  <c r="U132" i="454"/>
  <c r="Q130" i="454"/>
  <c r="R127" i="454"/>
  <c r="T124" i="454"/>
  <c r="P122" i="454"/>
  <c r="R119" i="454"/>
  <c r="T116" i="454"/>
  <c r="P114" i="454"/>
  <c r="R111" i="454"/>
  <c r="T108" i="454"/>
  <c r="P106" i="454"/>
  <c r="R103" i="454"/>
  <c r="T100" i="454"/>
  <c r="P98" i="454"/>
  <c r="R95" i="454"/>
  <c r="T92" i="454"/>
  <c r="P90" i="454"/>
  <c r="R87" i="454"/>
  <c r="T84" i="454"/>
  <c r="P82" i="454"/>
  <c r="R79" i="454"/>
  <c r="T76" i="454"/>
  <c r="P74" i="454"/>
  <c r="R71" i="454"/>
  <c r="T68" i="454"/>
  <c r="P66" i="454"/>
  <c r="R63" i="454"/>
  <c r="T60" i="454"/>
  <c r="P58" i="454"/>
  <c r="V55" i="454"/>
  <c r="V53" i="454"/>
  <c r="V51" i="454"/>
  <c r="V49" i="454"/>
  <c r="V47" i="454"/>
  <c r="V45" i="454"/>
  <c r="V43" i="454"/>
  <c r="V41" i="454"/>
  <c r="V39" i="454"/>
  <c r="V37" i="454"/>
  <c r="V35" i="454"/>
  <c r="V33" i="454"/>
  <c r="V31" i="454"/>
  <c r="V29" i="454"/>
  <c r="V27" i="454"/>
  <c r="V25" i="454"/>
  <c r="V23" i="454"/>
  <c r="R244" i="454"/>
  <c r="T236" i="454"/>
  <c r="Q232" i="454"/>
  <c r="O228" i="454"/>
  <c r="W224" i="454"/>
  <c r="V220" i="454"/>
  <c r="V216" i="454"/>
  <c r="V212" i="454"/>
  <c r="V208" i="454"/>
  <c r="V204" i="454"/>
  <c r="V200" i="454"/>
  <c r="V196" i="454"/>
  <c r="V192" i="454"/>
  <c r="Q188" i="454"/>
  <c r="O241" i="454"/>
  <c r="U231" i="454"/>
  <c r="Q221" i="454"/>
  <c r="R217" i="454"/>
  <c r="O210" i="454"/>
  <c r="V205" i="454"/>
  <c r="R200" i="454"/>
  <c r="R194" i="454"/>
  <c r="P189" i="454"/>
  <c r="T184" i="454"/>
  <c r="Q180" i="454"/>
  <c r="T176" i="454"/>
  <c r="Q172" i="454"/>
  <c r="T168" i="454"/>
  <c r="Q164" i="454"/>
  <c r="T160" i="454"/>
  <c r="Q156" i="454"/>
  <c r="T152" i="454"/>
  <c r="Q148" i="454"/>
  <c r="T144" i="454"/>
  <c r="Q140" i="454"/>
  <c r="T136" i="454"/>
  <c r="Q132" i="454"/>
  <c r="U128" i="454"/>
  <c r="U242" i="454"/>
  <c r="V235" i="454"/>
  <c r="W227" i="454"/>
  <c r="V219" i="454"/>
  <c r="V213" i="454"/>
  <c r="P204" i="454"/>
  <c r="O198" i="454"/>
  <c r="V193" i="454"/>
  <c r="V188" i="454"/>
  <c r="U184" i="454"/>
  <c r="P179" i="454"/>
  <c r="P175" i="454"/>
  <c r="V243" i="454"/>
  <c r="V233" i="454"/>
  <c r="U225" i="454"/>
  <c r="R214" i="454"/>
  <c r="P203" i="454"/>
  <c r="O196" i="454"/>
  <c r="R190" i="454"/>
  <c r="W185" i="454"/>
  <c r="W181" i="454"/>
  <c r="W177" i="454"/>
  <c r="W173" i="454"/>
  <c r="W169" i="454"/>
  <c r="W165" i="454"/>
  <c r="S234" i="454"/>
  <c r="R202" i="454"/>
  <c r="P192" i="454"/>
  <c r="R180" i="454"/>
  <c r="R171" i="454"/>
  <c r="R164" i="454"/>
  <c r="S159" i="454"/>
  <c r="R155" i="454"/>
  <c r="S151" i="454"/>
  <c r="R147" i="454"/>
  <c r="S143" i="454"/>
  <c r="R139" i="454"/>
  <c r="S135" i="454"/>
  <c r="R131" i="454"/>
  <c r="Q128" i="454"/>
  <c r="U125" i="454"/>
  <c r="P123" i="454"/>
  <c r="S120" i="454"/>
  <c r="U117" i="454"/>
  <c r="P115" i="454"/>
  <c r="S112" i="454"/>
  <c r="U109" i="454"/>
  <c r="P107" i="454"/>
  <c r="S104" i="454"/>
  <c r="U101" i="454"/>
  <c r="P99" i="454"/>
  <c r="S96" i="454"/>
  <c r="U93" i="454"/>
  <c r="P91" i="454"/>
  <c r="S88" i="454"/>
  <c r="U85" i="454"/>
  <c r="P83" i="454"/>
  <c r="S80" i="454"/>
  <c r="U77" i="454"/>
  <c r="P75" i="454"/>
  <c r="S72" i="454"/>
  <c r="U69" i="454"/>
  <c r="P67" i="454"/>
  <c r="S64" i="454"/>
  <c r="U61" i="454"/>
  <c r="P59" i="454"/>
  <c r="S56" i="454"/>
  <c r="U53" i="454"/>
  <c r="P51" i="454"/>
  <c r="S48" i="454"/>
  <c r="U45" i="454"/>
  <c r="P43" i="454"/>
  <c r="S40" i="454"/>
  <c r="U37" i="454"/>
  <c r="P35" i="454"/>
  <c r="S32" i="454"/>
  <c r="U29" i="454"/>
  <c r="P27" i="454"/>
  <c r="S24" i="454"/>
  <c r="W245" i="454"/>
  <c r="P220" i="454"/>
  <c r="P212" i="454"/>
  <c r="U205" i="454"/>
  <c r="T199" i="454"/>
  <c r="W189" i="454"/>
  <c r="V184" i="454"/>
  <c r="P176" i="454"/>
  <c r="U170" i="454"/>
  <c r="P166" i="454"/>
  <c r="O161" i="454"/>
  <c r="P245" i="454"/>
  <c r="R231" i="454"/>
  <c r="U221" i="454"/>
  <c r="W206" i="454"/>
  <c r="T186" i="454"/>
  <c r="U182" i="454"/>
  <c r="V173" i="454"/>
  <c r="R165" i="454"/>
  <c r="O159" i="454"/>
  <c r="V156" i="454"/>
  <c r="O151" i="454"/>
  <c r="V148" i="454"/>
  <c r="O143" i="454"/>
  <c r="V140" i="454"/>
  <c r="O135" i="454"/>
  <c r="V132" i="454"/>
  <c r="S127" i="454"/>
  <c r="V124" i="454"/>
  <c r="Q122" i="454"/>
  <c r="S119" i="454"/>
  <c r="V116" i="454"/>
  <c r="Q114" i="454"/>
  <c r="S111" i="454"/>
  <c r="V108" i="454"/>
  <c r="Q106" i="454"/>
  <c r="S103" i="454"/>
  <c r="V100" i="454"/>
  <c r="Q98" i="454"/>
  <c r="S95" i="454"/>
  <c r="V92" i="454"/>
  <c r="Q90" i="454"/>
  <c r="S87" i="454"/>
  <c r="V84" i="454"/>
  <c r="Q82" i="454"/>
  <c r="S79" i="454"/>
  <c r="V76" i="454"/>
  <c r="Q74" i="454"/>
  <c r="S71" i="454"/>
  <c r="V68" i="454"/>
  <c r="Q66" i="454"/>
  <c r="S63" i="454"/>
  <c r="V60" i="454"/>
  <c r="Q58" i="454"/>
  <c r="S55" i="454"/>
  <c r="V52" i="454"/>
  <c r="Q50" i="454"/>
  <c r="S47" i="454"/>
  <c r="V44" i="454"/>
  <c r="Q42" i="454"/>
  <c r="S39" i="454"/>
  <c r="V36" i="454"/>
  <c r="Q34" i="454"/>
  <c r="S31" i="454"/>
  <c r="V28" i="454"/>
  <c r="Q26" i="454"/>
  <c r="S23" i="454"/>
  <c r="Q236" i="454"/>
  <c r="R222" i="454"/>
  <c r="S183" i="454"/>
  <c r="R173" i="454"/>
  <c r="T169" i="454"/>
  <c r="P165" i="454"/>
  <c r="T161" i="454"/>
  <c r="V157" i="454"/>
  <c r="P151" i="454"/>
  <c r="U144" i="454"/>
  <c r="T132" i="454"/>
  <c r="W124" i="454"/>
  <c r="R120" i="454"/>
  <c r="W116" i="454"/>
  <c r="R112" i="454"/>
  <c r="W108" i="454"/>
  <c r="R104" i="454"/>
  <c r="W100" i="454"/>
  <c r="R96" i="454"/>
  <c r="W92" i="454"/>
  <c r="R88" i="454"/>
  <c r="W84" i="454"/>
  <c r="R80" i="454"/>
  <c r="W76" i="454"/>
  <c r="R72" i="454"/>
  <c r="W68" i="454"/>
  <c r="R64" i="454"/>
  <c r="W60" i="454"/>
  <c r="R56" i="454"/>
  <c r="W52" i="454"/>
  <c r="R48" i="454"/>
  <c r="W44" i="454"/>
  <c r="R40" i="454"/>
  <c r="W36" i="454"/>
  <c r="R32" i="454"/>
  <c r="W28" i="454"/>
  <c r="R24" i="454"/>
  <c r="O153" i="454"/>
  <c r="T145" i="454"/>
  <c r="P139" i="454"/>
  <c r="V131" i="454"/>
  <c r="U124" i="454"/>
  <c r="O120" i="454"/>
  <c r="U116" i="454"/>
  <c r="O112" i="454"/>
  <c r="U108" i="454"/>
  <c r="O104" i="454"/>
  <c r="U100" i="454"/>
  <c r="O96" i="454"/>
  <c r="U92" i="454"/>
  <c r="O88" i="454"/>
  <c r="U84" i="454"/>
  <c r="O80" i="454"/>
  <c r="U76" i="454"/>
  <c r="O72" i="454"/>
  <c r="U68" i="454"/>
  <c r="O64" i="454"/>
  <c r="U60" i="454"/>
  <c r="O56" i="454"/>
  <c r="U52" i="454"/>
  <c r="O48" i="454"/>
  <c r="U44" i="454"/>
  <c r="O40" i="454"/>
  <c r="U36" i="454"/>
  <c r="O32" i="454"/>
  <c r="U28" i="454"/>
  <c r="O24" i="454"/>
  <c r="U154" i="454"/>
  <c r="P141" i="454"/>
  <c r="V133" i="454"/>
  <c r="O127" i="454"/>
  <c r="T123" i="454"/>
  <c r="O119" i="454"/>
  <c r="T115" i="454"/>
  <c r="O111" i="454"/>
  <c r="T107" i="454"/>
  <c r="O103" i="454"/>
  <c r="T99" i="454"/>
  <c r="O95" i="454"/>
  <c r="T91" i="454"/>
  <c r="O87" i="454"/>
  <c r="T83" i="454"/>
  <c r="O79" i="454"/>
  <c r="T75" i="454"/>
  <c r="O71" i="454"/>
  <c r="T67" i="454"/>
  <c r="O63" i="454"/>
  <c r="T59" i="454"/>
  <c r="O55" i="454"/>
  <c r="T51" i="454"/>
  <c r="O47" i="454"/>
  <c r="T43" i="454"/>
  <c r="O39" i="454"/>
  <c r="T35" i="454"/>
  <c r="O31" i="454"/>
  <c r="T27" i="454"/>
  <c r="O23" i="454"/>
  <c r="T148" i="454"/>
  <c r="P138" i="454"/>
  <c r="U134" i="454"/>
  <c r="Q127" i="454"/>
  <c r="W123" i="454"/>
  <c r="Q119" i="454"/>
  <c r="W115" i="454"/>
  <c r="Q111" i="454"/>
  <c r="W107" i="454"/>
  <c r="Q103" i="454"/>
  <c r="W99" i="454"/>
  <c r="Q95" i="454"/>
  <c r="W91" i="454"/>
  <c r="Q87" i="454"/>
  <c r="W83" i="454"/>
  <c r="Q79" i="454"/>
  <c r="W75" i="454"/>
  <c r="Q71" i="454"/>
  <c r="W67" i="454"/>
  <c r="Q63" i="454"/>
  <c r="W59" i="454"/>
  <c r="Q55" i="454"/>
  <c r="W51" i="454"/>
  <c r="Q47" i="454"/>
  <c r="W43" i="454"/>
  <c r="Q39" i="454"/>
  <c r="W35" i="454"/>
  <c r="Q31" i="454"/>
  <c r="W27" i="454"/>
  <c r="Q23" i="454"/>
  <c r="P41" i="452"/>
  <c r="T123" i="452"/>
  <c r="R161" i="452"/>
  <c r="U204" i="452"/>
  <c r="T45" i="452"/>
  <c r="P75" i="452"/>
  <c r="P166" i="452"/>
  <c r="M22" i="452"/>
  <c r="W65" i="452"/>
  <c r="R81" i="452"/>
  <c r="P107" i="452"/>
  <c r="W153" i="452"/>
  <c r="W236" i="452"/>
  <c r="P68" i="452"/>
  <c r="P169" i="452"/>
  <c r="W41" i="452"/>
  <c r="S149" i="452"/>
  <c r="R200" i="452"/>
  <c r="S61" i="452"/>
  <c r="P102" i="452"/>
  <c r="R129" i="452"/>
  <c r="R146" i="452"/>
  <c r="R217" i="452"/>
  <c r="P28" i="452"/>
  <c r="T38" i="452"/>
  <c r="V59" i="452"/>
  <c r="U68" i="452"/>
  <c r="R88" i="452"/>
  <c r="V99" i="452"/>
  <c r="P116" i="452"/>
  <c r="R130" i="452"/>
  <c r="V147" i="452"/>
  <c r="R160" i="452"/>
  <c r="U172" i="452"/>
  <c r="Q202" i="452"/>
  <c r="S221" i="452"/>
  <c r="T243" i="452"/>
  <c r="V52" i="452"/>
  <c r="U92" i="452"/>
  <c r="V140" i="452"/>
  <c r="V180" i="452"/>
  <c r="T205" i="452"/>
  <c r="T229" i="452"/>
  <c r="Q186" i="452"/>
  <c r="S199" i="452"/>
  <c r="R216" i="452"/>
  <c r="V228" i="452"/>
  <c r="T241" i="452"/>
  <c r="T30" i="452"/>
  <c r="S45" i="452"/>
  <c r="P59" i="452"/>
  <c r="V75" i="452"/>
  <c r="P86" i="452"/>
  <c r="W103" i="452"/>
  <c r="U116" i="452"/>
  <c r="P129" i="452"/>
  <c r="W145" i="452"/>
  <c r="T158" i="452"/>
  <c r="S173" i="452"/>
  <c r="P187" i="452"/>
  <c r="V203" i="452"/>
  <c r="P214" i="452"/>
  <c r="W231" i="452"/>
  <c r="P243" i="452"/>
  <c r="O29" i="452"/>
  <c r="O37" i="452"/>
  <c r="O45" i="452"/>
  <c r="O53" i="452"/>
  <c r="O61" i="452"/>
  <c r="O69" i="452"/>
  <c r="O77" i="452"/>
  <c r="O85" i="452"/>
  <c r="O93" i="452"/>
  <c r="O101" i="452"/>
  <c r="O109" i="452"/>
  <c r="O117" i="452"/>
  <c r="O125" i="452"/>
  <c r="O133" i="452"/>
  <c r="O141" i="452"/>
  <c r="O149" i="452"/>
  <c r="O157" i="452"/>
  <c r="O165" i="452"/>
  <c r="O173" i="452"/>
  <c r="O181" i="452"/>
  <c r="O189" i="452"/>
  <c r="O197" i="452"/>
  <c r="O205" i="452"/>
  <c r="O213" i="452"/>
  <c r="O221" i="452"/>
  <c r="O229" i="452"/>
  <c r="U237" i="452"/>
  <c r="R246" i="452"/>
  <c r="R27" i="452"/>
  <c r="T31" i="452"/>
  <c r="P37" i="452"/>
  <c r="S41" i="452"/>
  <c r="V46" i="452"/>
  <c r="W51" i="452"/>
  <c r="P56" i="452"/>
  <c r="V61" i="452"/>
  <c r="T66" i="452"/>
  <c r="O71" i="452"/>
  <c r="R76" i="452"/>
  <c r="U80" i="452"/>
  <c r="Q86" i="452"/>
  <c r="R91" i="452"/>
  <c r="T95" i="452"/>
  <c r="P101" i="452"/>
  <c r="S105" i="452"/>
  <c r="V110" i="452"/>
  <c r="W115" i="452"/>
  <c r="P120" i="452"/>
  <c r="V125" i="452"/>
  <c r="T130" i="452"/>
  <c r="O135" i="452"/>
  <c r="R140" i="452"/>
  <c r="U144" i="452"/>
  <c r="Q150" i="452"/>
  <c r="R155" i="452"/>
  <c r="T159" i="452"/>
  <c r="P165" i="452"/>
  <c r="S169" i="452"/>
  <c r="V174" i="452"/>
  <c r="W179" i="452"/>
  <c r="P184" i="452"/>
  <c r="V189" i="452"/>
  <c r="T194" i="452"/>
  <c r="O199" i="452"/>
  <c r="R204" i="452"/>
  <c r="U208" i="452"/>
  <c r="Q214" i="452"/>
  <c r="R219" i="452"/>
  <c r="T223" i="452"/>
  <c r="P229" i="452"/>
  <c r="S233" i="452"/>
  <c r="O238" i="452"/>
  <c r="O242" i="452"/>
  <c r="O246" i="452"/>
  <c r="P26" i="452"/>
  <c r="V31" i="452"/>
  <c r="T36" i="452"/>
  <c r="O41" i="452"/>
  <c r="R46" i="452"/>
  <c r="U50" i="452"/>
  <c r="Q56" i="452"/>
  <c r="R61" i="452"/>
  <c r="T65" i="452"/>
  <c r="P71" i="452"/>
  <c r="S75" i="452"/>
  <c r="V80" i="452"/>
  <c r="W85" i="452"/>
  <c r="P90" i="452"/>
  <c r="V95" i="452"/>
  <c r="T100" i="452"/>
  <c r="O105" i="452"/>
  <c r="R110" i="452"/>
  <c r="U114" i="452"/>
  <c r="Q120" i="452"/>
  <c r="R125" i="452"/>
  <c r="T129" i="452"/>
  <c r="P135" i="452"/>
  <c r="S139" i="452"/>
  <c r="V144" i="452"/>
  <c r="W149" i="452"/>
  <c r="P154" i="452"/>
  <c r="V159" i="452"/>
  <c r="T164" i="452"/>
  <c r="O169" i="452"/>
  <c r="R174" i="452"/>
  <c r="U178" i="452"/>
  <c r="Q184" i="452"/>
  <c r="R189" i="452"/>
  <c r="T193" i="452"/>
  <c r="P199" i="452"/>
  <c r="S203" i="452"/>
  <c r="V208" i="452"/>
  <c r="W213" i="452"/>
  <c r="P218" i="452"/>
  <c r="V223" i="452"/>
  <c r="T228" i="452"/>
  <c r="O233" i="452"/>
  <c r="Q238" i="452"/>
  <c r="S243" i="452"/>
  <c r="O24" i="452"/>
  <c r="Q27" i="452"/>
  <c r="S30" i="452"/>
  <c r="U33" i="452"/>
  <c r="W36" i="452"/>
  <c r="O40" i="452"/>
  <c r="Q43" i="452"/>
  <c r="S46" i="452"/>
  <c r="U49" i="452"/>
  <c r="W52" i="452"/>
  <c r="O56" i="452"/>
  <c r="Q59" i="452"/>
  <c r="S62" i="452"/>
  <c r="U65" i="452"/>
  <c r="W68" i="452"/>
  <c r="O72" i="452"/>
  <c r="Q75" i="452"/>
  <c r="S78" i="452"/>
  <c r="U81" i="452"/>
  <c r="W84" i="452"/>
  <c r="O88" i="452"/>
  <c r="Q91" i="452"/>
  <c r="S94" i="452"/>
  <c r="U97" i="452"/>
  <c r="W100" i="452"/>
  <c r="O104" i="452"/>
  <c r="Q107" i="452"/>
  <c r="S110" i="452"/>
  <c r="U113" i="452"/>
  <c r="W116" i="452"/>
  <c r="O120" i="452"/>
  <c r="Q123" i="452"/>
  <c r="S126" i="452"/>
  <c r="U129" i="452"/>
  <c r="W132" i="452"/>
  <c r="O136" i="452"/>
  <c r="Q139" i="452"/>
  <c r="S142" i="452"/>
  <c r="U145" i="452"/>
  <c r="W148" i="452"/>
  <c r="O152" i="452"/>
  <c r="Q155" i="452"/>
  <c r="S158" i="452"/>
  <c r="U161" i="452"/>
  <c r="W164" i="452"/>
  <c r="O168" i="452"/>
  <c r="Q171" i="452"/>
  <c r="S174" i="452"/>
  <c r="U177" i="452"/>
  <c r="W180" i="452"/>
  <c r="O184" i="452"/>
  <c r="Q187" i="452"/>
  <c r="S190" i="452"/>
  <c r="U193" i="452"/>
  <c r="W196" i="452"/>
  <c r="O200" i="452"/>
  <c r="Q203" i="452"/>
  <c r="S206" i="452"/>
  <c r="U209" i="452"/>
  <c r="W212" i="452"/>
  <c r="O216" i="452"/>
  <c r="Q219" i="452"/>
  <c r="S222" i="452"/>
  <c r="U225" i="452"/>
  <c r="W228" i="452"/>
  <c r="O232" i="452"/>
  <c r="R235" i="452"/>
  <c r="R239" i="452"/>
  <c r="R243" i="452"/>
  <c r="O29" i="454"/>
  <c r="O37" i="454"/>
  <c r="O45" i="454"/>
  <c r="O53" i="454"/>
  <c r="O61" i="454"/>
  <c r="O69" i="454"/>
  <c r="O77" i="454"/>
  <c r="O85" i="454"/>
  <c r="O93" i="454"/>
  <c r="O101" i="454"/>
  <c r="O109" i="454"/>
  <c r="O117" i="454"/>
  <c r="O125" i="454"/>
  <c r="P136" i="454"/>
  <c r="V155" i="454"/>
  <c r="W29" i="454"/>
  <c r="W37" i="454"/>
  <c r="W45" i="454"/>
  <c r="W53" i="454"/>
  <c r="W61" i="454"/>
  <c r="W69" i="454"/>
  <c r="W77" i="454"/>
  <c r="W85" i="454"/>
  <c r="W93" i="454"/>
  <c r="W101" i="454"/>
  <c r="W109" i="454"/>
  <c r="W117" i="454"/>
  <c r="W125" i="454"/>
  <c r="O137" i="454"/>
  <c r="U158" i="454"/>
  <c r="W30" i="454"/>
  <c r="W38" i="454"/>
  <c r="W46" i="454"/>
  <c r="W54" i="454"/>
  <c r="W62" i="454"/>
  <c r="W70" i="454"/>
  <c r="W78" i="454"/>
  <c r="W86" i="454"/>
  <c r="W94" i="454"/>
  <c r="W102" i="454"/>
  <c r="W110" i="454"/>
  <c r="W118" i="454"/>
  <c r="W126" i="454"/>
  <c r="P143" i="454"/>
  <c r="P157" i="454"/>
  <c r="O30" i="454"/>
  <c r="O38" i="454"/>
  <c r="O46" i="454"/>
  <c r="O54" i="454"/>
  <c r="O62" i="454"/>
  <c r="O70" i="454"/>
  <c r="O78" i="454"/>
  <c r="O86" i="454"/>
  <c r="O94" i="454"/>
  <c r="O102" i="454"/>
  <c r="O110" i="454"/>
  <c r="O118" i="454"/>
  <c r="O126" i="454"/>
  <c r="P147" i="454"/>
  <c r="V159" i="454"/>
  <c r="P167" i="454"/>
  <c r="V181" i="454"/>
  <c r="O233" i="454"/>
  <c r="V24" i="454"/>
  <c r="Q30" i="454"/>
  <c r="S35" i="454"/>
  <c r="V40" i="454"/>
  <c r="Q46" i="454"/>
  <c r="S51" i="454"/>
  <c r="V56" i="454"/>
  <c r="Q62" i="454"/>
  <c r="S67" i="454"/>
  <c r="V72" i="454"/>
  <c r="Q78" i="454"/>
  <c r="S83" i="454"/>
  <c r="V88" i="454"/>
  <c r="Q94" i="454"/>
  <c r="S99" i="454"/>
  <c r="V104" i="454"/>
  <c r="Q110" i="454"/>
  <c r="S115" i="454"/>
  <c r="V120" i="454"/>
  <c r="Q126" i="454"/>
  <c r="W133" i="454"/>
  <c r="W141" i="454"/>
  <c r="W149" i="454"/>
  <c r="W157" i="454"/>
  <c r="T170" i="454"/>
  <c r="P184" i="454"/>
  <c r="V211" i="454"/>
  <c r="P239" i="454"/>
  <c r="V163" i="454"/>
  <c r="U174" i="454"/>
  <c r="W187" i="454"/>
  <c r="O202" i="454"/>
  <c r="V217" i="454"/>
  <c r="P23" i="454"/>
  <c r="S28" i="454"/>
  <c r="U33" i="454"/>
  <c r="P39" i="454"/>
  <c r="S44" i="454"/>
  <c r="U49" i="454"/>
  <c r="P55" i="454"/>
  <c r="S60" i="454"/>
  <c r="U65" i="454"/>
  <c r="P71" i="454"/>
  <c r="S76" i="454"/>
  <c r="U81" i="454"/>
  <c r="P87" i="454"/>
  <c r="S92" i="454"/>
  <c r="U97" i="454"/>
  <c r="P103" i="454"/>
  <c r="S108" i="454"/>
  <c r="U113" i="454"/>
  <c r="P119" i="454"/>
  <c r="S124" i="454"/>
  <c r="R129" i="454"/>
  <c r="R137" i="454"/>
  <c r="R145" i="454"/>
  <c r="R153" i="454"/>
  <c r="R161" i="454"/>
  <c r="U178" i="454"/>
  <c r="R195" i="454"/>
  <c r="V164" i="454"/>
  <c r="V172" i="454"/>
  <c r="V180" i="454"/>
  <c r="T188" i="454"/>
  <c r="P200" i="454"/>
  <c r="R218" i="454"/>
  <c r="T239" i="454"/>
  <c r="O177" i="454"/>
  <c r="P186" i="454"/>
  <c r="S196" i="454"/>
  <c r="W210" i="454"/>
  <c r="O222" i="454"/>
  <c r="V239" i="454"/>
  <c r="R130" i="454"/>
  <c r="R138" i="454"/>
  <c r="R146" i="454"/>
  <c r="R154" i="454"/>
  <c r="R162" i="454"/>
  <c r="R170" i="454"/>
  <c r="R178" i="454"/>
  <c r="R186" i="454"/>
  <c r="W198" i="454"/>
  <c r="P208" i="454"/>
  <c r="P219" i="454"/>
  <c r="U238" i="454"/>
  <c r="Q190" i="454"/>
  <c r="T198" i="454"/>
  <c r="T206" i="454"/>
  <c r="T214" i="454"/>
  <c r="T222" i="454"/>
  <c r="Q230" i="454"/>
  <c r="T240" i="454"/>
  <c r="T24" i="454"/>
  <c r="T28" i="454"/>
  <c r="T32" i="454"/>
  <c r="T36" i="454"/>
  <c r="T40" i="454"/>
  <c r="T44" i="454"/>
  <c r="T48" i="454"/>
  <c r="T52" i="454"/>
  <c r="T56" i="454"/>
  <c r="P62" i="454"/>
  <c r="R67" i="454"/>
  <c r="T72" i="454"/>
  <c r="P78" i="454"/>
  <c r="R83" i="454"/>
  <c r="T88" i="454"/>
  <c r="P94" i="454"/>
  <c r="R99" i="454"/>
  <c r="T104" i="454"/>
  <c r="P110" i="454"/>
  <c r="R115" i="454"/>
  <c r="T120" i="454"/>
  <c r="P126" i="454"/>
  <c r="O131" i="454"/>
  <c r="Q138" i="454"/>
  <c r="P145" i="454"/>
  <c r="R151" i="454"/>
  <c r="S157" i="454"/>
  <c r="P164" i="454"/>
  <c r="V170" i="454"/>
  <c r="V177" i="454"/>
  <c r="R184" i="454"/>
  <c r="T190" i="454"/>
  <c r="S200" i="454"/>
  <c r="Q211" i="454"/>
  <c r="T221" i="454"/>
  <c r="S232" i="454"/>
  <c r="W243" i="454"/>
  <c r="O132" i="454"/>
  <c r="S136" i="454"/>
  <c r="W140" i="454"/>
  <c r="W144" i="454"/>
  <c r="Q149" i="454"/>
  <c r="U153" i="454"/>
  <c r="U157" i="454"/>
  <c r="O162" i="454"/>
  <c r="S166" i="454"/>
  <c r="S170" i="454"/>
  <c r="W174" i="454"/>
  <c r="Q179" i="454"/>
  <c r="Q183" i="454"/>
  <c r="U187" i="454"/>
  <c r="O192" i="454"/>
  <c r="V198" i="454"/>
  <c r="R205" i="454"/>
  <c r="R212" i="454"/>
  <c r="U217" i="454"/>
  <c r="T224" i="454"/>
  <c r="T232" i="454"/>
  <c r="S239" i="454"/>
  <c r="O193" i="454"/>
  <c r="S197" i="454"/>
  <c r="S201" i="454"/>
  <c r="W205" i="454"/>
  <c r="Q210" i="454"/>
  <c r="Q214" i="454"/>
  <c r="U218" i="454"/>
  <c r="O223" i="454"/>
  <c r="U228" i="454"/>
  <c r="T235" i="454"/>
  <c r="V242" i="454"/>
  <c r="R226" i="454"/>
  <c r="T231" i="454"/>
  <c r="W236" i="454"/>
  <c r="W240" i="454"/>
  <c r="Q245" i="454"/>
  <c r="U15" i="342"/>
  <c r="U16" i="342"/>
  <c r="BF21" i="342"/>
  <c r="P21" i="342"/>
  <c r="AH17" i="342"/>
  <c r="L16" i="342"/>
  <c r="O15" i="342"/>
  <c r="BJ67" i="342"/>
  <c r="BI67" i="342"/>
  <c r="BK67" i="342"/>
  <c r="BI93" i="342"/>
  <c r="BJ93" i="342"/>
  <c r="BK93" i="342"/>
  <c r="BJ94" i="342"/>
  <c r="BK94" i="342"/>
  <c r="BI94" i="342"/>
  <c r="BJ110" i="342"/>
  <c r="BI110" i="342"/>
  <c r="BK110" i="342"/>
  <c r="BK146" i="342"/>
  <c r="BJ146" i="342"/>
  <c r="BI146" i="342"/>
  <c r="Y23" i="430"/>
  <c r="X23" i="430"/>
  <c r="AA23" i="430"/>
  <c r="Z23" i="430"/>
  <c r="Z53" i="430"/>
  <c r="Y53" i="430"/>
  <c r="AA53" i="430"/>
  <c r="X53" i="430"/>
  <c r="X95" i="430"/>
  <c r="Y95" i="430"/>
  <c r="Z95" i="430"/>
  <c r="AA95" i="430"/>
  <c r="BE15" i="446"/>
  <c r="BP102" i="443"/>
  <c r="BQ102" i="443"/>
  <c r="BT102" i="443"/>
  <c r="BO102" i="443"/>
  <c r="AU102" i="443"/>
  <c r="AP102" i="443"/>
  <c r="AQ102" i="443" s="1"/>
  <c r="BS102" i="443"/>
  <c r="AS102" i="443"/>
  <c r="BM102" i="443"/>
  <c r="BR102" i="443"/>
  <c r="AO102" i="443"/>
  <c r="AR102" i="443"/>
  <c r="AV102" i="443"/>
  <c r="AW102" i="443" s="1"/>
  <c r="BN102" i="443"/>
  <c r="AT102" i="443"/>
  <c r="BL102" i="443"/>
  <c r="BJ135" i="443"/>
  <c r="BI135" i="443"/>
  <c r="BK135" i="443"/>
  <c r="BK123" i="444"/>
  <c r="BJ123" i="444"/>
  <c r="BI123" i="444"/>
  <c r="BJ50" i="445"/>
  <c r="BI50" i="445"/>
  <c r="BB15" i="445"/>
  <c r="BB16" i="445"/>
  <c r="BK129" i="445"/>
  <c r="BI129" i="445"/>
  <c r="BJ129" i="445"/>
  <c r="BK131" i="445"/>
  <c r="BJ131" i="445"/>
  <c r="BI131" i="445"/>
  <c r="BN135" i="445"/>
  <c r="BM135" i="445"/>
  <c r="BO135" i="445"/>
  <c r="BT135" i="445"/>
  <c r="AV135" i="445"/>
  <c r="AW135" i="445" s="1"/>
  <c r="AO135" i="445"/>
  <c r="AT135" i="445"/>
  <c r="BP135" i="445"/>
  <c r="BQ135" i="445"/>
  <c r="AR135" i="445"/>
  <c r="BL135" i="445"/>
  <c r="BR135" i="445"/>
  <c r="AS135" i="445"/>
  <c r="BS135" i="445"/>
  <c r="AU135" i="445"/>
  <c r="AP135" i="445"/>
  <c r="AQ135" i="445" s="1"/>
  <c r="BJ47" i="446"/>
  <c r="BK47" i="446"/>
  <c r="BI47" i="446"/>
  <c r="BJ71" i="446"/>
  <c r="BI71" i="446"/>
  <c r="BK71" i="446"/>
  <c r="BP135" i="342"/>
  <c r="AT135" i="342"/>
  <c r="BM135" i="342"/>
  <c r="AS135" i="342"/>
  <c r="AP135" i="342"/>
  <c r="AQ135" i="342" s="1"/>
  <c r="AV135" i="342"/>
  <c r="AW135" i="342" s="1"/>
  <c r="BQ135" i="342"/>
  <c r="BS135" i="342"/>
  <c r="AR135" i="342"/>
  <c r="BN135" i="342"/>
  <c r="BL135" i="342"/>
  <c r="AU135" i="342"/>
  <c r="BT135" i="342"/>
  <c r="BO135" i="342"/>
  <c r="BR135" i="342"/>
  <c r="AO135" i="342"/>
  <c r="BP143" i="342"/>
  <c r="AS143" i="342"/>
  <c r="BS143" i="342"/>
  <c r="AV143" i="342"/>
  <c r="AW143" i="342" s="1"/>
  <c r="AO143" i="342"/>
  <c r="BN143" i="342"/>
  <c r="AP143" i="342"/>
  <c r="AQ143" i="342" s="1"/>
  <c r="BO143" i="342"/>
  <c r="AT143" i="342"/>
  <c r="BT143" i="342"/>
  <c r="BL143" i="342"/>
  <c r="BM143" i="342"/>
  <c r="AU143" i="342"/>
  <c r="BR143" i="342"/>
  <c r="BQ143" i="342"/>
  <c r="AA224" i="399"/>
  <c r="Y224" i="399"/>
  <c r="X224" i="399"/>
  <c r="Z224" i="399"/>
  <c r="Z228" i="399"/>
  <c r="AA228" i="399"/>
  <c r="X228" i="399"/>
  <c r="Y228" i="399"/>
  <c r="Z48" i="430"/>
  <c r="AA48" i="430"/>
  <c r="Y48" i="430"/>
  <c r="X48" i="430"/>
  <c r="Z153" i="430"/>
  <c r="Y153" i="430"/>
  <c r="AA153" i="430"/>
  <c r="X153" i="430"/>
  <c r="AA199" i="430"/>
  <c r="Z199" i="430"/>
  <c r="Y199" i="430"/>
  <c r="X199" i="430"/>
  <c r="AA208" i="430"/>
  <c r="X208" i="430"/>
  <c r="Z208" i="430"/>
  <c r="Y208" i="430"/>
  <c r="Y223" i="430"/>
  <c r="Z223" i="430"/>
  <c r="AA223" i="430"/>
  <c r="X223" i="430"/>
  <c r="AA227" i="430"/>
  <c r="Z227" i="430"/>
  <c r="Y227" i="430"/>
  <c r="X227" i="430"/>
  <c r="Z244" i="430"/>
  <c r="Y244" i="430"/>
  <c r="X244" i="430"/>
  <c r="AA244" i="430"/>
  <c r="U16" i="444"/>
  <c r="U15" i="444"/>
  <c r="AB13" i="447"/>
  <c r="BO114" i="447"/>
  <c r="X141" i="448"/>
  <c r="AA141" i="448"/>
  <c r="Z141" i="448"/>
  <c r="Y141" i="448"/>
  <c r="X56" i="451"/>
  <c r="Z56" i="451"/>
  <c r="AA56" i="451"/>
  <c r="Y56" i="451"/>
  <c r="X59" i="451"/>
  <c r="Z59" i="451"/>
  <c r="AA59" i="451"/>
  <c r="Y59" i="451"/>
  <c r="Y97" i="451"/>
  <c r="X97" i="451"/>
  <c r="Z97" i="451"/>
  <c r="Y153" i="451"/>
  <c r="X153" i="451"/>
  <c r="Z153" i="451"/>
  <c r="Y161" i="451"/>
  <c r="X161" i="451"/>
  <c r="Z161" i="451"/>
  <c r="AA192" i="451"/>
  <c r="Z192" i="451"/>
  <c r="Y192" i="451"/>
  <c r="X192" i="451"/>
  <c r="Y215" i="451"/>
  <c r="X215" i="451"/>
  <c r="AA215" i="451"/>
  <c r="Z215" i="451"/>
  <c r="AA57" i="452"/>
  <c r="Y57" i="452"/>
  <c r="Z57" i="452"/>
  <c r="X57" i="452"/>
  <c r="W23" i="452"/>
  <c r="T142" i="452"/>
  <c r="W33" i="452"/>
  <c r="S125" i="452"/>
  <c r="T54" i="452"/>
  <c r="S101" i="452"/>
  <c r="U196" i="452"/>
  <c r="P134" i="452"/>
  <c r="S87" i="452"/>
  <c r="S47" i="452"/>
  <c r="R113" i="452"/>
  <c r="V187" i="452"/>
  <c r="R34" i="452"/>
  <c r="R64" i="452"/>
  <c r="W95" i="452"/>
  <c r="P126" i="452"/>
  <c r="T157" i="452"/>
  <c r="W193" i="452"/>
  <c r="P235" i="452"/>
  <c r="P81" i="452"/>
  <c r="V164" i="452"/>
  <c r="T214" i="452"/>
  <c r="P195" i="452"/>
  <c r="P222" i="452"/>
  <c r="R26" i="452"/>
  <c r="T53" i="452"/>
  <c r="Q82" i="452"/>
  <c r="R112" i="452"/>
  <c r="P140" i="452"/>
  <c r="R169" i="452"/>
  <c r="T195" i="452"/>
  <c r="S223" i="452"/>
  <c r="V26" i="452"/>
  <c r="V42" i="452"/>
  <c r="V58" i="452"/>
  <c r="V74" i="452"/>
  <c r="V90" i="452"/>
  <c r="V106" i="452"/>
  <c r="V122" i="452"/>
  <c r="V138" i="452"/>
  <c r="V154" i="452"/>
  <c r="V170" i="452"/>
  <c r="V186" i="452"/>
  <c r="V202" i="452"/>
  <c r="V210" i="452"/>
  <c r="V226" i="452"/>
  <c r="O243" i="452"/>
  <c r="Q30" i="452"/>
  <c r="T39" i="452"/>
  <c r="S49" i="452"/>
  <c r="W59" i="452"/>
  <c r="V69" i="452"/>
  <c r="O79" i="452"/>
  <c r="U88" i="452"/>
  <c r="R99" i="452"/>
  <c r="P109" i="452"/>
  <c r="V118" i="452"/>
  <c r="P128" i="452"/>
  <c r="T138" i="452"/>
  <c r="R148" i="452"/>
  <c r="Q158" i="452"/>
  <c r="T167" i="452"/>
  <c r="S177" i="452"/>
  <c r="W187" i="452"/>
  <c r="V197" i="452"/>
  <c r="O207" i="452"/>
  <c r="R212" i="452"/>
  <c r="Q222" i="452"/>
  <c r="T231" i="452"/>
  <c r="U240" i="452"/>
  <c r="V24" i="452"/>
  <c r="P34" i="452"/>
  <c r="T44" i="452"/>
  <c r="R54" i="452"/>
  <c r="Q64" i="452"/>
  <c r="T73" i="452"/>
  <c r="S83" i="452"/>
  <c r="W93" i="452"/>
  <c r="V103" i="452"/>
  <c r="O113" i="452"/>
  <c r="U122" i="452"/>
  <c r="R133" i="452"/>
  <c r="P143" i="452"/>
  <c r="V152" i="452"/>
  <c r="P162" i="452"/>
  <c r="T172" i="452"/>
  <c r="R182" i="452"/>
  <c r="Q192" i="452"/>
  <c r="T201" i="452"/>
  <c r="S211" i="452"/>
  <c r="W221" i="452"/>
  <c r="V231" i="452"/>
  <c r="S241" i="452"/>
  <c r="O26" i="452"/>
  <c r="S32" i="452"/>
  <c r="W38" i="452"/>
  <c r="Q45" i="452"/>
  <c r="U51" i="452"/>
  <c r="O58" i="452"/>
  <c r="S64" i="452"/>
  <c r="W70" i="452"/>
  <c r="Q77" i="452"/>
  <c r="U83" i="452"/>
  <c r="O90" i="452"/>
  <c r="S96" i="452"/>
  <c r="W102" i="452"/>
  <c r="Q109" i="452"/>
  <c r="U115" i="452"/>
  <c r="O122" i="452"/>
  <c r="S128" i="452"/>
  <c r="W134" i="452"/>
  <c r="Q141" i="452"/>
  <c r="U147" i="452"/>
  <c r="O154" i="452"/>
  <c r="S160" i="452"/>
  <c r="W166" i="452"/>
  <c r="Q173" i="452"/>
  <c r="U179" i="452"/>
  <c r="O186" i="452"/>
  <c r="S192" i="452"/>
  <c r="W198" i="452"/>
  <c r="Q205" i="452"/>
  <c r="U211" i="452"/>
  <c r="O218" i="452"/>
  <c r="S224" i="452"/>
  <c r="W230" i="452"/>
  <c r="V237" i="452"/>
  <c r="V245" i="452"/>
  <c r="AJ17" i="342"/>
  <c r="N16" i="342"/>
  <c r="BL42" i="342"/>
  <c r="AU42" i="342"/>
  <c r="BQ42" i="342"/>
  <c r="BR42" i="342"/>
  <c r="AR42" i="342"/>
  <c r="AP42" i="342"/>
  <c r="AQ42" i="342" s="1"/>
  <c r="AV42" i="342"/>
  <c r="AW42" i="342" s="1"/>
  <c r="AO42" i="342"/>
  <c r="AT42" i="342"/>
  <c r="BT42" i="342"/>
  <c r="BP42" i="342"/>
  <c r="BN42" i="342"/>
  <c r="BM42" i="342"/>
  <c r="BO42" i="342"/>
  <c r="AS42" i="342"/>
  <c r="AH21" i="342"/>
  <c r="BR75" i="342"/>
  <c r="BT75" i="342"/>
  <c r="BS75" i="342"/>
  <c r="AP75" i="342"/>
  <c r="AQ75" i="342" s="1"/>
  <c r="BP75" i="342"/>
  <c r="BO75" i="342"/>
  <c r="BN75" i="342"/>
  <c r="AO75" i="342"/>
  <c r="BL75" i="342"/>
  <c r="AT75" i="342"/>
  <c r="AU75" i="342"/>
  <c r="BQ75" i="342"/>
  <c r="AS75" i="342"/>
  <c r="AB17" i="399"/>
  <c r="AB20" i="399" s="1"/>
  <c r="AA64" i="399"/>
  <c r="Y64" i="399"/>
  <c r="X64" i="399"/>
  <c r="Z64" i="399"/>
  <c r="Z115" i="399"/>
  <c r="X115" i="399"/>
  <c r="AA115" i="399"/>
  <c r="Y115" i="399"/>
  <c r="Y130" i="399"/>
  <c r="AA130" i="399"/>
  <c r="X130" i="399"/>
  <c r="Z130" i="399"/>
  <c r="Z146" i="399"/>
  <c r="AA146" i="399"/>
  <c r="Y146" i="399"/>
  <c r="X146" i="399"/>
  <c r="X148" i="399"/>
  <c r="AA148" i="399"/>
  <c r="Z148" i="399"/>
  <c r="Y148" i="399"/>
  <c r="Y150" i="399"/>
  <c r="Z150" i="399"/>
  <c r="AA150" i="399"/>
  <c r="X150" i="399"/>
  <c r="AA158" i="399"/>
  <c r="Y158" i="399"/>
  <c r="Z158" i="399"/>
  <c r="Z160" i="399"/>
  <c r="AA160" i="399"/>
  <c r="Y160" i="399"/>
  <c r="U18" i="443"/>
  <c r="BR18" i="443"/>
  <c r="W18" i="443"/>
  <c r="BE18" i="443"/>
  <c r="AJ30" i="444"/>
  <c r="BK140" i="446"/>
  <c r="BJ140" i="446"/>
  <c r="BI140" i="446"/>
  <c r="P43" i="452"/>
  <c r="W129" i="452"/>
  <c r="P163" i="452"/>
  <c r="U228" i="452"/>
  <c r="T46" i="452"/>
  <c r="P78" i="452"/>
  <c r="W169" i="452"/>
  <c r="W25" i="452"/>
  <c r="Q66" i="452"/>
  <c r="T83" i="452"/>
  <c r="P110" i="452"/>
  <c r="Q154" i="452"/>
  <c r="O237" i="452"/>
  <c r="W89" i="452"/>
  <c r="P171" i="452"/>
  <c r="W55" i="452"/>
  <c r="R153" i="452"/>
  <c r="V219" i="452"/>
  <c r="S85" i="452"/>
  <c r="W105" i="452"/>
  <c r="P131" i="452"/>
  <c r="P147" i="452"/>
  <c r="P228" i="452"/>
  <c r="T29" i="452"/>
  <c r="S39" i="452"/>
  <c r="P60" i="452"/>
  <c r="T70" i="452"/>
  <c r="V91" i="452"/>
  <c r="U100" i="452"/>
  <c r="R120" i="452"/>
  <c r="V131" i="452"/>
  <c r="P148" i="452"/>
  <c r="R162" i="452"/>
  <c r="V179" i="452"/>
  <c r="P203" i="452"/>
  <c r="W225" i="452"/>
  <c r="R244" i="452"/>
  <c r="P57" i="452"/>
  <c r="V100" i="452"/>
  <c r="P145" i="452"/>
  <c r="T182" i="452"/>
  <c r="T206" i="452"/>
  <c r="P230" i="452"/>
  <c r="U188" i="452"/>
  <c r="P201" i="452"/>
  <c r="W217" i="452"/>
  <c r="T230" i="452"/>
  <c r="R242" i="452"/>
  <c r="S31" i="452"/>
  <c r="R48" i="452"/>
  <c r="V60" i="452"/>
  <c r="P76" i="452"/>
  <c r="R90" i="452"/>
  <c r="R105" i="452"/>
  <c r="T117" i="452"/>
  <c r="T131" i="452"/>
  <c r="Q146" i="452"/>
  <c r="S159" i="452"/>
  <c r="R176" i="452"/>
  <c r="V188" i="452"/>
  <c r="P204" i="452"/>
  <c r="R218" i="452"/>
  <c r="R233" i="452"/>
  <c r="P245" i="452"/>
  <c r="U30" i="452"/>
  <c r="U38" i="452"/>
  <c r="U46" i="452"/>
  <c r="U54" i="452"/>
  <c r="U62" i="452"/>
  <c r="U70" i="452"/>
  <c r="U78" i="452"/>
  <c r="U86" i="452"/>
  <c r="U94" i="452"/>
  <c r="U102" i="452"/>
  <c r="U110" i="452"/>
  <c r="U118" i="452"/>
  <c r="U126" i="452"/>
  <c r="U134" i="452"/>
  <c r="U142" i="452"/>
  <c r="U150" i="452"/>
  <c r="U158" i="452"/>
  <c r="U166" i="452"/>
  <c r="U174" i="452"/>
  <c r="U182" i="452"/>
  <c r="U190" i="452"/>
  <c r="U198" i="452"/>
  <c r="U206" i="452"/>
  <c r="U214" i="452"/>
  <c r="U222" i="452"/>
  <c r="U230" i="452"/>
  <c r="R238" i="452"/>
  <c r="N22" i="452"/>
  <c r="W27" i="452"/>
  <c r="P32" i="452"/>
  <c r="V37" i="452"/>
  <c r="T42" i="452"/>
  <c r="O47" i="452"/>
  <c r="R52" i="452"/>
  <c r="U56" i="452"/>
  <c r="Q62" i="452"/>
  <c r="R67" i="452"/>
  <c r="T71" i="452"/>
  <c r="P77" i="452"/>
  <c r="S81" i="452"/>
  <c r="V86" i="452"/>
  <c r="W91" i="452"/>
  <c r="P96" i="452"/>
  <c r="V101" i="452"/>
  <c r="T106" i="452"/>
  <c r="O111" i="452"/>
  <c r="R116" i="452"/>
  <c r="U120" i="452"/>
  <c r="Q126" i="452"/>
  <c r="R131" i="452"/>
  <c r="T135" i="452"/>
  <c r="P141" i="452"/>
  <c r="S145" i="452"/>
  <c r="V150" i="452"/>
  <c r="W155" i="452"/>
  <c r="P160" i="452"/>
  <c r="V165" i="452"/>
  <c r="T170" i="452"/>
  <c r="O175" i="452"/>
  <c r="R180" i="452"/>
  <c r="U184" i="452"/>
  <c r="Q190" i="452"/>
  <c r="R195" i="452"/>
  <c r="T199" i="452"/>
  <c r="P205" i="452"/>
  <c r="S209" i="452"/>
  <c r="V214" i="452"/>
  <c r="W219" i="452"/>
  <c r="P224" i="452"/>
  <c r="V229" i="452"/>
  <c r="T234" i="452"/>
  <c r="U238" i="452"/>
  <c r="U242" i="452"/>
  <c r="U246" i="452"/>
  <c r="U26" i="452"/>
  <c r="Q32" i="452"/>
  <c r="R37" i="452"/>
  <c r="T41" i="452"/>
  <c r="P47" i="452"/>
  <c r="S51" i="452"/>
  <c r="V56" i="452"/>
  <c r="W61" i="452"/>
  <c r="P66" i="452"/>
  <c r="V71" i="452"/>
  <c r="T76" i="452"/>
  <c r="O81" i="452"/>
  <c r="R86" i="452"/>
  <c r="U90" i="452"/>
  <c r="Q96" i="452"/>
  <c r="R101" i="452"/>
  <c r="T105" i="452"/>
  <c r="P111" i="452"/>
  <c r="S115" i="452"/>
  <c r="V120" i="452"/>
  <c r="W125" i="452"/>
  <c r="P130" i="452"/>
  <c r="V135" i="452"/>
  <c r="T140" i="452"/>
  <c r="O145" i="452"/>
  <c r="R150" i="452"/>
  <c r="U154" i="452"/>
  <c r="Q160" i="452"/>
  <c r="R165" i="452"/>
  <c r="T169" i="452"/>
  <c r="P175" i="452"/>
  <c r="S179" i="452"/>
  <c r="V184" i="452"/>
  <c r="W189" i="452"/>
  <c r="P194" i="452"/>
  <c r="V199" i="452"/>
  <c r="T204" i="452"/>
  <c r="O209" i="452"/>
  <c r="R214" i="452"/>
  <c r="U218" i="452"/>
  <c r="Q224" i="452"/>
  <c r="R229" i="452"/>
  <c r="T233" i="452"/>
  <c r="V238" i="452"/>
  <c r="Q244" i="452"/>
  <c r="S24" i="452"/>
  <c r="U27" i="452"/>
  <c r="W30" i="452"/>
  <c r="O34" i="452"/>
  <c r="Q37" i="452"/>
  <c r="S40" i="452"/>
  <c r="U43" i="452"/>
  <c r="W46" i="452"/>
  <c r="O50" i="452"/>
  <c r="Q53" i="452"/>
  <c r="S56" i="452"/>
  <c r="U59" i="452"/>
  <c r="W62" i="452"/>
  <c r="O66" i="452"/>
  <c r="Q69" i="452"/>
  <c r="S72" i="452"/>
  <c r="U75" i="452"/>
  <c r="W78" i="452"/>
  <c r="O82" i="452"/>
  <c r="Q85" i="452"/>
  <c r="S88" i="452"/>
  <c r="U91" i="452"/>
  <c r="W94" i="452"/>
  <c r="O98" i="452"/>
  <c r="Q101" i="452"/>
  <c r="S104" i="452"/>
  <c r="U107" i="452"/>
  <c r="W110" i="452"/>
  <c r="O114" i="452"/>
  <c r="Q117" i="452"/>
  <c r="S120" i="452"/>
  <c r="U123" i="452"/>
  <c r="W126" i="452"/>
  <c r="O130" i="452"/>
  <c r="Q133" i="452"/>
  <c r="S136" i="452"/>
  <c r="U139" i="452"/>
  <c r="W142" i="452"/>
  <c r="O146" i="452"/>
  <c r="Q149" i="452"/>
  <c r="S152" i="452"/>
  <c r="U155" i="452"/>
  <c r="W158" i="452"/>
  <c r="O162" i="452"/>
  <c r="Q165" i="452"/>
  <c r="S168" i="452"/>
  <c r="U171" i="452"/>
  <c r="W174" i="452"/>
  <c r="O178" i="452"/>
  <c r="Q181" i="452"/>
  <c r="S184" i="452"/>
  <c r="U187" i="452"/>
  <c r="W190" i="452"/>
  <c r="O194" i="452"/>
  <c r="Q197" i="452"/>
  <c r="S200" i="452"/>
  <c r="U203" i="452"/>
  <c r="W206" i="452"/>
  <c r="O210" i="452"/>
  <c r="Q213" i="452"/>
  <c r="S216" i="452"/>
  <c r="U219" i="452"/>
  <c r="W222" i="452"/>
  <c r="O226" i="452"/>
  <c r="Q229" i="452"/>
  <c r="S232" i="452"/>
  <c r="V235" i="452"/>
  <c r="V239" i="452"/>
  <c r="V243" i="452"/>
  <c r="U30" i="454"/>
  <c r="U38" i="454"/>
  <c r="U46" i="454"/>
  <c r="U54" i="454"/>
  <c r="U62" i="454"/>
  <c r="U70" i="454"/>
  <c r="U78" i="454"/>
  <c r="U86" i="454"/>
  <c r="U94" i="454"/>
  <c r="U102" i="454"/>
  <c r="U110" i="454"/>
  <c r="U118" i="454"/>
  <c r="U126" i="454"/>
  <c r="T137" i="454"/>
  <c r="N22" i="454"/>
  <c r="R30" i="454"/>
  <c r="R38" i="454"/>
  <c r="R46" i="454"/>
  <c r="R54" i="454"/>
  <c r="R62" i="454"/>
  <c r="R70" i="454"/>
  <c r="R78" i="454"/>
  <c r="R86" i="454"/>
  <c r="R94" i="454"/>
  <c r="R102" i="454"/>
  <c r="R110" i="454"/>
  <c r="R118" i="454"/>
  <c r="R126" i="454"/>
  <c r="T140" i="454"/>
  <c r="T23" i="454"/>
  <c r="T31" i="454"/>
  <c r="T39" i="454"/>
  <c r="T47" i="454"/>
  <c r="T55" i="454"/>
  <c r="T63" i="454"/>
  <c r="T71" i="454"/>
  <c r="T79" i="454"/>
  <c r="T87" i="454"/>
  <c r="T95" i="454"/>
  <c r="T103" i="454"/>
  <c r="T111" i="454"/>
  <c r="T119" i="454"/>
  <c r="T127" i="454"/>
  <c r="P144" i="454"/>
  <c r="W23" i="454"/>
  <c r="W31" i="454"/>
  <c r="W39" i="454"/>
  <c r="W47" i="454"/>
  <c r="W55" i="454"/>
  <c r="W63" i="454"/>
  <c r="W71" i="454"/>
  <c r="W79" i="454"/>
  <c r="W87" i="454"/>
  <c r="W95" i="454"/>
  <c r="W103" i="454"/>
  <c r="W111" i="454"/>
  <c r="W119" i="454"/>
  <c r="O129" i="454"/>
  <c r="U150" i="454"/>
  <c r="P160" i="454"/>
  <c r="V168" i="454"/>
  <c r="R182" i="454"/>
  <c r="W235" i="454"/>
  <c r="S25" i="454"/>
  <c r="V30" i="454"/>
  <c r="Q36" i="454"/>
  <c r="S41" i="454"/>
  <c r="V46" i="454"/>
  <c r="Q52" i="454"/>
  <c r="S57" i="454"/>
  <c r="V62" i="454"/>
  <c r="Q68" i="454"/>
  <c r="S73" i="454"/>
  <c r="V78" i="454"/>
  <c r="Q84" i="454"/>
  <c r="S89" i="454"/>
  <c r="V94" i="454"/>
  <c r="Q100" i="454"/>
  <c r="S105" i="454"/>
  <c r="V110" i="454"/>
  <c r="Q116" i="454"/>
  <c r="S121" i="454"/>
  <c r="V126" i="454"/>
  <c r="V134" i="454"/>
  <c r="V142" i="454"/>
  <c r="V150" i="454"/>
  <c r="V158" i="454"/>
  <c r="T172" i="454"/>
  <c r="T185" i="454"/>
  <c r="O212" i="454"/>
  <c r="S243" i="454"/>
  <c r="V165" i="454"/>
  <c r="V175" i="454"/>
  <c r="R188" i="454"/>
  <c r="S204" i="454"/>
  <c r="O218" i="454"/>
  <c r="U23" i="454"/>
  <c r="P29" i="454"/>
  <c r="S34" i="454"/>
  <c r="U39" i="454"/>
  <c r="P45" i="454"/>
  <c r="S50" i="454"/>
  <c r="U55" i="454"/>
  <c r="P61" i="454"/>
  <c r="S66" i="454"/>
  <c r="U71" i="454"/>
  <c r="P77" i="454"/>
  <c r="S82" i="454"/>
  <c r="U87" i="454"/>
  <c r="P93" i="454"/>
  <c r="S98" i="454"/>
  <c r="U103" i="454"/>
  <c r="P109" i="454"/>
  <c r="S114" i="454"/>
  <c r="U119" i="454"/>
  <c r="P125" i="454"/>
  <c r="T130" i="454"/>
  <c r="T138" i="454"/>
  <c r="T146" i="454"/>
  <c r="T154" i="454"/>
  <c r="T162" i="454"/>
  <c r="V179" i="454"/>
  <c r="R198" i="454"/>
  <c r="O165" i="454"/>
  <c r="O173" i="454"/>
  <c r="O181" i="454"/>
  <c r="O189" i="454"/>
  <c r="W202" i="454"/>
  <c r="R219" i="454"/>
  <c r="R242" i="454"/>
  <c r="P178" i="454"/>
  <c r="V187" i="454"/>
  <c r="U197" i="454"/>
  <c r="P211" i="454"/>
  <c r="P224" i="454"/>
  <c r="T241" i="454"/>
  <c r="S131" i="454"/>
  <c r="S139" i="454"/>
  <c r="S147" i="454"/>
  <c r="S155" i="454"/>
  <c r="S163" i="454"/>
  <c r="S171" i="454"/>
  <c r="S179" i="454"/>
  <c r="P187" i="454"/>
  <c r="P199" i="454"/>
  <c r="V209" i="454"/>
  <c r="S220" i="454"/>
  <c r="U240" i="454"/>
  <c r="T191" i="454"/>
  <c r="U199" i="454"/>
  <c r="U207" i="454"/>
  <c r="U215" i="454"/>
  <c r="U223" i="454"/>
  <c r="W231" i="454"/>
  <c r="W241" i="454"/>
  <c r="R25" i="454"/>
  <c r="R29" i="454"/>
  <c r="R33" i="454"/>
  <c r="R37" i="454"/>
  <c r="R41" i="454"/>
  <c r="R45" i="454"/>
  <c r="R49" i="454"/>
  <c r="R53" i="454"/>
  <c r="R57" i="454"/>
  <c r="T62" i="454"/>
  <c r="P68" i="454"/>
  <c r="R73" i="454"/>
  <c r="T78" i="454"/>
  <c r="P84" i="454"/>
  <c r="R89" i="454"/>
  <c r="T94" i="454"/>
  <c r="P100" i="454"/>
  <c r="R105" i="454"/>
  <c r="T110" i="454"/>
  <c r="P116" i="454"/>
  <c r="R121" i="454"/>
  <c r="T126" i="454"/>
  <c r="P132" i="454"/>
  <c r="V138" i="454"/>
  <c r="V145" i="454"/>
  <c r="R152" i="454"/>
  <c r="T158" i="454"/>
  <c r="U164" i="454"/>
  <c r="T171" i="454"/>
  <c r="Q178" i="454"/>
  <c r="P185" i="454"/>
  <c r="W191" i="454"/>
  <c r="Q201" i="454"/>
  <c r="T212" i="454"/>
  <c r="R223" i="454"/>
  <c r="R233" i="454"/>
  <c r="V245" i="454"/>
  <c r="W132" i="454"/>
  <c r="W136" i="454"/>
  <c r="Q141" i="454"/>
  <c r="U145" i="454"/>
  <c r="U149" i="454"/>
  <c r="O154" i="454"/>
  <c r="S158" i="454"/>
  <c r="S162" i="454"/>
  <c r="W166" i="454"/>
  <c r="Q171" i="454"/>
  <c r="Q175" i="454"/>
  <c r="U179" i="454"/>
  <c r="O184" i="454"/>
  <c r="O188" i="454"/>
  <c r="T192" i="454"/>
  <c r="V199" i="454"/>
  <c r="P206" i="454"/>
  <c r="W212" i="454"/>
  <c r="T219" i="454"/>
  <c r="Q225" i="454"/>
  <c r="Q233" i="454"/>
  <c r="R241" i="454"/>
  <c r="S193" i="454"/>
  <c r="W197" i="454"/>
  <c r="Q202" i="454"/>
  <c r="Q206" i="454"/>
  <c r="U210" i="454"/>
  <c r="O215" i="454"/>
  <c r="O219" i="454"/>
  <c r="S223" i="454"/>
  <c r="P230" i="454"/>
  <c r="P236" i="454"/>
  <c r="O243" i="454"/>
  <c r="P227" i="454"/>
  <c r="R232" i="454"/>
  <c r="Q237" i="454"/>
  <c r="U241" i="454"/>
  <c r="U245" i="454"/>
  <c r="X230" i="448"/>
  <c r="AA153" i="451"/>
  <c r="Z26" i="452"/>
  <c r="AI147" i="342"/>
  <c r="AJ147" i="342" s="1"/>
  <c r="AV75" i="342"/>
  <c r="AW75" i="342" s="1"/>
  <c r="BJ80" i="342"/>
  <c r="BK80" i="342"/>
  <c r="BI80" i="342"/>
  <c r="BO106" i="342"/>
  <c r="AO106" i="342"/>
  <c r="AU106" i="342"/>
  <c r="BQ106" i="342"/>
  <c r="BR106" i="342"/>
  <c r="BS106" i="342"/>
  <c r="AR106" i="342"/>
  <c r="BP106" i="342"/>
  <c r="AS106" i="342"/>
  <c r="BN106" i="342"/>
  <c r="BT106" i="342"/>
  <c r="AT106" i="342"/>
  <c r="BL106" i="342"/>
  <c r="BM106" i="342"/>
  <c r="AV106" i="342"/>
  <c r="AW106" i="342" s="1"/>
  <c r="AP106" i="342"/>
  <c r="AQ106" i="342" s="1"/>
  <c r="W17" i="430"/>
  <c r="U17" i="430"/>
  <c r="AD21" i="447"/>
  <c r="AY14" i="443"/>
  <c r="AB13" i="443"/>
  <c r="BN78" i="444"/>
  <c r="BS78" i="444"/>
  <c r="BM78" i="444"/>
  <c r="AT78" i="444"/>
  <c r="AO78" i="444"/>
  <c r="BR78" i="444"/>
  <c r="AR78" i="444"/>
  <c r="BT78" i="444"/>
  <c r="AS78" i="444"/>
  <c r="BO78" i="444"/>
  <c r="AP78" i="444"/>
  <c r="AQ78" i="444" s="1"/>
  <c r="BP78" i="444"/>
  <c r="BQ78" i="444"/>
  <c r="AU78" i="444"/>
  <c r="AV78" i="444"/>
  <c r="AW78" i="444" s="1"/>
  <c r="BK100" i="444"/>
  <c r="BI100" i="444"/>
  <c r="BJ100" i="444"/>
  <c r="R16" i="342"/>
  <c r="R15" i="342"/>
  <c r="V21" i="342"/>
  <c r="AM22" i="342"/>
  <c r="AL21" i="342"/>
  <c r="AZ21" i="342"/>
  <c r="X48" i="399"/>
  <c r="Y48" i="399"/>
  <c r="AA48" i="399"/>
  <c r="Y55" i="399"/>
  <c r="AA55" i="399"/>
  <c r="Z55" i="399"/>
  <c r="Z133" i="399"/>
  <c r="Y133" i="399"/>
  <c r="X219" i="399"/>
  <c r="Z219" i="399"/>
  <c r="Y219" i="399"/>
  <c r="Z231" i="399"/>
  <c r="X231" i="399"/>
  <c r="Y231" i="399"/>
  <c r="AA231" i="399"/>
  <c r="L13" i="430"/>
  <c r="AA42" i="430"/>
  <c r="Z42" i="430"/>
  <c r="Y42" i="430"/>
  <c r="X42" i="430"/>
  <c r="X76" i="430"/>
  <c r="AA76" i="430"/>
  <c r="Z76" i="430"/>
  <c r="Y76" i="430"/>
  <c r="Z129" i="430"/>
  <c r="AA129" i="430"/>
  <c r="Y129" i="430"/>
  <c r="Y147" i="430"/>
  <c r="AA147" i="430"/>
  <c r="Z147" i="430"/>
  <c r="X147" i="430"/>
  <c r="X149" i="430"/>
  <c r="Y149" i="430"/>
  <c r="Z149" i="430"/>
  <c r="AA164" i="430"/>
  <c r="Z164" i="430"/>
  <c r="Y164" i="430"/>
  <c r="X164" i="430"/>
  <c r="X167" i="430"/>
  <c r="Y167" i="430"/>
  <c r="AA167" i="430"/>
  <c r="Z167" i="430"/>
  <c r="AA175" i="430"/>
  <c r="Y175" i="430"/>
  <c r="Z175" i="430"/>
  <c r="Z194" i="430"/>
  <c r="Y194" i="430"/>
  <c r="X194" i="430"/>
  <c r="BQ79" i="443"/>
  <c r="AR79" i="443"/>
  <c r="BM79" i="443"/>
  <c r="AO79" i="443"/>
  <c r="BR79" i="443"/>
  <c r="BT79" i="443"/>
  <c r="BS79" i="443"/>
  <c r="AP79" i="443"/>
  <c r="AQ79" i="443" s="1"/>
  <c r="BP79" i="443"/>
  <c r="BN79" i="443"/>
  <c r="AS79" i="443"/>
  <c r="BL79" i="443"/>
  <c r="AT79" i="443"/>
  <c r="AU79" i="443"/>
  <c r="AV79" i="443"/>
  <c r="AW79" i="443" s="1"/>
  <c r="BN104" i="443"/>
  <c r="BJ124" i="443"/>
  <c r="BI124" i="443"/>
  <c r="BK124" i="443"/>
  <c r="N16" i="444"/>
  <c r="N15" i="444"/>
  <c r="R15" i="444"/>
  <c r="R16" i="444"/>
  <c r="L15" i="444"/>
  <c r="BJ30" i="444"/>
  <c r="BI30" i="444"/>
  <c r="BR12" i="444"/>
  <c r="BR14" i="444" s="1"/>
  <c r="BB12" i="444"/>
  <c r="BB14" i="444" s="1"/>
  <c r="BK30" i="444"/>
  <c r="BO12" i="444"/>
  <c r="BO14" i="444" s="1"/>
  <c r="BJ87" i="444"/>
  <c r="BI87" i="444"/>
  <c r="BK87" i="444"/>
  <c r="BJ135" i="444"/>
  <c r="BK135" i="444"/>
  <c r="BI135" i="444"/>
  <c r="BN43" i="445"/>
  <c r="AR43" i="445"/>
  <c r="BS43" i="445"/>
  <c r="BO43" i="445"/>
  <c r="AP43" i="445"/>
  <c r="AQ43" i="445" s="1"/>
  <c r="BT43" i="445"/>
  <c r="AS43" i="445"/>
  <c r="AO43" i="445"/>
  <c r="AV43" i="445"/>
  <c r="AW43" i="445" s="1"/>
  <c r="BP43" i="445"/>
  <c r="BQ43" i="445"/>
  <c r="AT43" i="445"/>
  <c r="AU43" i="445"/>
  <c r="BM43" i="445"/>
  <c r="BR43" i="445"/>
  <c r="BJ46" i="445"/>
  <c r="BI46" i="445"/>
  <c r="BK46" i="445"/>
  <c r="AY12" i="445"/>
  <c r="AY14" i="445" s="1"/>
  <c r="BI92" i="445"/>
  <c r="BK92" i="445"/>
  <c r="BJ92" i="445"/>
  <c r="N16" i="446"/>
  <c r="N15" i="446"/>
  <c r="AB13" i="446"/>
  <c r="AH21" i="446"/>
  <c r="AH17" i="446"/>
  <c r="BK29" i="446"/>
  <c r="BJ29" i="446"/>
  <c r="BI29" i="446"/>
  <c r="BL12" i="446"/>
  <c r="BL14" i="446" s="1"/>
  <c r="AY12" i="446"/>
  <c r="AY14" i="446" s="1"/>
  <c r="BE12" i="446"/>
  <c r="BE14" i="446" s="1"/>
  <c r="M15" i="446"/>
  <c r="BK42" i="446"/>
  <c r="BJ42" i="446"/>
  <c r="BI42" i="446"/>
  <c r="AR46" i="446"/>
  <c r="BR46" i="446"/>
  <c r="BQ46" i="446"/>
  <c r="AO46" i="446"/>
  <c r="AT46" i="446"/>
  <c r="BP46" i="446"/>
  <c r="AS46" i="446"/>
  <c r="AP46" i="446"/>
  <c r="AQ46" i="446" s="1"/>
  <c r="BL46" i="446"/>
  <c r="BN46" i="446"/>
  <c r="BM46" i="446"/>
  <c r="BS46" i="446"/>
  <c r="AU46" i="446"/>
  <c r="BO46" i="446"/>
  <c r="AV46" i="446"/>
  <c r="AW46" i="446" s="1"/>
  <c r="BT46" i="446"/>
  <c r="BP74" i="446"/>
  <c r="AP74" i="446"/>
  <c r="AQ74" i="446" s="1"/>
  <c r="BQ74" i="446"/>
  <c r="BT74" i="446"/>
  <c r="BO74" i="446"/>
  <c r="AU74" i="446"/>
  <c r="BS74" i="446"/>
  <c r="AS74" i="446"/>
  <c r="BR74" i="446"/>
  <c r="AO74" i="446"/>
  <c r="BM74" i="446"/>
  <c r="BN74" i="446"/>
  <c r="AT74" i="446"/>
  <c r="AR74" i="446"/>
  <c r="AV74" i="446"/>
  <c r="AW74" i="446" s="1"/>
  <c r="BT78" i="446"/>
  <c r="BO78" i="446"/>
  <c r="AP78" i="446"/>
  <c r="AQ78" i="446" s="1"/>
  <c r="BQ78" i="446"/>
  <c r="BS78" i="446"/>
  <c r="BN78" i="446"/>
  <c r="AU78" i="446"/>
  <c r="BL78" i="446"/>
  <c r="AS78" i="446"/>
  <c r="AO78" i="446"/>
  <c r="BM78" i="446"/>
  <c r="AR78" i="446"/>
  <c r="BR78" i="446"/>
  <c r="AT78" i="446"/>
  <c r="AV78" i="446"/>
  <c r="AW78" i="446" s="1"/>
  <c r="BI86" i="447"/>
  <c r="BK86" i="447"/>
  <c r="BJ86" i="447"/>
  <c r="BJ141" i="447"/>
  <c r="BK141" i="447"/>
  <c r="BI141" i="447"/>
  <c r="Y104" i="448"/>
  <c r="X104" i="448"/>
  <c r="AA104" i="448"/>
  <c r="X116" i="448"/>
  <c r="Y116" i="448"/>
  <c r="Z116" i="448"/>
  <c r="AA118" i="448"/>
  <c r="X118" i="448"/>
  <c r="Y118" i="448"/>
  <c r="Z39" i="451"/>
  <c r="AA39" i="451"/>
  <c r="Y39" i="451"/>
  <c r="X39" i="451"/>
  <c r="X46" i="451"/>
  <c r="AA46" i="451"/>
  <c r="Z46" i="451"/>
  <c r="Y46" i="451"/>
  <c r="Z242" i="454"/>
  <c r="Y242" i="454"/>
  <c r="X242" i="454"/>
  <c r="AA242" i="454"/>
  <c r="S96" i="453"/>
  <c r="Q216" i="453"/>
  <c r="R70" i="453"/>
  <c r="O98" i="453"/>
  <c r="U122" i="453"/>
  <c r="O26" i="453"/>
  <c r="U47" i="453"/>
  <c r="T71" i="453"/>
  <c r="R94" i="453"/>
  <c r="U23" i="453"/>
  <c r="U55" i="453"/>
  <c r="S104" i="453"/>
  <c r="T148" i="453"/>
  <c r="O36" i="453"/>
  <c r="T47" i="453"/>
  <c r="U119" i="453"/>
  <c r="U149" i="453"/>
  <c r="T163" i="453"/>
  <c r="S24" i="453"/>
  <c r="U39" i="453"/>
  <c r="S56" i="453"/>
  <c r="U71" i="453"/>
  <c r="S88" i="453"/>
  <c r="U103" i="453"/>
  <c r="T131" i="453"/>
  <c r="U181" i="453"/>
  <c r="U24" i="453"/>
  <c r="O44" i="453"/>
  <c r="U56" i="453"/>
  <c r="O76" i="453"/>
  <c r="U88" i="453"/>
  <c r="O108" i="453"/>
  <c r="R126" i="453"/>
  <c r="V170" i="453"/>
  <c r="R197" i="453"/>
  <c r="U26" i="453"/>
  <c r="S30" i="453"/>
  <c r="R36" i="453"/>
  <c r="U42" i="453"/>
  <c r="S46" i="453"/>
  <c r="R52" i="453"/>
  <c r="U58" i="453"/>
  <c r="S62" i="453"/>
  <c r="R68" i="453"/>
  <c r="U74" i="453"/>
  <c r="S78" i="453"/>
  <c r="R84" i="453"/>
  <c r="U90" i="453"/>
  <c r="S94" i="453"/>
  <c r="R100" i="453"/>
  <c r="T111" i="453"/>
  <c r="R118" i="453"/>
  <c r="U129" i="453"/>
  <c r="T143" i="453"/>
  <c r="T154" i="453"/>
  <c r="T175" i="453"/>
  <c r="T186" i="453"/>
  <c r="T203" i="453"/>
  <c r="T222" i="453"/>
  <c r="P238" i="453"/>
  <c r="T29" i="453"/>
  <c r="T37" i="453"/>
  <c r="T45" i="453"/>
  <c r="T53" i="453"/>
  <c r="T61" i="453"/>
  <c r="T69" i="453"/>
  <c r="T77" i="453"/>
  <c r="T85" i="453"/>
  <c r="T93" i="453"/>
  <c r="T101" i="453"/>
  <c r="W113" i="453"/>
  <c r="O122" i="453"/>
  <c r="W136" i="453"/>
  <c r="W150" i="453"/>
  <c r="P176" i="453"/>
  <c r="Q183" i="453"/>
  <c r="T212" i="453"/>
  <c r="P225" i="453"/>
  <c r="V246" i="453"/>
  <c r="Q107" i="453"/>
  <c r="W114" i="453"/>
  <c r="O121" i="453"/>
  <c r="U128" i="453"/>
  <c r="O140" i="453"/>
  <c r="U153" i="453"/>
  <c r="T160" i="453"/>
  <c r="O172" i="453"/>
  <c r="U185" i="453"/>
  <c r="S195" i="453"/>
  <c r="R201" i="453"/>
  <c r="V219" i="453"/>
  <c r="U233" i="453"/>
  <c r="O244" i="453"/>
  <c r="W27" i="453"/>
  <c r="W35" i="453"/>
  <c r="W43" i="453"/>
  <c r="W51" i="453"/>
  <c r="W59" i="453"/>
  <c r="W67" i="453"/>
  <c r="W75" i="453"/>
  <c r="W83" i="453"/>
  <c r="W91" i="453"/>
  <c r="W99" i="453"/>
  <c r="W107" i="453"/>
  <c r="W115" i="453"/>
  <c r="W123" i="453"/>
  <c r="O130" i="453"/>
  <c r="V139" i="453"/>
  <c r="R143" i="453"/>
  <c r="O152" i="453"/>
  <c r="V158" i="453"/>
  <c r="S164" i="453"/>
  <c r="R173" i="453"/>
  <c r="P179" i="453"/>
  <c r="W188" i="453"/>
  <c r="T201" i="453"/>
  <c r="T206" i="453"/>
  <c r="T227" i="453"/>
  <c r="T239" i="453"/>
  <c r="P23" i="453"/>
  <c r="Q25" i="453"/>
  <c r="O29" i="453"/>
  <c r="W31" i="453"/>
  <c r="R34" i="453"/>
  <c r="U37" i="453"/>
  <c r="O40" i="453"/>
  <c r="T43" i="453"/>
  <c r="U46" i="453"/>
  <c r="W48" i="453"/>
  <c r="S52" i="453"/>
  <c r="P55" i="453"/>
  <c r="Q57" i="453"/>
  <c r="O61" i="453"/>
  <c r="W63" i="453"/>
  <c r="R66" i="453"/>
  <c r="U69" i="453"/>
  <c r="O72" i="453"/>
  <c r="T75" i="453"/>
  <c r="U78" i="453"/>
  <c r="W80" i="453"/>
  <c r="S84" i="453"/>
  <c r="P87" i="453"/>
  <c r="Q89" i="453"/>
  <c r="O93" i="453"/>
  <c r="W95" i="453"/>
  <c r="R98" i="453"/>
  <c r="U101" i="453"/>
  <c r="O104" i="453"/>
  <c r="T107" i="453"/>
  <c r="U110" i="453"/>
  <c r="W112" i="453"/>
  <c r="S116" i="453"/>
  <c r="P119" i="453"/>
  <c r="Q121" i="453"/>
  <c r="O125" i="453"/>
  <c r="W127" i="453"/>
  <c r="T130" i="453"/>
  <c r="R135" i="453"/>
  <c r="P139" i="453"/>
  <c r="V144" i="453"/>
  <c r="W148" i="453"/>
  <c r="Q153" i="453"/>
  <c r="T157" i="453"/>
  <c r="T162" i="453"/>
  <c r="R167" i="453"/>
  <c r="P171" i="453"/>
  <c r="V176" i="453"/>
  <c r="W180" i="453"/>
  <c r="Q185" i="453"/>
  <c r="T189" i="453"/>
  <c r="P194" i="453"/>
  <c r="R202" i="453"/>
  <c r="R209" i="453"/>
  <c r="P214" i="453"/>
  <c r="O219" i="453"/>
  <c r="Q225" i="453"/>
  <c r="O232" i="453"/>
  <c r="T244" i="453"/>
  <c r="R24" i="453"/>
  <c r="U27" i="453"/>
  <c r="O30" i="453"/>
  <c r="T33" i="453"/>
  <c r="U36" i="453"/>
  <c r="W38" i="453"/>
  <c r="S42" i="453"/>
  <c r="P45" i="453"/>
  <c r="Q47" i="453"/>
  <c r="O51" i="453"/>
  <c r="W53" i="453"/>
  <c r="R56" i="453"/>
  <c r="U59" i="453"/>
  <c r="O62" i="453"/>
  <c r="T65" i="453"/>
  <c r="U68" i="453"/>
  <c r="W70" i="453"/>
  <c r="S74" i="453"/>
  <c r="P77" i="453"/>
  <c r="Q79" i="453"/>
  <c r="O83" i="453"/>
  <c r="W85" i="453"/>
  <c r="R88" i="453"/>
  <c r="U91" i="453"/>
  <c r="O94" i="453"/>
  <c r="T97" i="453"/>
  <c r="U100" i="453"/>
  <c r="W102" i="453"/>
  <c r="S106" i="453"/>
  <c r="P109" i="453"/>
  <c r="Q111" i="453"/>
  <c r="O115" i="453"/>
  <c r="W117" i="453"/>
  <c r="R120" i="453"/>
  <c r="U123" i="453"/>
  <c r="O126" i="453"/>
  <c r="T129" i="453"/>
  <c r="R133" i="453"/>
  <c r="R137" i="453"/>
  <c r="U141" i="453"/>
  <c r="W144" i="453"/>
  <c r="R149" i="453"/>
  <c r="R153" i="453"/>
  <c r="U157" i="453"/>
  <c r="W160" i="453"/>
  <c r="R165" i="453"/>
  <c r="R169" i="453"/>
  <c r="U173" i="453"/>
  <c r="W176" i="453"/>
  <c r="R181" i="453"/>
  <c r="R185" i="453"/>
  <c r="U189" i="453"/>
  <c r="R194" i="453"/>
  <c r="V202" i="453"/>
  <c r="P206" i="453"/>
  <c r="S211" i="453"/>
  <c r="T219" i="453"/>
  <c r="U225" i="453"/>
  <c r="Q229" i="453"/>
  <c r="P233" i="453"/>
  <c r="W240" i="453"/>
  <c r="S23" i="453"/>
  <c r="Q26" i="453"/>
  <c r="V28" i="453"/>
  <c r="S31" i="453"/>
  <c r="Q34" i="453"/>
  <c r="V36" i="453"/>
  <c r="S39" i="453"/>
  <c r="Q42" i="453"/>
  <c r="V44" i="453"/>
  <c r="S47" i="453"/>
  <c r="Q50" i="453"/>
  <c r="V52" i="453"/>
  <c r="S55" i="453"/>
  <c r="Q58" i="453"/>
  <c r="V60" i="453"/>
  <c r="S63" i="453"/>
  <c r="Q66" i="453"/>
  <c r="V68" i="453"/>
  <c r="S71" i="453"/>
  <c r="Q74" i="453"/>
  <c r="V76" i="453"/>
  <c r="S79" i="453"/>
  <c r="Q82" i="453"/>
  <c r="V84" i="453"/>
  <c r="S87" i="453"/>
  <c r="Q90" i="453"/>
  <c r="V92" i="453"/>
  <c r="S95" i="453"/>
  <c r="Q98" i="453"/>
  <c r="V100" i="453"/>
  <c r="S103" i="453"/>
  <c r="Q106" i="453"/>
  <c r="V108" i="453"/>
  <c r="S111" i="453"/>
  <c r="Q114" i="453"/>
  <c r="V116" i="453"/>
  <c r="S119" i="453"/>
  <c r="Q122" i="453"/>
  <c r="V124" i="453"/>
  <c r="S127" i="453"/>
  <c r="S130" i="453"/>
  <c r="R134" i="453"/>
  <c r="V137" i="453"/>
  <c r="P141" i="453"/>
  <c r="P145" i="453"/>
  <c r="R148" i="453"/>
  <c r="R152" i="453"/>
  <c r="Q155" i="453"/>
  <c r="V159" i="453"/>
  <c r="S162" i="453"/>
  <c r="R166" i="453"/>
  <c r="V169" i="453"/>
  <c r="P173" i="453"/>
  <c r="P177" i="453"/>
  <c r="R180" i="453"/>
  <c r="R184" i="453"/>
  <c r="Q187" i="453"/>
  <c r="Q192" i="453"/>
  <c r="Q196" i="453"/>
  <c r="V201" i="453"/>
  <c r="S207" i="453"/>
  <c r="T211" i="453"/>
  <c r="R215" i="453"/>
  <c r="S219" i="453"/>
  <c r="W226" i="453"/>
  <c r="W234" i="453"/>
  <c r="V241" i="453"/>
  <c r="L22" i="453"/>
  <c r="T24" i="453"/>
  <c r="T26" i="453"/>
  <c r="T28" i="453"/>
  <c r="T30" i="453"/>
  <c r="T32" i="453"/>
  <c r="T34" i="453"/>
  <c r="T36" i="453"/>
  <c r="T38" i="453"/>
  <c r="T40" i="453"/>
  <c r="T42" i="453"/>
  <c r="T44" i="453"/>
  <c r="T46" i="453"/>
  <c r="T48" i="453"/>
  <c r="T50" i="453"/>
  <c r="T52" i="453"/>
  <c r="T54" i="453"/>
  <c r="T56" i="453"/>
  <c r="T58" i="453"/>
  <c r="T60" i="453"/>
  <c r="T62" i="453"/>
  <c r="T64" i="453"/>
  <c r="T66" i="453"/>
  <c r="T68" i="453"/>
  <c r="T70" i="453"/>
  <c r="T72" i="453"/>
  <c r="T74" i="453"/>
  <c r="T76" i="453"/>
  <c r="T78" i="453"/>
  <c r="T80" i="453"/>
  <c r="T82" i="453"/>
  <c r="T84" i="453"/>
  <c r="T86" i="453"/>
  <c r="T88" i="453"/>
  <c r="T90" i="453"/>
  <c r="T92" i="453"/>
  <c r="T94" i="453"/>
  <c r="T96" i="453"/>
  <c r="T98" i="453"/>
  <c r="T100" i="453"/>
  <c r="T102" i="453"/>
  <c r="T104" i="453"/>
  <c r="T106" i="453"/>
  <c r="T108" i="453"/>
  <c r="T110" i="453"/>
  <c r="T112" i="453"/>
  <c r="T114" i="453"/>
  <c r="T116" i="453"/>
  <c r="T118" i="453"/>
  <c r="T120" i="453"/>
  <c r="T122" i="453"/>
  <c r="T124" i="453"/>
  <c r="T126" i="453"/>
  <c r="T128" i="453"/>
  <c r="W130" i="453"/>
  <c r="Q133" i="453"/>
  <c r="P135" i="453"/>
  <c r="R138" i="453"/>
  <c r="V140" i="453"/>
  <c r="T142" i="453"/>
  <c r="T145" i="453"/>
  <c r="P148" i="453"/>
  <c r="O150" i="453"/>
  <c r="S152" i="453"/>
  <c r="R155" i="453"/>
  <c r="V157" i="453"/>
  <c r="U159" i="453"/>
  <c r="W162" i="453"/>
  <c r="Q165" i="453"/>
  <c r="P167" i="453"/>
  <c r="R170" i="453"/>
  <c r="V172" i="453"/>
  <c r="T174" i="453"/>
  <c r="T177" i="453"/>
  <c r="P180" i="453"/>
  <c r="O182" i="453"/>
  <c r="S184" i="453"/>
  <c r="R187" i="453"/>
  <c r="V189" i="453"/>
  <c r="W191" i="453"/>
  <c r="U194" i="453"/>
  <c r="O197" i="453"/>
  <c r="W199" i="453"/>
  <c r="U202" i="453"/>
  <c r="O205" i="453"/>
  <c r="W207" i="453"/>
  <c r="U210" i="453"/>
  <c r="O213" i="453"/>
  <c r="W215" i="453"/>
  <c r="U218" i="453"/>
  <c r="O221" i="453"/>
  <c r="W223" i="453"/>
  <c r="R226" i="453"/>
  <c r="U231" i="453"/>
  <c r="R234" i="453"/>
  <c r="R238" i="453"/>
  <c r="S242" i="453"/>
  <c r="R246" i="453"/>
  <c r="S131" i="453"/>
  <c r="O133" i="453"/>
  <c r="U134" i="453"/>
  <c r="Q136" i="453"/>
  <c r="W137" i="453"/>
  <c r="S139" i="453"/>
  <c r="O141" i="453"/>
  <c r="U142" i="453"/>
  <c r="Q144" i="453"/>
  <c r="W145" i="453"/>
  <c r="S147" i="453"/>
  <c r="O149" i="453"/>
  <c r="U150" i="453"/>
  <c r="Q152" i="453"/>
  <c r="W153" i="453"/>
  <c r="S155" i="453"/>
  <c r="O157" i="453"/>
  <c r="U158" i="453"/>
  <c r="Q160" i="453"/>
  <c r="W161" i="453"/>
  <c r="S163" i="453"/>
  <c r="O165" i="453"/>
  <c r="U166" i="453"/>
  <c r="Q168" i="453"/>
  <c r="W169" i="453"/>
  <c r="S171" i="453"/>
  <c r="O173" i="453"/>
  <c r="U174" i="453"/>
  <c r="Q176" i="453"/>
  <c r="W177" i="453"/>
  <c r="S179" i="453"/>
  <c r="O181" i="453"/>
  <c r="U182" i="453"/>
  <c r="Q184" i="453"/>
  <c r="W185" i="453"/>
  <c r="S187" i="453"/>
  <c r="O189" i="453"/>
  <c r="U190" i="453"/>
  <c r="U192" i="453"/>
  <c r="W195" i="453"/>
  <c r="Q198" i="453"/>
  <c r="P200" i="453"/>
  <c r="R203" i="453"/>
  <c r="V205" i="453"/>
  <c r="T207" i="453"/>
  <c r="T210" i="453"/>
  <c r="P213" i="453"/>
  <c r="O215" i="453"/>
  <c r="S217" i="453"/>
  <c r="R220" i="453"/>
  <c r="V222" i="453"/>
  <c r="T225" i="453"/>
  <c r="U228" i="453"/>
  <c r="W230" i="453"/>
  <c r="S234" i="453"/>
  <c r="S238" i="453"/>
  <c r="T242" i="453"/>
  <c r="S246" i="453"/>
  <c r="S192" i="453"/>
  <c r="O194" i="453"/>
  <c r="U195" i="453"/>
  <c r="Q197" i="453"/>
  <c r="W198" i="453"/>
  <c r="S200" i="453"/>
  <c r="O202" i="453"/>
  <c r="U203" i="453"/>
  <c r="Q205" i="453"/>
  <c r="W206" i="453"/>
  <c r="S208" i="453"/>
  <c r="O210" i="453"/>
  <c r="U211" i="453"/>
  <c r="Q213" i="453"/>
  <c r="W214" i="453"/>
  <c r="S216" i="453"/>
  <c r="O218" i="453"/>
  <c r="U219" i="453"/>
  <c r="Q221" i="453"/>
  <c r="W222" i="453"/>
  <c r="V224" i="453"/>
  <c r="S227" i="453"/>
  <c r="Q230" i="453"/>
  <c r="V232" i="453"/>
  <c r="R235" i="453"/>
  <c r="V237" i="453"/>
  <c r="U239" i="453"/>
  <c r="W242" i="453"/>
  <c r="Q245" i="453"/>
  <c r="P224" i="453"/>
  <c r="P226" i="453"/>
  <c r="P228" i="453"/>
  <c r="P230" i="453"/>
  <c r="P232" i="453"/>
  <c r="P234" i="453"/>
  <c r="W235" i="453"/>
  <c r="S237" i="453"/>
  <c r="O239" i="453"/>
  <c r="U240" i="453"/>
  <c r="Q242" i="453"/>
  <c r="W243" i="453"/>
  <c r="S245" i="453"/>
  <c r="AA116" i="448"/>
  <c r="AI17" i="342"/>
  <c r="AK21" i="342"/>
  <c r="AK17" i="342"/>
  <c r="BO18" i="342"/>
  <c r="AE17" i="342"/>
  <c r="BK24" i="342"/>
  <c r="BI24" i="342"/>
  <c r="BC21" i="342"/>
  <c r="BK26" i="342"/>
  <c r="BI26" i="342"/>
  <c r="BT49" i="342"/>
  <c r="AV49" i="342"/>
  <c r="AW49" i="342" s="1"/>
  <c r="BR49" i="342"/>
  <c r="AU49" i="342"/>
  <c r="BP49" i="342"/>
  <c r="AO49" i="342"/>
  <c r="BO49" i="342"/>
  <c r="BN49" i="342"/>
  <c r="AS49" i="342"/>
  <c r="BM49" i="342"/>
  <c r="AP92" i="342"/>
  <c r="AQ92" i="342" s="1"/>
  <c r="BO92" i="342"/>
  <c r="BT92" i="342"/>
  <c r="BR92" i="342"/>
  <c r="AT92" i="342"/>
  <c r="BS92" i="342"/>
  <c r="BP92" i="342"/>
  <c r="BM92" i="342"/>
  <c r="AO92" i="342"/>
  <c r="AS92" i="342"/>
  <c r="BQ92" i="342"/>
  <c r="AP97" i="342"/>
  <c r="AQ97" i="342" s="1"/>
  <c r="AO97" i="342"/>
  <c r="AT97" i="342"/>
  <c r="BS97" i="342"/>
  <c r="AR97" i="342"/>
  <c r="BL97" i="342"/>
  <c r="BQ97" i="342"/>
  <c r="BT97" i="342"/>
  <c r="BM97" i="342"/>
  <c r="BP97" i="342"/>
  <c r="AS97" i="342"/>
  <c r="AU97" i="342"/>
  <c r="BJ104" i="342"/>
  <c r="BI104" i="342"/>
  <c r="BK104" i="342"/>
  <c r="BK117" i="342"/>
  <c r="BI117" i="342"/>
  <c r="BJ117" i="342"/>
  <c r="BK118" i="342"/>
  <c r="BJ118" i="342"/>
  <c r="BI118" i="342"/>
  <c r="BJ131" i="342"/>
  <c r="BK131" i="342"/>
  <c r="BI131" i="342"/>
  <c r="AS139" i="342"/>
  <c r="X60" i="399"/>
  <c r="Z60" i="399"/>
  <c r="Y60" i="399"/>
  <c r="X89" i="399"/>
  <c r="AA89" i="399"/>
  <c r="Y89" i="399"/>
  <c r="AA188" i="399"/>
  <c r="Y188" i="399"/>
  <c r="Z188" i="399"/>
  <c r="X28" i="430"/>
  <c r="AA28" i="430"/>
  <c r="Z28" i="430"/>
  <c r="X46" i="430"/>
  <c r="AA46" i="430"/>
  <c r="Z46" i="430"/>
  <c r="Y46" i="430"/>
  <c r="Z62" i="430"/>
  <c r="AA62" i="430"/>
  <c r="Y62" i="430"/>
  <c r="X62" i="430"/>
  <c r="X88" i="430"/>
  <c r="AA88" i="430"/>
  <c r="Z88" i="430"/>
  <c r="Y88" i="430"/>
  <c r="AA201" i="430"/>
  <c r="Z201" i="430"/>
  <c r="Y201" i="430"/>
  <c r="X201" i="430"/>
  <c r="AA205" i="430"/>
  <c r="Z205" i="430"/>
  <c r="Y205" i="430"/>
  <c r="X205" i="430"/>
  <c r="AK17" i="443"/>
  <c r="AK21" i="443"/>
  <c r="V21" i="443"/>
  <c r="AG17" i="443"/>
  <c r="BN24" i="443"/>
  <c r="AV24" i="443"/>
  <c r="AW24" i="443" s="1"/>
  <c r="BM24" i="443"/>
  <c r="AP24" i="443"/>
  <c r="AQ24" i="443" s="1"/>
  <c r="BP24" i="443"/>
  <c r="BQ24" i="443"/>
  <c r="BS24" i="443"/>
  <c r="AO24" i="443"/>
  <c r="BL24" i="443"/>
  <c r="BO24" i="443"/>
  <c r="AT24" i="443"/>
  <c r="BT24" i="443"/>
  <c r="AR24" i="443"/>
  <c r="AU24" i="443"/>
  <c r="BR24" i="443"/>
  <c r="AS24" i="443"/>
  <c r="AE21" i="443"/>
  <c r="BJ31" i="443"/>
  <c r="BI31" i="443"/>
  <c r="BK31" i="443"/>
  <c r="BB12" i="443"/>
  <c r="BB14" i="443" s="1"/>
  <c r="AZ21" i="443"/>
  <c r="BP37" i="443"/>
  <c r="AT37" i="443"/>
  <c r="BN37" i="443"/>
  <c r="BM37" i="443"/>
  <c r="BQ37" i="443"/>
  <c r="AR37" i="443"/>
  <c r="AP37" i="443"/>
  <c r="AQ37" i="443" s="1"/>
  <c r="AV37" i="443"/>
  <c r="AW37" i="443" s="1"/>
  <c r="AU37" i="443"/>
  <c r="BT37" i="443"/>
  <c r="BL37" i="443"/>
  <c r="AS37" i="443"/>
  <c r="BS37" i="443"/>
  <c r="BR37" i="443"/>
  <c r="AO37" i="443"/>
  <c r="AY16" i="443"/>
  <c r="BO40" i="443"/>
  <c r="AP40" i="443"/>
  <c r="AQ40" i="443" s="1"/>
  <c r="BN40" i="443"/>
  <c r="AV40" i="443"/>
  <c r="AW40" i="443" s="1"/>
  <c r="BM40" i="443"/>
  <c r="AT40" i="443"/>
  <c r="AU40" i="443"/>
  <c r="AR40" i="443"/>
  <c r="BT40" i="443"/>
  <c r="AS40" i="443"/>
  <c r="BL40" i="443"/>
  <c r="BS40" i="443"/>
  <c r="AO40" i="443"/>
  <c r="BQ40" i="443"/>
  <c r="BP40" i="443"/>
  <c r="BK41" i="443"/>
  <c r="BJ41" i="443"/>
  <c r="BI41" i="443"/>
  <c r="AP50" i="443"/>
  <c r="AQ50" i="443" s="1"/>
  <c r="BT50" i="443"/>
  <c r="AV50" i="443"/>
  <c r="AW50" i="443" s="1"/>
  <c r="BO50" i="443"/>
  <c r="AR50" i="443"/>
  <c r="AS50" i="443"/>
  <c r="BS50" i="443"/>
  <c r="AU50" i="443"/>
  <c r="BL50" i="443"/>
  <c r="AO50" i="443"/>
  <c r="AT50" i="443"/>
  <c r="BM50" i="443"/>
  <c r="BQ50" i="443"/>
  <c r="BP50" i="443"/>
  <c r="BK52" i="443"/>
  <c r="BJ52" i="443"/>
  <c r="BI52" i="443"/>
  <c r="BM61" i="443"/>
  <c r="BP61" i="443"/>
  <c r="BT61" i="443"/>
  <c r="AU61" i="443"/>
  <c r="BO61" i="443"/>
  <c r="AS61" i="443"/>
  <c r="BR61" i="443"/>
  <c r="AV61" i="443"/>
  <c r="AW61" i="443" s="1"/>
  <c r="AR61" i="443"/>
  <c r="AT61" i="443"/>
  <c r="BL61" i="443"/>
  <c r="BQ61" i="443"/>
  <c r="BS61" i="443"/>
  <c r="AO61" i="443"/>
  <c r="BK74" i="443"/>
  <c r="BI74" i="443"/>
  <c r="BJ74" i="443"/>
  <c r="BI75" i="443"/>
  <c r="BK75" i="443"/>
  <c r="BJ75" i="443"/>
  <c r="M16" i="444"/>
  <c r="BF21" i="444"/>
  <c r="BE16" i="444"/>
  <c r="BJ94" i="444"/>
  <c r="BI94" i="444"/>
  <c r="BK94" i="444"/>
  <c r="BT143" i="444"/>
  <c r="AP143" i="444"/>
  <c r="AQ143" i="444" s="1"/>
  <c r="BQ143" i="444"/>
  <c r="BO143" i="444"/>
  <c r="AT143" i="444"/>
  <c r="AS143" i="444"/>
  <c r="BM143" i="444"/>
  <c r="AR143" i="444"/>
  <c r="AO143" i="444"/>
  <c r="AU143" i="444"/>
  <c r="BP143" i="444"/>
  <c r="AV143" i="444"/>
  <c r="AW143" i="444" s="1"/>
  <c r="BL143" i="444"/>
  <c r="BS143" i="444"/>
  <c r="AE21" i="445"/>
  <c r="L15" i="445"/>
  <c r="BO12" i="445"/>
  <c r="BO14" i="445" s="1"/>
  <c r="BC21" i="445"/>
  <c r="BE15" i="445"/>
  <c r="BS47" i="445"/>
  <c r="BM47" i="445"/>
  <c r="AT47" i="445"/>
  <c r="AO47" i="445"/>
  <c r="AP47" i="445"/>
  <c r="AQ47" i="445" s="1"/>
  <c r="BR47" i="445"/>
  <c r="AV47" i="445"/>
  <c r="AW47" i="445" s="1"/>
  <c r="BT47" i="445"/>
  <c r="AS47" i="445"/>
  <c r="BO47" i="445"/>
  <c r="AR47" i="445"/>
  <c r="BP47" i="445"/>
  <c r="BQ47" i="445"/>
  <c r="BN47" i="445"/>
  <c r="R16" i="446"/>
  <c r="BX21" i="446"/>
  <c r="BY14" i="446"/>
  <c r="AE17" i="446"/>
  <c r="AJ26" i="446"/>
  <c r="AI147" i="446"/>
  <c r="AJ147" i="446" s="1"/>
  <c r="M16" i="342"/>
  <c r="BK22" i="342"/>
  <c r="BO12" i="342"/>
  <c r="BO14" i="342" s="1"/>
  <c r="BB12" i="342"/>
  <c r="BB14" i="342" s="1"/>
  <c r="AY12" i="342"/>
  <c r="AY14" i="342" s="1"/>
  <c r="BL12" i="342"/>
  <c r="BL14" i="342" s="1"/>
  <c r="AS25" i="342"/>
  <c r="BQ25" i="342"/>
  <c r="BT25" i="342"/>
  <c r="BS25" i="342"/>
  <c r="BP25" i="342"/>
  <c r="AT25" i="342"/>
  <c r="AV25" i="342"/>
  <c r="AW25" i="342" s="1"/>
  <c r="AP25" i="342"/>
  <c r="AR25" i="342"/>
  <c r="BR25" i="342"/>
  <c r="BO25" i="342"/>
  <c r="BJ28" i="342"/>
  <c r="BI28" i="342"/>
  <c r="BK30" i="342"/>
  <c r="BJ30" i="342"/>
  <c r="BI30" i="342"/>
  <c r="BN50" i="342"/>
  <c r="AR50" i="342"/>
  <c r="AU50" i="342"/>
  <c r="AS50" i="342"/>
  <c r="BS50" i="342"/>
  <c r="AT50" i="342"/>
  <c r="BM50" i="342"/>
  <c r="AO50" i="342"/>
  <c r="BQ50" i="342"/>
  <c r="BO50" i="342"/>
  <c r="AP50" i="342"/>
  <c r="AQ50" i="342" s="1"/>
  <c r="BQ73" i="342"/>
  <c r="AV73" i="342"/>
  <c r="AW73" i="342" s="1"/>
  <c r="BR73" i="342"/>
  <c r="AP73" i="342"/>
  <c r="AQ73" i="342" s="1"/>
  <c r="AO73" i="342"/>
  <c r="BS73" i="342"/>
  <c r="BM73" i="342"/>
  <c r="BP73" i="342"/>
  <c r="AT73" i="342"/>
  <c r="BI74" i="342"/>
  <c r="BK74" i="342"/>
  <c r="BJ74" i="342"/>
  <c r="BJ78" i="342"/>
  <c r="BI78" i="342"/>
  <c r="BK78" i="342"/>
  <c r="BP146" i="342"/>
  <c r="AS146" i="342"/>
  <c r="BS146" i="342"/>
  <c r="AV146" i="342"/>
  <c r="AW146" i="342" s="1"/>
  <c r="AO146" i="342"/>
  <c r="BR146" i="342"/>
  <c r="AP146" i="342"/>
  <c r="AQ146" i="342" s="1"/>
  <c r="BO146" i="342"/>
  <c r="BN146" i="342"/>
  <c r="BT146" i="342"/>
  <c r="BL146" i="342"/>
  <c r="BM146" i="342"/>
  <c r="AU146" i="342"/>
  <c r="BQ146" i="342"/>
  <c r="AA100" i="399"/>
  <c r="X100" i="399"/>
  <c r="Y100" i="399"/>
  <c r="Z100" i="399"/>
  <c r="Z117" i="399"/>
  <c r="Y117" i="399"/>
  <c r="X117" i="399"/>
  <c r="X140" i="399"/>
  <c r="AA140" i="399"/>
  <c r="Y140" i="399"/>
  <c r="Z140" i="399"/>
  <c r="X205" i="399"/>
  <c r="AA205" i="399"/>
  <c r="Y205" i="399"/>
  <c r="Z205" i="399"/>
  <c r="Z214" i="399"/>
  <c r="AA214" i="399"/>
  <c r="Y214" i="399"/>
  <c r="X214" i="399"/>
  <c r="AA234" i="399"/>
  <c r="Y234" i="399"/>
  <c r="Z29" i="430"/>
  <c r="Y29" i="430"/>
  <c r="AA29" i="430"/>
  <c r="AA33" i="430"/>
  <c r="Z33" i="430"/>
  <c r="X33" i="430"/>
  <c r="AA70" i="430"/>
  <c r="Z70" i="430"/>
  <c r="Y70" i="430"/>
  <c r="X70" i="430"/>
  <c r="X142" i="430"/>
  <c r="AA142" i="430"/>
  <c r="Z142" i="430"/>
  <c r="Y142" i="430"/>
  <c r="BE21" i="443"/>
  <c r="BJ88" i="443"/>
  <c r="BI88" i="443"/>
  <c r="BK88" i="443"/>
  <c r="BI96" i="443"/>
  <c r="BK96" i="443"/>
  <c r="BJ96" i="443"/>
  <c r="BR104" i="443"/>
  <c r="AR104" i="443"/>
  <c r="BP104" i="443"/>
  <c r="AO104" i="443"/>
  <c r="BM104" i="443"/>
  <c r="AV104" i="443"/>
  <c r="AW104" i="443" s="1"/>
  <c r="BS104" i="443"/>
  <c r="AU104" i="443"/>
  <c r="BO104" i="443"/>
  <c r="AS104" i="443"/>
  <c r="BQ104" i="443"/>
  <c r="AT104" i="443"/>
  <c r="AP104" i="443"/>
  <c r="AQ104" i="443" s="1"/>
  <c r="BL104" i="443"/>
  <c r="BQ120" i="443"/>
  <c r="AR120" i="443"/>
  <c r="BN120" i="443"/>
  <c r="AP120" i="443"/>
  <c r="AQ120" i="443" s="1"/>
  <c r="AS120" i="443"/>
  <c r="BL120" i="443"/>
  <c r="AT120" i="443"/>
  <c r="BO120" i="443"/>
  <c r="AU120" i="443"/>
  <c r="AO120" i="443"/>
  <c r="BP120" i="443"/>
  <c r="BS120" i="443"/>
  <c r="BR120" i="443"/>
  <c r="BT120" i="443"/>
  <c r="BM120" i="443"/>
  <c r="AB13" i="444"/>
  <c r="BT49" i="444"/>
  <c r="BO49" i="444"/>
  <c r="AU49" i="444"/>
  <c r="BS49" i="444"/>
  <c r="BN49" i="444"/>
  <c r="AT49" i="444"/>
  <c r="AO49" i="444"/>
  <c r="BR49" i="444"/>
  <c r="AS49" i="444"/>
  <c r="AV49" i="444"/>
  <c r="AW49" i="444" s="1"/>
  <c r="BP49" i="444"/>
  <c r="AP49" i="444"/>
  <c r="AQ49" i="444" s="1"/>
  <c r="BL49" i="444"/>
  <c r="BQ49" i="444"/>
  <c r="AR49" i="444"/>
  <c r="O16" i="445"/>
  <c r="BK95" i="445"/>
  <c r="BJ95" i="445"/>
  <c r="BI95" i="445"/>
  <c r="S18" i="446"/>
  <c r="BM18" i="446"/>
  <c r="BN18" i="446" s="1"/>
  <c r="P18" i="446"/>
  <c r="BF18" i="446"/>
  <c r="BG18" i="446" s="1"/>
  <c r="BS18" i="446"/>
  <c r="BT18" i="446" s="1"/>
  <c r="BP18" i="446"/>
  <c r="V18" i="446"/>
  <c r="BC18" i="446"/>
  <c r="BY16" i="446"/>
  <c r="BY15" i="446"/>
  <c r="V21" i="446"/>
  <c r="AM17" i="446"/>
  <c r="U16" i="446"/>
  <c r="BR32" i="447"/>
  <c r="BL32" i="447"/>
  <c r="AU32" i="447"/>
  <c r="BP32" i="447"/>
  <c r="AT32" i="447"/>
  <c r="AO32" i="447"/>
  <c r="BO32" i="447"/>
  <c r="AS32" i="447"/>
  <c r="BN32" i="447"/>
  <c r="AP32" i="447"/>
  <c r="AQ32" i="447" s="1"/>
  <c r="BS32" i="447"/>
  <c r="BQ32" i="447"/>
  <c r="BM32" i="447"/>
  <c r="BT32" i="447"/>
  <c r="AR32" i="447"/>
  <c r="AV32" i="447"/>
  <c r="AW32" i="447" s="1"/>
  <c r="U48" i="453"/>
  <c r="P115" i="453"/>
  <c r="O217" i="453"/>
  <c r="U72" i="453"/>
  <c r="W105" i="453"/>
  <c r="O124" i="453"/>
  <c r="O28" i="453"/>
  <c r="O58" i="453"/>
  <c r="U79" i="453"/>
  <c r="T103" i="453"/>
  <c r="S32" i="453"/>
  <c r="S64" i="453"/>
  <c r="U105" i="453"/>
  <c r="P160" i="453"/>
  <c r="R38" i="453"/>
  <c r="O100" i="453"/>
  <c r="S126" i="453"/>
  <c r="V152" i="453"/>
  <c r="T165" i="453"/>
  <c r="T31" i="453"/>
  <c r="O50" i="453"/>
  <c r="T63" i="453"/>
  <c r="O82" i="453"/>
  <c r="T95" i="453"/>
  <c r="S110" i="453"/>
  <c r="T133" i="453"/>
  <c r="V184" i="453"/>
  <c r="O25" i="453"/>
  <c r="R46" i="453"/>
  <c r="O57" i="453"/>
  <c r="R78" i="453"/>
  <c r="O89" i="453"/>
  <c r="Q109" i="453"/>
  <c r="P130" i="453"/>
  <c r="T180" i="453"/>
  <c r="Q204" i="453"/>
  <c r="P27" i="453"/>
  <c r="U33" i="453"/>
  <c r="Q37" i="453"/>
  <c r="P43" i="453"/>
  <c r="U49" i="453"/>
  <c r="Q53" i="453"/>
  <c r="P59" i="453"/>
  <c r="U65" i="453"/>
  <c r="Q69" i="453"/>
  <c r="P75" i="453"/>
  <c r="U81" i="453"/>
  <c r="Q85" i="453"/>
  <c r="P91" i="453"/>
  <c r="U97" i="453"/>
  <c r="Q101" i="453"/>
  <c r="S112" i="453"/>
  <c r="T125" i="453"/>
  <c r="T132" i="453"/>
  <c r="Q145" i="453"/>
  <c r="T164" i="453"/>
  <c r="Q177" i="453"/>
  <c r="S197" i="453"/>
  <c r="V215" i="453"/>
  <c r="O224" i="453"/>
  <c r="W25" i="453"/>
  <c r="W33" i="453"/>
  <c r="W41" i="453"/>
  <c r="W49" i="453"/>
  <c r="W57" i="453"/>
  <c r="W65" i="453"/>
  <c r="W73" i="453"/>
  <c r="W81" i="453"/>
  <c r="W89" i="453"/>
  <c r="W97" i="453"/>
  <c r="O106" i="453"/>
  <c r="O116" i="453"/>
  <c r="P123" i="453"/>
  <c r="P144" i="453"/>
  <c r="Q151" i="453"/>
  <c r="P178" i="453"/>
  <c r="V186" i="453"/>
  <c r="R221" i="453"/>
  <c r="O234" i="453"/>
  <c r="U104" i="453"/>
  <c r="R108" i="453"/>
  <c r="Q115" i="453"/>
  <c r="W122" i="453"/>
  <c r="O129" i="453"/>
  <c r="S142" i="453"/>
  <c r="U155" i="453"/>
  <c r="R161" i="453"/>
  <c r="S174" i="453"/>
  <c r="U187" i="453"/>
  <c r="U196" i="453"/>
  <c r="R206" i="453"/>
  <c r="Q220" i="453"/>
  <c r="U241" i="453"/>
  <c r="W246" i="453"/>
  <c r="W28" i="453"/>
  <c r="W36" i="453"/>
  <c r="W44" i="453"/>
  <c r="W52" i="453"/>
  <c r="W60" i="453"/>
  <c r="W68" i="453"/>
  <c r="W76" i="453"/>
  <c r="W84" i="453"/>
  <c r="W92" i="453"/>
  <c r="W100" i="453"/>
  <c r="W108" i="453"/>
  <c r="W116" i="453"/>
  <c r="W124" i="453"/>
  <c r="P131" i="453"/>
  <c r="W140" i="453"/>
  <c r="O146" i="453"/>
  <c r="V155" i="453"/>
  <c r="R159" i="453"/>
  <c r="O168" i="453"/>
  <c r="V174" i="453"/>
  <c r="S180" i="453"/>
  <c r="R189" i="453"/>
  <c r="Q202" i="453"/>
  <c r="O209" i="453"/>
  <c r="S228" i="453"/>
  <c r="O240" i="453"/>
  <c r="W23" i="453"/>
  <c r="R26" i="453"/>
  <c r="U29" i="453"/>
  <c r="O32" i="453"/>
  <c r="T35" i="453"/>
  <c r="U38" i="453"/>
  <c r="W40" i="453"/>
  <c r="S44" i="453"/>
  <c r="P47" i="453"/>
  <c r="Q49" i="453"/>
  <c r="O53" i="453"/>
  <c r="W55" i="453"/>
  <c r="R58" i="453"/>
  <c r="U61" i="453"/>
  <c r="O64" i="453"/>
  <c r="T67" i="453"/>
  <c r="U70" i="453"/>
  <c r="W72" i="453"/>
  <c r="S76" i="453"/>
  <c r="P79" i="453"/>
  <c r="Q81" i="453"/>
  <c r="O85" i="453"/>
  <c r="W87" i="453"/>
  <c r="R90" i="453"/>
  <c r="U93" i="453"/>
  <c r="O96" i="453"/>
  <c r="T99" i="453"/>
  <c r="U102" i="453"/>
  <c r="W104" i="453"/>
  <c r="S108" i="453"/>
  <c r="P111" i="453"/>
  <c r="Q113" i="453"/>
  <c r="O117" i="453"/>
  <c r="W119" i="453"/>
  <c r="R122" i="453"/>
  <c r="U125" i="453"/>
  <c r="O128" i="453"/>
  <c r="U131" i="453"/>
  <c r="P136" i="453"/>
  <c r="S140" i="453"/>
  <c r="U145" i="453"/>
  <c r="S150" i="453"/>
  <c r="O154" i="453"/>
  <c r="W158" i="453"/>
  <c r="U163" i="453"/>
  <c r="P168" i="453"/>
  <c r="S172" i="453"/>
  <c r="U177" i="453"/>
  <c r="S182" i="453"/>
  <c r="O186" i="453"/>
  <c r="W190" i="453"/>
  <c r="T195" i="453"/>
  <c r="T204" i="453"/>
  <c r="P210" i="453"/>
  <c r="V216" i="453"/>
  <c r="U220" i="453"/>
  <c r="O226" i="453"/>
  <c r="V238" i="453"/>
  <c r="P245" i="453"/>
  <c r="T25" i="453"/>
  <c r="U28" i="453"/>
  <c r="W30" i="453"/>
  <c r="S34" i="453"/>
  <c r="P37" i="453"/>
  <c r="Q39" i="453"/>
  <c r="O43" i="453"/>
  <c r="W45" i="453"/>
  <c r="R48" i="453"/>
  <c r="U51" i="453"/>
  <c r="O54" i="453"/>
  <c r="T57" i="453"/>
  <c r="U60" i="453"/>
  <c r="W62" i="453"/>
  <c r="S66" i="453"/>
  <c r="P69" i="453"/>
  <c r="Q71" i="453"/>
  <c r="O75" i="453"/>
  <c r="W77" i="453"/>
  <c r="R80" i="453"/>
  <c r="U83" i="453"/>
  <c r="O86" i="453"/>
  <c r="T89" i="453"/>
  <c r="U92" i="453"/>
  <c r="W94" i="453"/>
  <c r="S98" i="453"/>
  <c r="P101" i="453"/>
  <c r="Q103" i="453"/>
  <c r="O107" i="453"/>
  <c r="W109" i="453"/>
  <c r="R112" i="453"/>
  <c r="U115" i="453"/>
  <c r="O118" i="453"/>
  <c r="T121" i="453"/>
  <c r="U124" i="453"/>
  <c r="W126" i="453"/>
  <c r="V130" i="453"/>
  <c r="V134" i="453"/>
  <c r="P138" i="453"/>
  <c r="P142" i="453"/>
  <c r="V146" i="453"/>
  <c r="V150" i="453"/>
  <c r="P154" i="453"/>
  <c r="P158" i="453"/>
  <c r="V162" i="453"/>
  <c r="V166" i="453"/>
  <c r="P170" i="453"/>
  <c r="P174" i="453"/>
  <c r="V178" i="453"/>
  <c r="V182" i="453"/>
  <c r="P186" i="453"/>
  <c r="P190" i="453"/>
  <c r="V195" i="453"/>
  <c r="O203" i="453"/>
  <c r="R208" i="453"/>
  <c r="R214" i="453"/>
  <c r="T221" i="453"/>
  <c r="U226" i="453"/>
  <c r="R230" i="453"/>
  <c r="P235" i="453"/>
  <c r="P241" i="453"/>
  <c r="Q24" i="453"/>
  <c r="V26" i="453"/>
  <c r="S29" i="453"/>
  <c r="Q32" i="453"/>
  <c r="V34" i="453"/>
  <c r="S37" i="453"/>
  <c r="Q40" i="453"/>
  <c r="V42" i="453"/>
  <c r="S45" i="453"/>
  <c r="Q48" i="453"/>
  <c r="V50" i="453"/>
  <c r="S53" i="453"/>
  <c r="Q56" i="453"/>
  <c r="V58" i="453"/>
  <c r="S61" i="453"/>
  <c r="Q64" i="453"/>
  <c r="V66" i="453"/>
  <c r="S69" i="453"/>
  <c r="Q72" i="453"/>
  <c r="V74" i="453"/>
  <c r="S77" i="453"/>
  <c r="Q80" i="453"/>
  <c r="V82" i="453"/>
  <c r="S85" i="453"/>
  <c r="Q88" i="453"/>
  <c r="V90" i="453"/>
  <c r="S93" i="453"/>
  <c r="Q96" i="453"/>
  <c r="V98" i="453"/>
  <c r="S101" i="453"/>
  <c r="Q104" i="453"/>
  <c r="V106" i="453"/>
  <c r="S109" i="453"/>
  <c r="Q112" i="453"/>
  <c r="V114" i="453"/>
  <c r="S117" i="453"/>
  <c r="Q120" i="453"/>
  <c r="V122" i="453"/>
  <c r="S125" i="453"/>
  <c r="Q128" i="453"/>
  <c r="Q131" i="453"/>
  <c r="V135" i="453"/>
  <c r="S138" i="453"/>
  <c r="R142" i="453"/>
  <c r="V145" i="453"/>
  <c r="P149" i="453"/>
  <c r="P153" i="453"/>
  <c r="R156" i="453"/>
  <c r="R160" i="453"/>
  <c r="Q163" i="453"/>
  <c r="V167" i="453"/>
  <c r="S170" i="453"/>
  <c r="R174" i="453"/>
  <c r="V177" i="453"/>
  <c r="P181" i="453"/>
  <c r="P185" i="453"/>
  <c r="R188" i="453"/>
  <c r="O193" i="453"/>
  <c r="T197" i="453"/>
  <c r="P202" i="453"/>
  <c r="V208" i="453"/>
  <c r="U212" i="453"/>
  <c r="R216" i="453"/>
  <c r="T220" i="453"/>
  <c r="U230" i="453"/>
  <c r="U235" i="453"/>
  <c r="O242" i="453"/>
  <c r="R23" i="453"/>
  <c r="R25" i="453"/>
  <c r="R27" i="453"/>
  <c r="R29" i="453"/>
  <c r="R31" i="453"/>
  <c r="R33" i="453"/>
  <c r="R35" i="453"/>
  <c r="R37" i="453"/>
  <c r="R39" i="453"/>
  <c r="R41" i="453"/>
  <c r="R43" i="453"/>
  <c r="R45" i="453"/>
  <c r="R47" i="453"/>
  <c r="R49" i="453"/>
  <c r="R51" i="453"/>
  <c r="R53" i="453"/>
  <c r="R55" i="453"/>
  <c r="R57" i="453"/>
  <c r="R59" i="453"/>
  <c r="R61" i="453"/>
  <c r="R63" i="453"/>
  <c r="R65" i="453"/>
  <c r="R67" i="453"/>
  <c r="R69" i="453"/>
  <c r="R71" i="453"/>
  <c r="R73" i="453"/>
  <c r="R75" i="453"/>
  <c r="R77" i="453"/>
  <c r="R79" i="453"/>
  <c r="R81" i="453"/>
  <c r="R83" i="453"/>
  <c r="R85" i="453"/>
  <c r="R87" i="453"/>
  <c r="R89" i="453"/>
  <c r="R91" i="453"/>
  <c r="R93" i="453"/>
  <c r="R95" i="453"/>
  <c r="R97" i="453"/>
  <c r="R99" i="453"/>
  <c r="R101" i="453"/>
  <c r="R103" i="453"/>
  <c r="R105" i="453"/>
  <c r="R107" i="453"/>
  <c r="R109" i="453"/>
  <c r="R111" i="453"/>
  <c r="R113" i="453"/>
  <c r="R115" i="453"/>
  <c r="R117" i="453"/>
  <c r="R119" i="453"/>
  <c r="R121" i="453"/>
  <c r="R123" i="453"/>
  <c r="R125" i="453"/>
  <c r="R127" i="453"/>
  <c r="R129" i="453"/>
  <c r="R131" i="453"/>
  <c r="V133" i="453"/>
  <c r="U135" i="453"/>
  <c r="W138" i="453"/>
  <c r="Q141" i="453"/>
  <c r="P143" i="453"/>
  <c r="R146" i="453"/>
  <c r="V148" i="453"/>
  <c r="T150" i="453"/>
  <c r="T153" i="453"/>
  <c r="P156" i="453"/>
  <c r="O158" i="453"/>
  <c r="S160" i="453"/>
  <c r="R163" i="453"/>
  <c r="V165" i="453"/>
  <c r="U167" i="453"/>
  <c r="W170" i="453"/>
  <c r="Q173" i="453"/>
  <c r="P175" i="453"/>
  <c r="R178" i="453"/>
  <c r="V180" i="453"/>
  <c r="T182" i="453"/>
  <c r="T185" i="453"/>
  <c r="P188" i="453"/>
  <c r="O190" i="453"/>
  <c r="T192" i="453"/>
  <c r="P195" i="453"/>
  <c r="W197" i="453"/>
  <c r="T200" i="453"/>
  <c r="P203" i="453"/>
  <c r="W205" i="453"/>
  <c r="T208" i="453"/>
  <c r="P211" i="453"/>
  <c r="W213" i="453"/>
  <c r="T216" i="453"/>
  <c r="P219" i="453"/>
  <c r="W221" i="453"/>
  <c r="W224" i="453"/>
  <c r="Q227" i="453"/>
  <c r="W232" i="453"/>
  <c r="V235" i="453"/>
  <c r="R239" i="453"/>
  <c r="V243" i="453"/>
  <c r="Q130" i="453"/>
  <c r="W131" i="453"/>
  <c r="S133" i="453"/>
  <c r="O135" i="453"/>
  <c r="U136" i="453"/>
  <c r="Q138" i="453"/>
  <c r="W139" i="453"/>
  <c r="S141" i="453"/>
  <c r="O143" i="453"/>
  <c r="U144" i="453"/>
  <c r="Q146" i="453"/>
  <c r="W147" i="453"/>
  <c r="S149" i="453"/>
  <c r="O151" i="453"/>
  <c r="U152" i="453"/>
  <c r="Q154" i="453"/>
  <c r="W155" i="453"/>
  <c r="S157" i="453"/>
  <c r="O159" i="453"/>
  <c r="U160" i="453"/>
  <c r="Q162" i="453"/>
  <c r="W163" i="453"/>
  <c r="S165" i="453"/>
  <c r="O167" i="453"/>
  <c r="U168" i="453"/>
  <c r="Q170" i="453"/>
  <c r="W171" i="453"/>
  <c r="S173" i="453"/>
  <c r="O175" i="453"/>
  <c r="U176" i="453"/>
  <c r="Q178" i="453"/>
  <c r="W179" i="453"/>
  <c r="S181" i="453"/>
  <c r="O183" i="453"/>
  <c r="U184" i="453"/>
  <c r="Q186" i="453"/>
  <c r="W187" i="453"/>
  <c r="S189" i="453"/>
  <c r="O191" i="453"/>
  <c r="S193" i="453"/>
  <c r="R196" i="453"/>
  <c r="V198" i="453"/>
  <c r="U200" i="453"/>
  <c r="W203" i="453"/>
  <c r="Q206" i="453"/>
  <c r="P208" i="453"/>
  <c r="R211" i="453"/>
  <c r="V213" i="453"/>
  <c r="T215" i="453"/>
  <c r="T218" i="453"/>
  <c r="P221" i="453"/>
  <c r="O223" i="453"/>
  <c r="S226" i="453"/>
  <c r="P229" i="453"/>
  <c r="Q231" i="453"/>
  <c r="T235" i="453"/>
  <c r="Q239" i="453"/>
  <c r="T243" i="453"/>
  <c r="Q191" i="453"/>
  <c r="W192" i="453"/>
  <c r="S194" i="453"/>
  <c r="O196" i="453"/>
  <c r="U197" i="453"/>
  <c r="Q199" i="453"/>
  <c r="W200" i="453"/>
  <c r="S202" i="453"/>
  <c r="O204" i="453"/>
  <c r="U205" i="453"/>
  <c r="Q207" i="453"/>
  <c r="W208" i="453"/>
  <c r="S210" i="453"/>
  <c r="O212" i="453"/>
  <c r="U213" i="453"/>
  <c r="Q215" i="453"/>
  <c r="W216" i="453"/>
  <c r="S218" i="453"/>
  <c r="O220" i="453"/>
  <c r="U221" i="453"/>
  <c r="Q223" i="453"/>
  <c r="S225" i="453"/>
  <c r="Q228" i="453"/>
  <c r="V230" i="453"/>
  <c r="S233" i="453"/>
  <c r="P236" i="453"/>
  <c r="O238" i="453"/>
  <c r="S240" i="453"/>
  <c r="R243" i="453"/>
  <c r="V245" i="453"/>
  <c r="T224" i="453"/>
  <c r="T226" i="453"/>
  <c r="T228" i="453"/>
  <c r="T230" i="453"/>
  <c r="T232" i="453"/>
  <c r="T234" i="453"/>
  <c r="Q236" i="453"/>
  <c r="W237" i="453"/>
  <c r="S239" i="453"/>
  <c r="O241" i="453"/>
  <c r="U242" i="453"/>
  <c r="Q244" i="453"/>
  <c r="BK31" i="342"/>
  <c r="BQ18" i="342"/>
  <c r="BB18" i="342"/>
  <c r="BE12" i="342"/>
  <c r="BE14" i="342" s="1"/>
  <c r="BN73" i="342"/>
  <c r="BM25" i="342"/>
  <c r="AS73" i="342"/>
  <c r="AR73" i="342"/>
  <c r="BJ45" i="342"/>
  <c r="BK45" i="342"/>
  <c r="BI45" i="342"/>
  <c r="BP47" i="342"/>
  <c r="AR47" i="342"/>
  <c r="BR47" i="342"/>
  <c r="AU47" i="342"/>
  <c r="AT47" i="342"/>
  <c r="BT47" i="342"/>
  <c r="AV47" i="342"/>
  <c r="AW47" i="342" s="1"/>
  <c r="BL47" i="342"/>
  <c r="BO47" i="342"/>
  <c r="BS47" i="342"/>
  <c r="AO47" i="342"/>
  <c r="BM47" i="342"/>
  <c r="BQ47" i="342"/>
  <c r="BT56" i="342"/>
  <c r="AS56" i="342"/>
  <c r="BS56" i="342"/>
  <c r="AR56" i="342"/>
  <c r="AT56" i="342"/>
  <c r="AO56" i="342"/>
  <c r="BM56" i="342"/>
  <c r="BQ56" i="342"/>
  <c r="AU56" i="342"/>
  <c r="BN56" i="342"/>
  <c r="BO56" i="342"/>
  <c r="BL56" i="342"/>
  <c r="BR63" i="342"/>
  <c r="AP63" i="342"/>
  <c r="AQ63" i="342" s="1"/>
  <c r="AT63" i="342"/>
  <c r="AS63" i="342"/>
  <c r="BM63" i="342"/>
  <c r="BN63" i="342"/>
  <c r="BT63" i="342"/>
  <c r="BS63" i="342"/>
  <c r="AU63" i="342"/>
  <c r="BP63" i="342"/>
  <c r="BT64" i="342"/>
  <c r="AR64" i="342"/>
  <c r="AT64" i="342"/>
  <c r="AU64" i="342"/>
  <c r="AV64" i="342"/>
  <c r="AW64" i="342" s="1"/>
  <c r="BM64" i="342"/>
  <c r="BP64" i="342"/>
  <c r="BQ64" i="342"/>
  <c r="AP64" i="342"/>
  <c r="AQ64" i="342" s="1"/>
  <c r="BL64" i="342"/>
  <c r="BR64" i="342"/>
  <c r="AS64" i="342"/>
  <c r="BK101" i="342"/>
  <c r="BI101" i="342"/>
  <c r="BO118" i="342"/>
  <c r="AS118" i="342"/>
  <c r="BN118" i="342"/>
  <c r="AV118" i="342"/>
  <c r="AW118" i="342" s="1"/>
  <c r="BT118" i="342"/>
  <c r="BP118" i="342"/>
  <c r="AT118" i="342"/>
  <c r="AO118" i="342"/>
  <c r="AP118" i="342"/>
  <c r="AQ118" i="342" s="1"/>
  <c r="BQ118" i="342"/>
  <c r="BS118" i="342"/>
  <c r="BN119" i="342"/>
  <c r="AU119" i="342"/>
  <c r="BL119" i="342"/>
  <c r="AR119" i="342"/>
  <c r="AO119" i="342"/>
  <c r="BM119" i="342"/>
  <c r="AV119" i="342"/>
  <c r="AW119" i="342" s="1"/>
  <c r="AP119" i="342"/>
  <c r="AQ119" i="342" s="1"/>
  <c r="BP119" i="342"/>
  <c r="AS119" i="342"/>
  <c r="BS119" i="342"/>
  <c r="AO120" i="342"/>
  <c r="AU120" i="342"/>
  <c r="BP120" i="342"/>
  <c r="BN120" i="342"/>
  <c r="AT120" i="342"/>
  <c r="BL120" i="342"/>
  <c r="AV120" i="342"/>
  <c r="AW120" i="342" s="1"/>
  <c r="BR120" i="342"/>
  <c r="BS120" i="342"/>
  <c r="BQ120" i="342"/>
  <c r="BK122" i="342"/>
  <c r="BI122" i="342"/>
  <c r="BI123" i="342"/>
  <c r="BJ123" i="342"/>
  <c r="BK124" i="342"/>
  <c r="BJ124" i="342"/>
  <c r="BI124" i="342"/>
  <c r="BI125" i="342"/>
  <c r="BK125" i="342"/>
  <c r="BJ125" i="342"/>
  <c r="BQ127" i="342"/>
  <c r="AU127" i="342"/>
  <c r="AO127" i="342"/>
  <c r="BS127" i="342"/>
  <c r="AR127" i="342"/>
  <c r="AT127" i="342"/>
  <c r="BP127" i="342"/>
  <c r="AP127" i="342"/>
  <c r="AQ127" i="342" s="1"/>
  <c r="BM127" i="342"/>
  <c r="AV127" i="342"/>
  <c r="AW127" i="342" s="1"/>
  <c r="BR127" i="342"/>
  <c r="BL127" i="342"/>
  <c r="AS127" i="342"/>
  <c r="BN127" i="342"/>
  <c r="BR129" i="342"/>
  <c r="BT129" i="342"/>
  <c r="AV129" i="342"/>
  <c r="AW129" i="342" s="1"/>
  <c r="AO129" i="342"/>
  <c r="BO129" i="342"/>
  <c r="BQ129" i="342"/>
  <c r="BP129" i="342"/>
  <c r="AT129" i="342"/>
  <c r="BM129" i="342"/>
  <c r="AU129" i="342"/>
  <c r="BL129" i="342"/>
  <c r="BN129" i="342"/>
  <c r="AR129" i="342"/>
  <c r="BT132" i="342"/>
  <c r="BN132" i="342"/>
  <c r="AU132" i="342"/>
  <c r="BM132" i="342"/>
  <c r="BQ132" i="342"/>
  <c r="AP132" i="342"/>
  <c r="AQ132" i="342" s="1"/>
  <c r="AV132" i="342"/>
  <c r="AW132" i="342" s="1"/>
  <c r="AS132" i="342"/>
  <c r="BS132" i="342"/>
  <c r="BT139" i="342"/>
  <c r="BM139" i="342"/>
  <c r="AO139" i="342"/>
  <c r="BS139" i="342"/>
  <c r="AV139" i="342"/>
  <c r="AW139" i="342" s="1"/>
  <c r="BN139" i="342"/>
  <c r="AP139" i="342"/>
  <c r="AQ139" i="342" s="1"/>
  <c r="BP139" i="342"/>
  <c r="AU139" i="342"/>
  <c r="AT139" i="342"/>
  <c r="AR139" i="342"/>
  <c r="BK143" i="342"/>
  <c r="BJ143" i="342"/>
  <c r="BI143" i="342"/>
  <c r="Z67" i="399"/>
  <c r="AA67" i="399"/>
  <c r="Y67" i="399"/>
  <c r="Y86" i="399"/>
  <c r="Z86" i="399"/>
  <c r="Z165" i="399"/>
  <c r="X165" i="399"/>
  <c r="X173" i="399"/>
  <c r="AA173" i="399"/>
  <c r="Y173" i="399"/>
  <c r="Z173" i="399"/>
  <c r="X175" i="399"/>
  <c r="AA175" i="399"/>
  <c r="Z175" i="399"/>
  <c r="AA185" i="399"/>
  <c r="Y185" i="399"/>
  <c r="X185" i="399"/>
  <c r="Z185" i="399"/>
  <c r="Y192" i="399"/>
  <c r="X192" i="399"/>
  <c r="AA192" i="399"/>
  <c r="Y199" i="399"/>
  <c r="X199" i="399"/>
  <c r="AA199" i="399"/>
  <c r="X202" i="399"/>
  <c r="Z202" i="399"/>
  <c r="Z237" i="399"/>
  <c r="Y237" i="399"/>
  <c r="AA237" i="399"/>
  <c r="X246" i="399"/>
  <c r="Z246" i="399"/>
  <c r="AA246" i="399"/>
  <c r="AA149" i="430"/>
  <c r="Y33" i="430"/>
  <c r="X29" i="430"/>
  <c r="Z43" i="430"/>
  <c r="X43" i="430"/>
  <c r="AA43" i="430"/>
  <c r="Z71" i="430"/>
  <c r="X71" i="430"/>
  <c r="Y71" i="430"/>
  <c r="AA71" i="430"/>
  <c r="Z75" i="430"/>
  <c r="AA75" i="430"/>
  <c r="Y75" i="430"/>
  <c r="X75" i="430"/>
  <c r="X102" i="430"/>
  <c r="AA102" i="430"/>
  <c r="Z102" i="430"/>
  <c r="Y102" i="430"/>
  <c r="AA124" i="430"/>
  <c r="Z124" i="430"/>
  <c r="Y124" i="430"/>
  <c r="X124" i="430"/>
  <c r="X129" i="430"/>
  <c r="AL21" i="443"/>
  <c r="AW22" i="447"/>
  <c r="BL43" i="445"/>
  <c r="BX21" i="445"/>
  <c r="BY14" i="443"/>
  <c r="BY22" i="443"/>
  <c r="BX21" i="443"/>
  <c r="O15" i="443"/>
  <c r="O16" i="443"/>
  <c r="AY15" i="443"/>
  <c r="BC21" i="443"/>
  <c r="P21" i="443"/>
  <c r="BE18" i="444"/>
  <c r="U18" i="444"/>
  <c r="BR18" i="444"/>
  <c r="W18" i="444"/>
  <c r="AT137" i="444"/>
  <c r="BQ137" i="444"/>
  <c r="AR137" i="444"/>
  <c r="AU137" i="444"/>
  <c r="AS137" i="444"/>
  <c r="AO137" i="444"/>
  <c r="BT137" i="444"/>
  <c r="BS137" i="444"/>
  <c r="AP137" i="444"/>
  <c r="AQ137" i="444" s="1"/>
  <c r="BR137" i="444"/>
  <c r="BL137" i="444"/>
  <c r="BM137" i="444"/>
  <c r="BN137" i="444"/>
  <c r="BP137" i="444"/>
  <c r="AV137" i="444"/>
  <c r="AW137" i="444" s="1"/>
  <c r="BO137" i="444"/>
  <c r="N15" i="445"/>
  <c r="O15" i="447"/>
  <c r="AF21" i="447"/>
  <c r="BC21" i="447"/>
  <c r="T17" i="399"/>
  <c r="AU22" i="342"/>
  <c r="BR22" i="342"/>
  <c r="AV22" i="342"/>
  <c r="BQ22" i="342"/>
  <c r="BL22" i="342"/>
  <c r="BP22" i="342"/>
  <c r="AS22" i="342"/>
  <c r="BT22" i="342"/>
  <c r="AR22" i="342"/>
  <c r="BM22" i="342"/>
  <c r="BN22" i="342"/>
  <c r="AU101" i="342"/>
  <c r="BS81" i="342"/>
  <c r="AU62" i="342"/>
  <c r="AO60" i="342"/>
  <c r="AV105" i="342"/>
  <c r="AW105" i="342" s="1"/>
  <c r="AV61" i="342"/>
  <c r="AW61" i="342" s="1"/>
  <c r="BO136" i="342"/>
  <c r="BL61" i="342"/>
  <c r="AP121" i="342"/>
  <c r="AQ121" i="342" s="1"/>
  <c r="BR109" i="342"/>
  <c r="BS134" i="342"/>
  <c r="BN101" i="342"/>
  <c r="AV81" i="342"/>
  <c r="AW81" i="342" s="1"/>
  <c r="BR62" i="342"/>
  <c r="BP40" i="342"/>
  <c r="AA38" i="399"/>
  <c r="AD21" i="342"/>
  <c r="BN145" i="342"/>
  <c r="BL62" i="342"/>
  <c r="AA40" i="399"/>
  <c r="X61" i="399"/>
  <c r="Z51" i="399"/>
  <c r="AA85" i="399"/>
  <c r="O16" i="342"/>
  <c r="AO34" i="342"/>
  <c r="BO34" i="342"/>
  <c r="BN34" i="342"/>
  <c r="AS34" i="342"/>
  <c r="BL34" i="342"/>
  <c r="BM34" i="342"/>
  <c r="AV34" i="342"/>
  <c r="AW34" i="342" s="1"/>
  <c r="AU34" i="342"/>
  <c r="AR34" i="342"/>
  <c r="BQ34" i="342"/>
  <c r="BT34" i="342"/>
  <c r="AT34" i="342"/>
  <c r="BS35" i="342"/>
  <c r="AV35" i="342"/>
  <c r="AW35" i="342" s="1"/>
  <c r="AP35" i="342"/>
  <c r="AQ35" i="342" s="1"/>
  <c r="BR35" i="342"/>
  <c r="AR35" i="342"/>
  <c r="AT35" i="342"/>
  <c r="AV36" i="342"/>
  <c r="AW36" i="342" s="1"/>
  <c r="AR36" i="342"/>
  <c r="AP36" i="342"/>
  <c r="AQ36" i="342" s="1"/>
  <c r="AS36" i="342"/>
  <c r="AO36" i="342"/>
  <c r="BN36" i="342"/>
  <c r="BM36" i="342"/>
  <c r="AU36" i="342"/>
  <c r="AT36" i="342"/>
  <c r="BK39" i="342"/>
  <c r="BI39" i="342"/>
  <c r="BM41" i="342"/>
  <c r="BO41" i="342"/>
  <c r="BN41" i="342"/>
  <c r="AR41" i="342"/>
  <c r="BR41" i="342"/>
  <c r="BS41" i="342"/>
  <c r="BL41" i="342"/>
  <c r="AT41" i="342"/>
  <c r="BI54" i="342"/>
  <c r="BJ54" i="342"/>
  <c r="BM55" i="342"/>
  <c r="AU55" i="342"/>
  <c r="AT55" i="342"/>
  <c r="AO55" i="342"/>
  <c r="BQ55" i="342"/>
  <c r="BR55" i="342"/>
  <c r="BO55" i="342"/>
  <c r="BN55" i="342"/>
  <c r="AR55" i="342"/>
  <c r="BJ58" i="342"/>
  <c r="BI58" i="342"/>
  <c r="BJ68" i="342"/>
  <c r="BK68" i="342"/>
  <c r="BI68" i="342"/>
  <c r="BI72" i="342"/>
  <c r="BJ72" i="342"/>
  <c r="AU74" i="342"/>
  <c r="BT74" i="342"/>
  <c r="BL74" i="342"/>
  <c r="BM74" i="342"/>
  <c r="AO74" i="342"/>
  <c r="BO74" i="342"/>
  <c r="AP74" i="342"/>
  <c r="AQ74" i="342" s="1"/>
  <c r="AV74" i="342"/>
  <c r="AW74" i="342" s="1"/>
  <c r="BP74" i="342"/>
  <c r="BR74" i="342"/>
  <c r="BJ77" i="342"/>
  <c r="BI77" i="342"/>
  <c r="BI87" i="342"/>
  <c r="BJ87" i="342"/>
  <c r="BP89" i="342"/>
  <c r="BL89" i="342"/>
  <c r="AU89" i="342"/>
  <c r="BN89" i="342"/>
  <c r="AV89" i="342"/>
  <c r="AW89" i="342" s="1"/>
  <c r="AT89" i="342"/>
  <c r="AP89" i="342"/>
  <c r="AQ89" i="342" s="1"/>
  <c r="AS89" i="342"/>
  <c r="BK95" i="342"/>
  <c r="BJ95" i="342"/>
  <c r="BI95" i="342"/>
  <c r="BT112" i="342"/>
  <c r="BS112" i="342"/>
  <c r="BP112" i="342"/>
  <c r="AT112" i="342"/>
  <c r="BO112" i="342"/>
  <c r="BR112" i="342"/>
  <c r="AR112" i="342"/>
  <c r="BN112" i="342"/>
  <c r="AS112" i="342"/>
  <c r="BL125" i="342"/>
  <c r="AU125" i="342"/>
  <c r="BQ125" i="342"/>
  <c r="AV125" i="342"/>
  <c r="AW125" i="342" s="1"/>
  <c r="BN125" i="342"/>
  <c r="BT125" i="342"/>
  <c r="AS125" i="342"/>
  <c r="BP125" i="342"/>
  <c r="AT125" i="342"/>
  <c r="BI136" i="342"/>
  <c r="BK136" i="342"/>
  <c r="BJ136" i="342"/>
  <c r="BP140" i="342"/>
  <c r="AS140" i="342"/>
  <c r="BS140" i="342"/>
  <c r="AV140" i="342"/>
  <c r="AW140" i="342" s="1"/>
  <c r="AO140" i="342"/>
  <c r="AT140" i="342"/>
  <c r="AP140" i="342"/>
  <c r="AQ140" i="342" s="1"/>
  <c r="BO140" i="342"/>
  <c r="AV142" i="342"/>
  <c r="AW142" i="342" s="1"/>
  <c r="AV145" i="342"/>
  <c r="AW145" i="342" s="1"/>
  <c r="X27" i="399"/>
  <c r="Z27" i="399"/>
  <c r="Y27" i="399"/>
  <c r="Z30" i="399"/>
  <c r="X30" i="399"/>
  <c r="Y33" i="399"/>
  <c r="Z38" i="399"/>
  <c r="AA44" i="399"/>
  <c r="Z44" i="399"/>
  <c r="Z47" i="399"/>
  <c r="Y47" i="399"/>
  <c r="Z54" i="399"/>
  <c r="X54" i="399"/>
  <c r="Z68" i="399"/>
  <c r="Y68" i="399"/>
  <c r="X68" i="399"/>
  <c r="AA68" i="399"/>
  <c r="X85" i="399"/>
  <c r="Z104" i="399"/>
  <c r="AA104" i="399"/>
  <c r="Y104" i="399"/>
  <c r="X106" i="399"/>
  <c r="Y106" i="399"/>
  <c r="Z106" i="399"/>
  <c r="AA106" i="399"/>
  <c r="Y108" i="399"/>
  <c r="AA108" i="399"/>
  <c r="X108" i="399"/>
  <c r="AA111" i="399"/>
  <c r="Y111" i="399"/>
  <c r="AA114" i="399"/>
  <c r="Z114" i="399"/>
  <c r="Z127" i="399"/>
  <c r="Y127" i="399"/>
  <c r="AA145" i="399"/>
  <c r="X145" i="399"/>
  <c r="Z155" i="399"/>
  <c r="Y155" i="399"/>
  <c r="AA155" i="399"/>
  <c r="X172" i="399"/>
  <c r="AA172" i="399"/>
  <c r="Y172" i="399"/>
  <c r="Z172" i="399"/>
  <c r="AA176" i="399"/>
  <c r="Z176" i="399"/>
  <c r="Z184" i="399"/>
  <c r="Y184" i="399"/>
  <c r="AA187" i="399"/>
  <c r="Y187" i="399"/>
  <c r="Z206" i="399"/>
  <c r="AA206" i="399"/>
  <c r="X206" i="399"/>
  <c r="Z211" i="399"/>
  <c r="AA211" i="399"/>
  <c r="Z242" i="399"/>
  <c r="Y242" i="399"/>
  <c r="X32" i="430"/>
  <c r="AA32" i="430"/>
  <c r="Z32" i="430"/>
  <c r="X50" i="430"/>
  <c r="AA50" i="430"/>
  <c r="AA57" i="430"/>
  <c r="Y57" i="430"/>
  <c r="Z57" i="430"/>
  <c r="Z66" i="430"/>
  <c r="AA66" i="430"/>
  <c r="AA74" i="430"/>
  <c r="Z74" i="430"/>
  <c r="AA83" i="430"/>
  <c r="Y83" i="430"/>
  <c r="AA98" i="430"/>
  <c r="Z98" i="430"/>
  <c r="Y98" i="430"/>
  <c r="X98" i="430"/>
  <c r="Z107" i="430"/>
  <c r="X107" i="430"/>
  <c r="X146" i="430"/>
  <c r="AA146" i="430"/>
  <c r="Z146" i="430"/>
  <c r="Y146" i="430"/>
  <c r="X158" i="430"/>
  <c r="AA158" i="430"/>
  <c r="Z158" i="430"/>
  <c r="X193" i="430"/>
  <c r="AA193" i="430"/>
  <c r="Z193" i="430"/>
  <c r="Y193" i="430"/>
  <c r="AA225" i="430"/>
  <c r="Z225" i="430"/>
  <c r="Y225" i="430"/>
  <c r="BL65" i="443"/>
  <c r="BS126" i="444"/>
  <c r="BL94" i="444"/>
  <c r="BP125" i="446"/>
  <c r="N16" i="443"/>
  <c r="BQ22" i="443"/>
  <c r="AP22" i="443"/>
  <c r="AO22" i="443"/>
  <c r="BO22" i="443"/>
  <c r="AT22" i="443"/>
  <c r="AU22" i="443"/>
  <c r="BR22" i="443"/>
  <c r="BP22" i="443"/>
  <c r="BT22" i="443"/>
  <c r="AS22" i="443"/>
  <c r="BM22" i="443"/>
  <c r="AV22" i="443"/>
  <c r="L15" i="443"/>
  <c r="BI24" i="443"/>
  <c r="BK24" i="443"/>
  <c r="BE12" i="443"/>
  <c r="BE14" i="443" s="1"/>
  <c r="BJ24" i="443"/>
  <c r="BE16" i="443"/>
  <c r="BE15" i="443"/>
  <c r="U15" i="443"/>
  <c r="BT55" i="443"/>
  <c r="BO55" i="443"/>
  <c r="AU55" i="443"/>
  <c r="AP55" i="443"/>
  <c r="AQ55" i="443" s="1"/>
  <c r="BS55" i="443"/>
  <c r="BN55" i="443"/>
  <c r="AT55" i="443"/>
  <c r="AO55" i="443"/>
  <c r="BQ55" i="443"/>
  <c r="AR55" i="443"/>
  <c r="BR55" i="443"/>
  <c r="AS55" i="443"/>
  <c r="AV55" i="443"/>
  <c r="AW55" i="443" s="1"/>
  <c r="BL55" i="443"/>
  <c r="AS68" i="443"/>
  <c r="BQ68" i="443"/>
  <c r="AR68" i="443"/>
  <c r="BP68" i="443"/>
  <c r="BN68" i="443"/>
  <c r="AO68" i="443"/>
  <c r="BL68" i="443"/>
  <c r="AV68" i="443"/>
  <c r="AW68" i="443" s="1"/>
  <c r="BR68" i="443"/>
  <c r="BT68" i="443"/>
  <c r="AP68" i="443"/>
  <c r="AQ68" i="443" s="1"/>
  <c r="AU68" i="443"/>
  <c r="BM68" i="443"/>
  <c r="BO68" i="443"/>
  <c r="AR100" i="443"/>
  <c r="BO100" i="443"/>
  <c r="BT100" i="443"/>
  <c r="BR100" i="443"/>
  <c r="BQ100" i="443"/>
  <c r="AT100" i="443"/>
  <c r="BN100" i="443"/>
  <c r="BM100" i="443"/>
  <c r="AS100" i="443"/>
  <c r="AV100" i="443"/>
  <c r="AW100" i="443" s="1"/>
  <c r="BS100" i="443"/>
  <c r="BP100" i="443"/>
  <c r="BS101" i="443"/>
  <c r="AP101" i="443"/>
  <c r="AQ101" i="443" s="1"/>
  <c r="BR101" i="443"/>
  <c r="BQ101" i="443"/>
  <c r="AV101" i="443"/>
  <c r="AW101" i="443" s="1"/>
  <c r="AT101" i="443"/>
  <c r="BN101" i="443"/>
  <c r="BL101" i="443"/>
  <c r="AO101" i="443"/>
  <c r="AR101" i="443"/>
  <c r="BK119" i="443"/>
  <c r="BI119" i="443"/>
  <c r="BJ119" i="443"/>
  <c r="BJ128" i="443"/>
  <c r="BI128" i="443"/>
  <c r="AE17" i="444"/>
  <c r="AI147" i="444"/>
  <c r="AJ147" i="444" s="1"/>
  <c r="AZ21" i="444"/>
  <c r="BY14" i="444"/>
  <c r="AG17" i="444"/>
  <c r="AK21" i="444"/>
  <c r="AK17" i="444"/>
  <c r="BK34" i="444"/>
  <c r="BJ34" i="444"/>
  <c r="AY16" i="444"/>
  <c r="BP55" i="444"/>
  <c r="AR55" i="444"/>
  <c r="BT55" i="444"/>
  <c r="AO55" i="444"/>
  <c r="AU55" i="444"/>
  <c r="BO55" i="444"/>
  <c r="BR55" i="444"/>
  <c r="AV55" i="444"/>
  <c r="AW55" i="444" s="1"/>
  <c r="BQ55" i="444"/>
  <c r="BM55" i="444"/>
  <c r="BS55" i="444"/>
  <c r="AS55" i="444"/>
  <c r="AT55" i="444"/>
  <c r="BJ60" i="444"/>
  <c r="BK60" i="444"/>
  <c r="AS76" i="444"/>
  <c r="AP76" i="444"/>
  <c r="AQ76" i="444" s="1"/>
  <c r="BQ76" i="444"/>
  <c r="AR76" i="444"/>
  <c r="AO76" i="444"/>
  <c r="BT76" i="444"/>
  <c r="BL76" i="444"/>
  <c r="BS76" i="444"/>
  <c r="AV76" i="444"/>
  <c r="AW76" i="444" s="1"/>
  <c r="AT76" i="444"/>
  <c r="BR76" i="444"/>
  <c r="BO76" i="444"/>
  <c r="BK77" i="444"/>
  <c r="BJ77" i="444"/>
  <c r="BI77" i="444"/>
  <c r="BI98" i="444"/>
  <c r="BK98" i="444"/>
  <c r="BJ98" i="444"/>
  <c r="BI116" i="444"/>
  <c r="BJ116" i="444"/>
  <c r="BK116" i="444"/>
  <c r="BJ127" i="444"/>
  <c r="BK127" i="444"/>
  <c r="AS129" i="444"/>
  <c r="BL129" i="444"/>
  <c r="AV129" i="444"/>
  <c r="AW129" i="444" s="1"/>
  <c r="BR129" i="444"/>
  <c r="AU129" i="444"/>
  <c r="BO129" i="444"/>
  <c r="AR129" i="444"/>
  <c r="BN129" i="444"/>
  <c r="AO129" i="444"/>
  <c r="BT129" i="444"/>
  <c r="BQ129" i="444"/>
  <c r="BM129" i="444"/>
  <c r="BK142" i="444"/>
  <c r="BJ142" i="444"/>
  <c r="BI142" i="444"/>
  <c r="P21" i="445"/>
  <c r="BB21" i="445"/>
  <c r="BO63" i="445"/>
  <c r="AV63" i="445"/>
  <c r="AW63" i="445" s="1"/>
  <c r="AP63" i="445"/>
  <c r="AQ63" i="445" s="1"/>
  <c r="BN63" i="445"/>
  <c r="AR63" i="445"/>
  <c r="BM63" i="445"/>
  <c r="AU63" i="445"/>
  <c r="AT63" i="445"/>
  <c r="BT63" i="445"/>
  <c r="AS63" i="445"/>
  <c r="BS63" i="445"/>
  <c r="BQ63" i="445"/>
  <c r="BR63" i="445"/>
  <c r="BK88" i="445"/>
  <c r="BI88" i="445"/>
  <c r="BI108" i="445"/>
  <c r="BJ108" i="445"/>
  <c r="BI111" i="445"/>
  <c r="BK111" i="445"/>
  <c r="BJ111" i="445"/>
  <c r="BQ112" i="445"/>
  <c r="BL112" i="445"/>
  <c r="BP112" i="445"/>
  <c r="AU112" i="445"/>
  <c r="AS112" i="445"/>
  <c r="AT112" i="445"/>
  <c r="AR112" i="445"/>
  <c r="AO112" i="445"/>
  <c r="AP112" i="445"/>
  <c r="AQ112" i="445" s="1"/>
  <c r="BT112" i="445"/>
  <c r="BM112" i="445"/>
  <c r="BR112" i="445"/>
  <c r="BN112" i="445"/>
  <c r="AV112" i="445"/>
  <c r="AW112" i="445" s="1"/>
  <c r="BK115" i="445"/>
  <c r="BJ115" i="445"/>
  <c r="BI115" i="445"/>
  <c r="BK128" i="445"/>
  <c r="BI128" i="445"/>
  <c r="BK62" i="446"/>
  <c r="BI62" i="446"/>
  <c r="BJ62" i="446"/>
  <c r="AT128" i="446"/>
  <c r="BL128" i="446"/>
  <c r="AV128" i="446"/>
  <c r="AW128" i="446" s="1"/>
  <c r="BQ128" i="446"/>
  <c r="BM128" i="446"/>
  <c r="AU128" i="446"/>
  <c r="AO128" i="446"/>
  <c r="BT128" i="446"/>
  <c r="AP128" i="446"/>
  <c r="AQ128" i="446" s="1"/>
  <c r="BP128" i="446"/>
  <c r="BO130" i="446"/>
  <c r="AU130" i="446"/>
  <c r="AT130" i="446"/>
  <c r="BP130" i="446"/>
  <c r="BR130" i="446"/>
  <c r="BQ130" i="446"/>
  <c r="AV130" i="446"/>
  <c r="AW130" i="446" s="1"/>
  <c r="BT130" i="446"/>
  <c r="BN130" i="446"/>
  <c r="BL130" i="446"/>
  <c r="BM130" i="446"/>
  <c r="AR130" i="446"/>
  <c r="BS130" i="446"/>
  <c r="N15" i="447"/>
  <c r="R16" i="447"/>
  <c r="AH21" i="447"/>
  <c r="AH17" i="447"/>
  <c r="AY16" i="447"/>
  <c r="AY15" i="447"/>
  <c r="AY21" i="447"/>
  <c r="AJ32" i="447"/>
  <c r="AI17" i="447" s="1"/>
  <c r="AI147" i="447"/>
  <c r="AJ147" i="447" s="1"/>
  <c r="BK131" i="447"/>
  <c r="BJ131" i="447"/>
  <c r="BI131" i="447"/>
  <c r="Z23" i="448"/>
  <c r="Y23" i="448"/>
  <c r="AA23" i="448"/>
  <c r="X23" i="448"/>
  <c r="AA71" i="448"/>
  <c r="X71" i="448"/>
  <c r="X90" i="448"/>
  <c r="AA90" i="448"/>
  <c r="Y90" i="448"/>
  <c r="X97" i="448"/>
  <c r="AA97" i="448"/>
  <c r="AE21" i="342"/>
  <c r="S18" i="342"/>
  <c r="P18" i="342"/>
  <c r="BM18" i="342"/>
  <c r="BN18" i="342" s="1"/>
  <c r="L15" i="342"/>
  <c r="S21" i="342"/>
  <c r="AF21" i="342"/>
  <c r="N15" i="342"/>
  <c r="AY15" i="342"/>
  <c r="BB16" i="342"/>
  <c r="BB21" i="342"/>
  <c r="BI29" i="342"/>
  <c r="BK29" i="342"/>
  <c r="BM38" i="342"/>
  <c r="BL38" i="342"/>
  <c r="BR38" i="342"/>
  <c r="AP38" i="342"/>
  <c r="AQ38" i="342" s="1"/>
  <c r="BN38" i="342"/>
  <c r="BT38" i="342"/>
  <c r="AT38" i="342"/>
  <c r="AR39" i="342"/>
  <c r="BM39" i="342"/>
  <c r="AP39" i="342"/>
  <c r="AQ39" i="342" s="1"/>
  <c r="BT39" i="342"/>
  <c r="BO39" i="342"/>
  <c r="BN39" i="342"/>
  <c r="AS39" i="342"/>
  <c r="BL39" i="342"/>
  <c r="BQ39" i="342"/>
  <c r="BS40" i="342"/>
  <c r="AV40" i="342"/>
  <c r="AW40" i="342" s="1"/>
  <c r="BQ40" i="342"/>
  <c r="BN40" i="342"/>
  <c r="BT40" i="342"/>
  <c r="AO40" i="342"/>
  <c r="BR40" i="342"/>
  <c r="AP40" i="342"/>
  <c r="AQ40" i="342" s="1"/>
  <c r="AT40" i="342"/>
  <c r="BR60" i="342"/>
  <c r="AU60" i="342"/>
  <c r="BO60" i="342"/>
  <c r="AP60" i="342"/>
  <c r="AQ60" i="342" s="1"/>
  <c r="BL60" i="342"/>
  <c r="AT60" i="342"/>
  <c r="BN60" i="342"/>
  <c r="AV60" i="342"/>
  <c r="AW60" i="342" s="1"/>
  <c r="AR60" i="342"/>
  <c r="BQ60" i="342"/>
  <c r="AO61" i="342"/>
  <c r="BQ61" i="342"/>
  <c r="BR61" i="342"/>
  <c r="BT61" i="342"/>
  <c r="AP61" i="342"/>
  <c r="AQ61" i="342" s="1"/>
  <c r="BM61" i="342"/>
  <c r="BN61" i="342"/>
  <c r="BN62" i="342"/>
  <c r="AV62" i="342"/>
  <c r="AW62" i="342" s="1"/>
  <c r="AP62" i="342"/>
  <c r="AQ62" i="342" s="1"/>
  <c r="BQ62" i="342"/>
  <c r="AS62" i="342"/>
  <c r="BS62" i="342"/>
  <c r="BJ65" i="342"/>
  <c r="BI65" i="342"/>
  <c r="BI71" i="342"/>
  <c r="BJ71" i="342"/>
  <c r="BJ79" i="342"/>
  <c r="BI79" i="342"/>
  <c r="BP81" i="342"/>
  <c r="AS81" i="342"/>
  <c r="BR81" i="342"/>
  <c r="AR81" i="342"/>
  <c r="BO81" i="342"/>
  <c r="BQ81" i="342"/>
  <c r="BM81" i="342"/>
  <c r="AU81" i="342"/>
  <c r="BI86" i="342"/>
  <c r="BJ86" i="342"/>
  <c r="BI90" i="342"/>
  <c r="BK90" i="342"/>
  <c r="BJ90" i="342"/>
  <c r="BJ91" i="342"/>
  <c r="BI91" i="342"/>
  <c r="BJ100" i="342"/>
  <c r="BK100" i="342"/>
  <c r="BI100" i="342"/>
  <c r="BQ101" i="342"/>
  <c r="BM101" i="342"/>
  <c r="AO101" i="342"/>
  <c r="AS101" i="342"/>
  <c r="AP101" i="342"/>
  <c r="AQ101" i="342" s="1"/>
  <c r="BL101" i="342"/>
  <c r="AT101" i="342"/>
  <c r="BP101" i="342"/>
  <c r="BS101" i="342"/>
  <c r="AS105" i="342"/>
  <c r="BT105" i="342"/>
  <c r="BS105" i="342"/>
  <c r="AP105" i="342"/>
  <c r="AQ105" i="342" s="1"/>
  <c r="AU105" i="342"/>
  <c r="BQ105" i="342"/>
  <c r="BP105" i="342"/>
  <c r="BN105" i="342"/>
  <c r="AO105" i="342"/>
  <c r="AO109" i="342"/>
  <c r="AV109" i="342"/>
  <c r="AW109" i="342" s="1"/>
  <c r="AP109" i="342"/>
  <c r="AQ109" i="342" s="1"/>
  <c r="AR109" i="342"/>
  <c r="BN109" i="342"/>
  <c r="BT109" i="342"/>
  <c r="BS109" i="342"/>
  <c r="BP109" i="342"/>
  <c r="BQ121" i="342"/>
  <c r="BR121" i="342"/>
  <c r="BL121" i="342"/>
  <c r="BO121" i="342"/>
  <c r="BT121" i="342"/>
  <c r="BP121" i="342"/>
  <c r="AR121" i="342"/>
  <c r="AU121" i="342"/>
  <c r="BN121" i="342"/>
  <c r="BO134" i="342"/>
  <c r="BQ134" i="342"/>
  <c r="AS134" i="342"/>
  <c r="AT134" i="342"/>
  <c r="BP134" i="342"/>
  <c r="BN134" i="342"/>
  <c r="AU134" i="342"/>
  <c r="BL134" i="342"/>
  <c r="BR134" i="342"/>
  <c r="BS136" i="342"/>
  <c r="AT136" i="342"/>
  <c r="AR136" i="342"/>
  <c r="BQ136" i="342"/>
  <c r="AV136" i="342"/>
  <c r="AW136" i="342" s="1"/>
  <c r="AS136" i="342"/>
  <c r="BT136" i="342"/>
  <c r="BR136" i="342"/>
  <c r="AP136" i="342"/>
  <c r="AQ136" i="342" s="1"/>
  <c r="BN136" i="342"/>
  <c r="BI139" i="342"/>
  <c r="BK139" i="342"/>
  <c r="BJ139" i="342"/>
  <c r="BK140" i="342"/>
  <c r="BJ140" i="342"/>
  <c r="BI140" i="342"/>
  <c r="BS142" i="342"/>
  <c r="AU142" i="342"/>
  <c r="BT142" i="342"/>
  <c r="AS142" i="342"/>
  <c r="BR142" i="342"/>
  <c r="AP142" i="342"/>
  <c r="AQ142" i="342" s="1"/>
  <c r="BP142" i="342"/>
  <c r="AR142" i="342"/>
  <c r="BN142" i="342"/>
  <c r="BS145" i="342"/>
  <c r="AU145" i="342"/>
  <c r="BT145" i="342"/>
  <c r="AS145" i="342"/>
  <c r="AP145" i="342"/>
  <c r="AQ145" i="342" s="1"/>
  <c r="BP145" i="342"/>
  <c r="AR145" i="342"/>
  <c r="BR145" i="342"/>
  <c r="AA61" i="399"/>
  <c r="Y61" i="399"/>
  <c r="Z76" i="399"/>
  <c r="AA76" i="399"/>
  <c r="Y76" i="399"/>
  <c r="Y78" i="399"/>
  <c r="AA78" i="399"/>
  <c r="Z78" i="399"/>
  <c r="AA90" i="399"/>
  <c r="X90" i="399"/>
  <c r="X92" i="399"/>
  <c r="Y92" i="399"/>
  <c r="AA92" i="399"/>
  <c r="X97" i="399"/>
  <c r="AA97" i="399"/>
  <c r="AA134" i="399"/>
  <c r="X134" i="399"/>
  <c r="Y136" i="399"/>
  <c r="Z136" i="399"/>
  <c r="X136" i="399"/>
  <c r="AA136" i="399"/>
  <c r="X163" i="399"/>
  <c r="AA163" i="399"/>
  <c r="Y181" i="399"/>
  <c r="AA181" i="399"/>
  <c r="Y198" i="399"/>
  <c r="X198" i="399"/>
  <c r="X203" i="399"/>
  <c r="Z203" i="399"/>
  <c r="Y203" i="399"/>
  <c r="X208" i="399"/>
  <c r="Z208" i="399"/>
  <c r="Y208" i="399"/>
  <c r="Z24" i="430"/>
  <c r="AA24" i="430"/>
  <c r="Y24" i="430"/>
  <c r="Z31" i="430"/>
  <c r="X31" i="430"/>
  <c r="AA31" i="430"/>
  <c r="Z34" i="430"/>
  <c r="AA34" i="430"/>
  <c r="Y34" i="430"/>
  <c r="AA56" i="430"/>
  <c r="Z56" i="430"/>
  <c r="X64" i="430"/>
  <c r="AA64" i="430"/>
  <c r="AA89" i="430"/>
  <c r="X89" i="430"/>
  <c r="X106" i="430"/>
  <c r="AA106" i="430"/>
  <c r="Z106" i="430"/>
  <c r="Y106" i="430"/>
  <c r="AA117" i="430"/>
  <c r="X117" i="430"/>
  <c r="Z117" i="430"/>
  <c r="Y117" i="430"/>
  <c r="AA131" i="430"/>
  <c r="Z131" i="430"/>
  <c r="X131" i="430"/>
  <c r="Y133" i="430"/>
  <c r="AA133" i="430"/>
  <c r="X135" i="430"/>
  <c r="Y135" i="430"/>
  <c r="AA135" i="430"/>
  <c r="Z135" i="430"/>
  <c r="AA155" i="430"/>
  <c r="Y155" i="430"/>
  <c r="X155" i="430"/>
  <c r="X197" i="430"/>
  <c r="AA197" i="430"/>
  <c r="Z197" i="430"/>
  <c r="Y197" i="430"/>
  <c r="X203" i="430"/>
  <c r="AA203" i="430"/>
  <c r="Z203" i="430"/>
  <c r="Y203" i="430"/>
  <c r="Y212" i="430"/>
  <c r="AA212" i="430"/>
  <c r="Z212" i="430"/>
  <c r="X212" i="430"/>
  <c r="AA214" i="430"/>
  <c r="X214" i="430"/>
  <c r="Y214" i="430"/>
  <c r="AA231" i="430"/>
  <c r="Z231" i="430"/>
  <c r="Y231" i="430"/>
  <c r="Y238" i="430"/>
  <c r="AA238" i="430"/>
  <c r="Z240" i="430"/>
  <c r="X240" i="430"/>
  <c r="AA240" i="430"/>
  <c r="Y240" i="430"/>
  <c r="AM17" i="443"/>
  <c r="AL17" i="443"/>
  <c r="BB21" i="443"/>
  <c r="BB16" i="443"/>
  <c r="BB15" i="443"/>
  <c r="BJ40" i="443"/>
  <c r="BI40" i="443"/>
  <c r="BK40" i="443"/>
  <c r="AF21" i="443"/>
  <c r="AU64" i="443"/>
  <c r="BN64" i="443"/>
  <c r="BQ64" i="443"/>
  <c r="BR64" i="443"/>
  <c r="BT64" i="443"/>
  <c r="BO64" i="443"/>
  <c r="AV64" i="443"/>
  <c r="AW64" i="443" s="1"/>
  <c r="AO64" i="443"/>
  <c r="BL64" i="443"/>
  <c r="AP64" i="443"/>
  <c r="AQ64" i="443" s="1"/>
  <c r="BM64" i="443"/>
  <c r="AR64" i="443"/>
  <c r="AP65" i="443"/>
  <c r="AQ65" i="443" s="1"/>
  <c r="BT65" i="443"/>
  <c r="BR65" i="443"/>
  <c r="BS65" i="443"/>
  <c r="BN65" i="443"/>
  <c r="AS65" i="443"/>
  <c r="BQ65" i="443"/>
  <c r="AU65" i="443"/>
  <c r="AR65" i="443"/>
  <c r="AO65" i="443"/>
  <c r="BM65" i="443"/>
  <c r="BO65" i="443"/>
  <c r="AV65" i="443"/>
  <c r="AW65" i="443" s="1"/>
  <c r="BJ69" i="443"/>
  <c r="BI69" i="443"/>
  <c r="BK69" i="443"/>
  <c r="BJ70" i="443"/>
  <c r="BK70" i="443"/>
  <c r="BK86" i="443"/>
  <c r="BJ86" i="443"/>
  <c r="BK93" i="443"/>
  <c r="BI93" i="443"/>
  <c r="BJ93" i="443"/>
  <c r="BJ110" i="443"/>
  <c r="BI110" i="443"/>
  <c r="BK110" i="443"/>
  <c r="BJ111" i="443"/>
  <c r="BI111" i="443"/>
  <c r="BK111" i="443"/>
  <c r="BI123" i="443"/>
  <c r="BK123" i="443"/>
  <c r="BJ123" i="443"/>
  <c r="AF21" i="444"/>
  <c r="AI17" i="444"/>
  <c r="AJ17" i="444"/>
  <c r="BE21" i="444"/>
  <c r="BY16" i="444"/>
  <c r="BY15" i="444"/>
  <c r="O15" i="444"/>
  <c r="AH21" i="444"/>
  <c r="AH17" i="444"/>
  <c r="BR30" i="444"/>
  <c r="AV30" i="444"/>
  <c r="AW30" i="444" s="1"/>
  <c r="BQ30" i="444"/>
  <c r="AO30" i="444"/>
  <c r="BS30" i="444"/>
  <c r="BT30" i="444"/>
  <c r="BO30" i="444"/>
  <c r="BM30" i="444"/>
  <c r="AS30" i="444"/>
  <c r="BP30" i="444"/>
  <c r="AR30" i="444"/>
  <c r="AU30" i="444"/>
  <c r="AP30" i="444"/>
  <c r="AQ30" i="444" s="1"/>
  <c r="AT30" i="444"/>
  <c r="AT72" i="444"/>
  <c r="BT72" i="444"/>
  <c r="AP72" i="444"/>
  <c r="AQ72" i="444" s="1"/>
  <c r="BM72" i="444"/>
  <c r="AU72" i="444"/>
  <c r="BN72" i="444"/>
  <c r="BL72" i="444"/>
  <c r="AS72" i="444"/>
  <c r="AR72" i="444"/>
  <c r="BO72" i="444"/>
  <c r="BR72" i="444"/>
  <c r="AV72" i="444"/>
  <c r="AW72" i="444" s="1"/>
  <c r="AO72" i="444"/>
  <c r="BS72" i="444"/>
  <c r="BO94" i="444"/>
  <c r="AV94" i="444"/>
  <c r="AW94" i="444" s="1"/>
  <c r="AP94" i="444"/>
  <c r="AQ94" i="444" s="1"/>
  <c r="BN94" i="444"/>
  <c r="BM94" i="444"/>
  <c r="AT94" i="444"/>
  <c r="AU94" i="444"/>
  <c r="AR94" i="444"/>
  <c r="BT94" i="444"/>
  <c r="AS94" i="444"/>
  <c r="BS94" i="444"/>
  <c r="AO94" i="444"/>
  <c r="BP94" i="444"/>
  <c r="BJ97" i="444"/>
  <c r="BK97" i="444"/>
  <c r="BI97" i="444"/>
  <c r="BP102" i="444"/>
  <c r="AP102" i="444"/>
  <c r="AQ102" i="444" s="1"/>
  <c r="BQ102" i="444"/>
  <c r="BT102" i="444"/>
  <c r="BO102" i="444"/>
  <c r="AU102" i="444"/>
  <c r="BS102" i="444"/>
  <c r="AS102" i="444"/>
  <c r="BM102" i="444"/>
  <c r="BR102" i="444"/>
  <c r="AO102" i="444"/>
  <c r="AR102" i="444"/>
  <c r="BL102" i="444"/>
  <c r="BI110" i="444"/>
  <c r="BK110" i="444"/>
  <c r="BJ110" i="444"/>
  <c r="BJ118" i="444"/>
  <c r="BI118" i="444"/>
  <c r="BK118" i="444"/>
  <c r="BM125" i="444"/>
  <c r="AU125" i="444"/>
  <c r="BN125" i="444"/>
  <c r="BQ125" i="444"/>
  <c r="BT125" i="444"/>
  <c r="BO125" i="444"/>
  <c r="AV125" i="444"/>
  <c r="AW125" i="444" s="1"/>
  <c r="BR125" i="444"/>
  <c r="AO125" i="444"/>
  <c r="BS125" i="444"/>
  <c r="AS125" i="444"/>
  <c r="BP125" i="444"/>
  <c r="BQ126" i="444"/>
  <c r="AS126" i="444"/>
  <c r="BL126" i="444"/>
  <c r="AO126" i="444"/>
  <c r="AT126" i="444"/>
  <c r="AR126" i="444"/>
  <c r="AP126" i="444"/>
  <c r="AQ126" i="444" s="1"/>
  <c r="BT126" i="444"/>
  <c r="BM126" i="444"/>
  <c r="BO126" i="444"/>
  <c r="AV126" i="444"/>
  <c r="AW126" i="444" s="1"/>
  <c r="AU126" i="444"/>
  <c r="AK17" i="445"/>
  <c r="AY16" i="445"/>
  <c r="AY21" i="445"/>
  <c r="AY15" i="445"/>
  <c r="BF21" i="445"/>
  <c r="BR61" i="445"/>
  <c r="BP61" i="445"/>
  <c r="AU61" i="445"/>
  <c r="BN61" i="445"/>
  <c r="BT61" i="445"/>
  <c r="BS61" i="445"/>
  <c r="AT61" i="445"/>
  <c r="AR61" i="445"/>
  <c r="AS61" i="445"/>
  <c r="BO61" i="445"/>
  <c r="BM61" i="445"/>
  <c r="AO61" i="445"/>
  <c r="BL61" i="445"/>
  <c r="AV61" i="445"/>
  <c r="AW61" i="445" s="1"/>
  <c r="BI67" i="445"/>
  <c r="BK67" i="445"/>
  <c r="BJ67" i="445"/>
  <c r="AK21" i="446"/>
  <c r="L16" i="446"/>
  <c r="BI54" i="446"/>
  <c r="BK54" i="446"/>
  <c r="BJ54" i="446"/>
  <c r="BR125" i="446"/>
  <c r="BT125" i="446"/>
  <c r="BN125" i="446"/>
  <c r="AS125" i="446"/>
  <c r="BM125" i="446"/>
  <c r="BL125" i="446"/>
  <c r="AT125" i="446"/>
  <c r="AR125" i="446"/>
  <c r="AO125" i="446"/>
  <c r="AP125" i="446"/>
  <c r="AQ125" i="446" s="1"/>
  <c r="AU125" i="446"/>
  <c r="BS125" i="446"/>
  <c r="BQ125" i="446"/>
  <c r="BO125" i="446"/>
  <c r="BK144" i="446"/>
  <c r="BJ144" i="446"/>
  <c r="BI144" i="446"/>
  <c r="O16" i="447"/>
  <c r="S21" i="447"/>
  <c r="P21" i="447"/>
  <c r="BY23" i="447"/>
  <c r="BY14" i="447"/>
  <c r="BX21" i="447"/>
  <c r="BK46" i="447"/>
  <c r="BJ46" i="447"/>
  <c r="U16" i="447"/>
  <c r="BI48" i="447"/>
  <c r="BK48" i="447"/>
  <c r="BI124" i="447"/>
  <c r="BK124" i="447"/>
  <c r="BJ124" i="447"/>
  <c r="BJ49" i="342"/>
  <c r="BK50" i="342"/>
  <c r="BJ56" i="342"/>
  <c r="BK57" i="342"/>
  <c r="BS58" i="342"/>
  <c r="BK64" i="342"/>
  <c r="AS66" i="342"/>
  <c r="BM68" i="342"/>
  <c r="AV68" i="342"/>
  <c r="AW68" i="342" s="1"/>
  <c r="AS69" i="342"/>
  <c r="BK73" i="342"/>
  <c r="BP94" i="342"/>
  <c r="AO94" i="342"/>
  <c r="BJ96" i="342"/>
  <c r="BJ105" i="342"/>
  <c r="BJ112" i="342"/>
  <c r="BK116" i="342"/>
  <c r="BK129" i="342"/>
  <c r="BK130" i="342"/>
  <c r="AU131" i="342"/>
  <c r="BS133" i="342"/>
  <c r="BM133" i="342"/>
  <c r="AT133" i="342"/>
  <c r="BJ134" i="342"/>
  <c r="AS137" i="342"/>
  <c r="BK141" i="342"/>
  <c r="BT144" i="342"/>
  <c r="BM144" i="342"/>
  <c r="AO144" i="342"/>
  <c r="S13" i="399"/>
  <c r="X49" i="399"/>
  <c r="AA135" i="399"/>
  <c r="Y200" i="399"/>
  <c r="S13" i="430"/>
  <c r="AA27" i="430"/>
  <c r="AA45" i="430"/>
  <c r="AA63" i="430"/>
  <c r="X81" i="430"/>
  <c r="Z81" i="430"/>
  <c r="AA92" i="430"/>
  <c r="Z92" i="430"/>
  <c r="AA94" i="430"/>
  <c r="Z94" i="430"/>
  <c r="X100" i="430"/>
  <c r="AA100" i="430"/>
  <c r="AA109" i="430"/>
  <c r="X113" i="430"/>
  <c r="Z113" i="430"/>
  <c r="Y125" i="430"/>
  <c r="X125" i="430"/>
  <c r="Z127" i="430"/>
  <c r="AA127" i="430"/>
  <c r="AA137" i="430"/>
  <c r="AA177" i="430"/>
  <c r="X182" i="430"/>
  <c r="AA182" i="430"/>
  <c r="Z206" i="430"/>
  <c r="AA206" i="430"/>
  <c r="AA211" i="430"/>
  <c r="Z211" i="430"/>
  <c r="X215" i="430"/>
  <c r="AA215" i="430"/>
  <c r="AA229" i="430"/>
  <c r="Z229" i="430"/>
  <c r="AA233" i="430"/>
  <c r="Z233" i="430"/>
  <c r="R15" i="443"/>
  <c r="AJ23" i="443"/>
  <c r="AI17" i="443" s="1"/>
  <c r="AI147" i="443"/>
  <c r="AJ147" i="443" s="1"/>
  <c r="AE17" i="443"/>
  <c r="M15" i="443"/>
  <c r="BT29" i="443"/>
  <c r="BR29" i="443"/>
  <c r="BS29" i="443"/>
  <c r="BQ29" i="443"/>
  <c r="BM29" i="443"/>
  <c r="BO29" i="443"/>
  <c r="BP29" i="443"/>
  <c r="BP30" i="443"/>
  <c r="BO30" i="443"/>
  <c r="AP30" i="443"/>
  <c r="AQ30" i="443" s="1"/>
  <c r="BL30" i="443"/>
  <c r="AR30" i="443"/>
  <c r="AS30" i="443"/>
  <c r="BS30" i="443"/>
  <c r="AO30" i="443"/>
  <c r="BQ30" i="443"/>
  <c r="BK33" i="443"/>
  <c r="BJ33" i="443"/>
  <c r="BI33" i="443"/>
  <c r="BI45" i="443"/>
  <c r="BK45" i="443"/>
  <c r="BJ54" i="443"/>
  <c r="BK54" i="443"/>
  <c r="BI59" i="443"/>
  <c r="BK59" i="443"/>
  <c r="BJ59" i="443"/>
  <c r="BJ60" i="443"/>
  <c r="BI60" i="443"/>
  <c r="BP62" i="443"/>
  <c r="AV62" i="443"/>
  <c r="AW62" i="443" s="1"/>
  <c r="BO62" i="443"/>
  <c r="AP62" i="443"/>
  <c r="AQ62" i="443" s="1"/>
  <c r="AS62" i="443"/>
  <c r="BS62" i="443"/>
  <c r="BT62" i="443"/>
  <c r="AU62" i="443"/>
  <c r="AO62" i="443"/>
  <c r="BQ62" i="443"/>
  <c r="BJ63" i="443"/>
  <c r="BI63" i="443"/>
  <c r="BT76" i="443"/>
  <c r="BR76" i="443"/>
  <c r="AO76" i="443"/>
  <c r="BN76" i="443"/>
  <c r="AT76" i="443"/>
  <c r="AR76" i="443"/>
  <c r="BM76" i="443"/>
  <c r="AS76" i="443"/>
  <c r="AP76" i="443"/>
  <c r="AQ76" i="443" s="1"/>
  <c r="AU76" i="443"/>
  <c r="BI94" i="443"/>
  <c r="BK94" i="443"/>
  <c r="BP99" i="443"/>
  <c r="BN99" i="443"/>
  <c r="AO99" i="443"/>
  <c r="AR99" i="443"/>
  <c r="BL99" i="443"/>
  <c r="AV99" i="443"/>
  <c r="AW99" i="443" s="1"/>
  <c r="BR99" i="443"/>
  <c r="BQ99" i="443"/>
  <c r="BN103" i="443"/>
  <c r="BS103" i="443"/>
  <c r="BM103" i="443"/>
  <c r="AT103" i="443"/>
  <c r="AO103" i="443"/>
  <c r="AV103" i="443"/>
  <c r="AW103" i="443" s="1"/>
  <c r="BL103" i="443"/>
  <c r="BR103" i="443"/>
  <c r="AR103" i="443"/>
  <c r="AU103" i="443"/>
  <c r="BI108" i="443"/>
  <c r="BJ108" i="443"/>
  <c r="BP109" i="443"/>
  <c r="AV109" i="443"/>
  <c r="AW109" i="443" s="1"/>
  <c r="BO109" i="443"/>
  <c r="AP109" i="443"/>
  <c r="AQ109" i="443" s="1"/>
  <c r="BT109" i="443"/>
  <c r="AU109" i="443"/>
  <c r="AS109" i="443"/>
  <c r="BS109" i="443"/>
  <c r="BQ109" i="443"/>
  <c r="AR109" i="443"/>
  <c r="AO109" i="443"/>
  <c r="BR110" i="443"/>
  <c r="BL110" i="443"/>
  <c r="AU110" i="443"/>
  <c r="BP110" i="443"/>
  <c r="AT110" i="443"/>
  <c r="AO110" i="443"/>
  <c r="BO110" i="443"/>
  <c r="AS110" i="443"/>
  <c r="BM110" i="443"/>
  <c r="BN110" i="443"/>
  <c r="AP110" i="443"/>
  <c r="AQ110" i="443" s="1"/>
  <c r="AR110" i="443"/>
  <c r="BT110" i="443"/>
  <c r="BR119" i="443"/>
  <c r="BL119" i="443"/>
  <c r="AU119" i="443"/>
  <c r="AP119" i="443"/>
  <c r="AQ119" i="443" s="1"/>
  <c r="BP119" i="443"/>
  <c r="AT119" i="443"/>
  <c r="AO119" i="443"/>
  <c r="BS119" i="443"/>
  <c r="BQ119" i="443"/>
  <c r="AR119" i="443"/>
  <c r="BO119" i="443"/>
  <c r="AS119" i="443"/>
  <c r="AV119" i="443"/>
  <c r="AW119" i="443" s="1"/>
  <c r="BN119" i="443"/>
  <c r="BT122" i="443"/>
  <c r="BN122" i="443"/>
  <c r="AV122" i="443"/>
  <c r="AW122" i="443" s="1"/>
  <c r="BO122" i="443"/>
  <c r="AU122" i="443"/>
  <c r="BS122" i="443"/>
  <c r="AS122" i="443"/>
  <c r="AR122" i="443"/>
  <c r="BJ132" i="443"/>
  <c r="BI132" i="443"/>
  <c r="AV135" i="443"/>
  <c r="AW135" i="443" s="1"/>
  <c r="AU135" i="443"/>
  <c r="AO135" i="443"/>
  <c r="BO135" i="443"/>
  <c r="BS135" i="443"/>
  <c r="AR135" i="443"/>
  <c r="BT135" i="443"/>
  <c r="BR135" i="443"/>
  <c r="BQ135" i="443"/>
  <c r="AS135" i="443"/>
  <c r="BO24" i="444"/>
  <c r="AP24" i="444"/>
  <c r="AQ24" i="444" s="1"/>
  <c r="BM24" i="444"/>
  <c r="BQ24" i="444"/>
  <c r="AS24" i="444"/>
  <c r="BT24" i="444"/>
  <c r="AO24" i="444"/>
  <c r="AU24" i="444"/>
  <c r="BE15" i="444"/>
  <c r="BL12" i="444"/>
  <c r="BL14" i="444" s="1"/>
  <c r="AY12" i="444"/>
  <c r="AY14" i="444" s="1"/>
  <c r="BJ24" i="444"/>
  <c r="BE12" i="444"/>
  <c r="BE14" i="444" s="1"/>
  <c r="BJ31" i="444"/>
  <c r="BI31" i="444"/>
  <c r="BP32" i="444"/>
  <c r="AV32" i="444"/>
  <c r="AW32" i="444" s="1"/>
  <c r="AP32" i="444"/>
  <c r="AQ32" i="444" s="1"/>
  <c r="BO32" i="444"/>
  <c r="BR32" i="444"/>
  <c r="AT32" i="444"/>
  <c r="BT32" i="444"/>
  <c r="AU32" i="444"/>
  <c r="BN32" i="444"/>
  <c r="BM32" i="444"/>
  <c r="BQ32" i="444"/>
  <c r="BJ33" i="444"/>
  <c r="BI33" i="444"/>
  <c r="BK47" i="444"/>
  <c r="BI47" i="444"/>
  <c r="BJ47" i="444"/>
  <c r="BK53" i="444"/>
  <c r="BJ53" i="444"/>
  <c r="BI57" i="444"/>
  <c r="BK57" i="444"/>
  <c r="BJ62" i="444"/>
  <c r="BI62" i="444"/>
  <c r="BK62" i="444"/>
  <c r="BJ70" i="444"/>
  <c r="BI70" i="444"/>
  <c r="BK70" i="444"/>
  <c r="AU86" i="444"/>
  <c r="BM86" i="444"/>
  <c r="AS86" i="444"/>
  <c r="BT86" i="444"/>
  <c r="BS86" i="444"/>
  <c r="AP86" i="444"/>
  <c r="AQ86" i="444" s="1"/>
  <c r="AT86" i="444"/>
  <c r="BO86" i="444"/>
  <c r="BQ87" i="444"/>
  <c r="AS87" i="444"/>
  <c r="BS87" i="444"/>
  <c r="AO87" i="444"/>
  <c r="AR87" i="444"/>
  <c r="BO87" i="444"/>
  <c r="BT87" i="444"/>
  <c r="BR87" i="444"/>
  <c r="BP87" i="444"/>
  <c r="BP89" i="444"/>
  <c r="AU89" i="444"/>
  <c r="AP89" i="444"/>
  <c r="AQ89" i="444" s="1"/>
  <c r="BT89" i="444"/>
  <c r="BO89" i="444"/>
  <c r="AT89" i="444"/>
  <c r="AO89" i="444"/>
  <c r="BL89" i="444"/>
  <c r="BQ89" i="444"/>
  <c r="BM89" i="444"/>
  <c r="BS89" i="444"/>
  <c r="AS89" i="444"/>
  <c r="AR89" i="444"/>
  <c r="BS101" i="444"/>
  <c r="AP101" i="444"/>
  <c r="AQ101" i="444" s="1"/>
  <c r="BP101" i="444"/>
  <c r="BT101" i="444"/>
  <c r="BR101" i="444"/>
  <c r="BM101" i="444"/>
  <c r="BN101" i="444"/>
  <c r="BO101" i="444"/>
  <c r="AU101" i="444"/>
  <c r="AR101" i="444"/>
  <c r="BQ101" i="444"/>
  <c r="BL101" i="444"/>
  <c r="BN103" i="444"/>
  <c r="BM103" i="444"/>
  <c r="AS103" i="444"/>
  <c r="BL103" i="444"/>
  <c r="AT103" i="444"/>
  <c r="AR103" i="444"/>
  <c r="AO103" i="444"/>
  <c r="AU103" i="444"/>
  <c r="AP103" i="444"/>
  <c r="AQ103" i="444" s="1"/>
  <c r="BQ103" i="444"/>
  <c r="BJ124" i="444"/>
  <c r="BI124" i="444"/>
  <c r="BK124" i="444"/>
  <c r="M15" i="445"/>
  <c r="M16" i="445"/>
  <c r="U15" i="445"/>
  <c r="U16" i="445"/>
  <c r="AG17" i="445"/>
  <c r="AF17" i="445"/>
  <c r="AL21" i="445"/>
  <c r="AZ21" i="445"/>
  <c r="BP25" i="445"/>
  <c r="AU25" i="445"/>
  <c r="BM25" i="445"/>
  <c r="AR25" i="445"/>
  <c r="BS25" i="445"/>
  <c r="AS25" i="445"/>
  <c r="BL25" i="445"/>
  <c r="AP25" i="445"/>
  <c r="AQ25" i="445" s="1"/>
  <c r="AO25" i="445"/>
  <c r="BR25" i="445"/>
  <c r="AV25" i="445"/>
  <c r="BI27" i="445"/>
  <c r="BK27" i="445"/>
  <c r="BJ27" i="445"/>
  <c r="BT31" i="445"/>
  <c r="BO31" i="445"/>
  <c r="AU31" i="445"/>
  <c r="BS31" i="445"/>
  <c r="BN31" i="445"/>
  <c r="AT31" i="445"/>
  <c r="AO31" i="445"/>
  <c r="BQ31" i="445"/>
  <c r="BM31" i="445"/>
  <c r="BR31" i="445"/>
  <c r="AS31" i="445"/>
  <c r="AR31" i="445"/>
  <c r="BP31" i="445"/>
  <c r="BJ32" i="445"/>
  <c r="BI32" i="445"/>
  <c r="BI33" i="445"/>
  <c r="BJ33" i="445"/>
  <c r="BT46" i="445"/>
  <c r="BO46" i="445"/>
  <c r="AU46" i="445"/>
  <c r="AP46" i="445"/>
  <c r="AQ46" i="445" s="1"/>
  <c r="BN46" i="445"/>
  <c r="BS46" i="445"/>
  <c r="BL46" i="445"/>
  <c r="AO46" i="445"/>
  <c r="BP46" i="445"/>
  <c r="AT46" i="445"/>
  <c r="BM46" i="445"/>
  <c r="AS46" i="445"/>
  <c r="AR46" i="445"/>
  <c r="BT48" i="445"/>
  <c r="BM48" i="445"/>
  <c r="AV48" i="445"/>
  <c r="AW48" i="445" s="1"/>
  <c r="AO48" i="445"/>
  <c r="AU48" i="445"/>
  <c r="BR48" i="445"/>
  <c r="AR48" i="445"/>
  <c r="AT48" i="445"/>
  <c r="BL48" i="445"/>
  <c r="BP48" i="445"/>
  <c r="AP48" i="445"/>
  <c r="AQ48" i="445" s="1"/>
  <c r="BQ48" i="445"/>
  <c r="BJ49" i="445"/>
  <c r="BK49" i="445"/>
  <c r="BI49" i="445"/>
  <c r="BK69" i="445"/>
  <c r="BJ69" i="445"/>
  <c r="BI69" i="445"/>
  <c r="BJ76" i="445"/>
  <c r="BI76" i="445"/>
  <c r="BK76" i="445"/>
  <c r="BK80" i="445"/>
  <c r="BI80" i="445"/>
  <c r="BJ80" i="445"/>
  <c r="AV81" i="445"/>
  <c r="AW81" i="445" s="1"/>
  <c r="BL81" i="445"/>
  <c r="AR81" i="445"/>
  <c r="BR81" i="445"/>
  <c r="BM81" i="445"/>
  <c r="AP81" i="445"/>
  <c r="AQ81" i="445" s="1"/>
  <c r="BO81" i="445"/>
  <c r="BQ81" i="445"/>
  <c r="BN81" i="445"/>
  <c r="BS81" i="445"/>
  <c r="AT81" i="445"/>
  <c r="BT81" i="445"/>
  <c r="BP81" i="445"/>
  <c r="BI84" i="445"/>
  <c r="BK84" i="445"/>
  <c r="BQ87" i="445"/>
  <c r="BP87" i="445"/>
  <c r="BN87" i="445"/>
  <c r="AO87" i="445"/>
  <c r="BT87" i="445"/>
  <c r="AV87" i="445"/>
  <c r="AW87" i="445" s="1"/>
  <c r="AT87" i="445"/>
  <c r="BL87" i="445"/>
  <c r="BM87" i="445"/>
  <c r="AS87" i="445"/>
  <c r="BL88" i="445"/>
  <c r="BQ88" i="445"/>
  <c r="AT88" i="445"/>
  <c r="BN88" i="445"/>
  <c r="AU88" i="445"/>
  <c r="AR88" i="445"/>
  <c r="BO88" i="445"/>
  <c r="AV88" i="445"/>
  <c r="AW88" i="445" s="1"/>
  <c r="AO88" i="445"/>
  <c r="AS88" i="445"/>
  <c r="AP88" i="445"/>
  <c r="AQ88" i="445" s="1"/>
  <c r="BP88" i="445"/>
  <c r="BS94" i="445"/>
  <c r="BN94" i="445"/>
  <c r="AT94" i="445"/>
  <c r="AO94" i="445"/>
  <c r="BO94" i="445"/>
  <c r="AS94" i="445"/>
  <c r="BQ94" i="445"/>
  <c r="BT94" i="445"/>
  <c r="BL94" i="445"/>
  <c r="BM94" i="445"/>
  <c r="AU94" i="445"/>
  <c r="AR94" i="445"/>
  <c r="BR94" i="445"/>
  <c r="BI98" i="445"/>
  <c r="BJ98" i="445"/>
  <c r="BJ103" i="445"/>
  <c r="BK103" i="445"/>
  <c r="BI103" i="445"/>
  <c r="BT126" i="445"/>
  <c r="BO126" i="445"/>
  <c r="AU126" i="445"/>
  <c r="BS126" i="445"/>
  <c r="BN126" i="445"/>
  <c r="AT126" i="445"/>
  <c r="AO126" i="445"/>
  <c r="BR126" i="445"/>
  <c r="AS126" i="445"/>
  <c r="BP126" i="445"/>
  <c r="AP126" i="445"/>
  <c r="AQ126" i="445" s="1"/>
  <c r="BQ126" i="445"/>
  <c r="BM126" i="445"/>
  <c r="BL126" i="445"/>
  <c r="AR126" i="445"/>
  <c r="R14" i="446"/>
  <c r="AD21" i="446"/>
  <c r="AL17" i="446"/>
  <c r="BB16" i="446"/>
  <c r="BB15" i="446"/>
  <c r="BB21" i="446"/>
  <c r="BF21" i="446"/>
  <c r="S21" i="446"/>
  <c r="AY16" i="446"/>
  <c r="AF21" i="446"/>
  <c r="AJ25" i="446"/>
  <c r="BT25" i="446"/>
  <c r="BO25" i="446"/>
  <c r="AU25" i="446"/>
  <c r="BS25" i="446"/>
  <c r="BN25" i="446"/>
  <c r="AT25" i="446"/>
  <c r="AO25" i="446"/>
  <c r="BR25" i="446"/>
  <c r="AS25" i="446"/>
  <c r="BP25" i="446"/>
  <c r="AP25" i="446"/>
  <c r="AQ25" i="446" s="1"/>
  <c r="BL25" i="446"/>
  <c r="AR25" i="446"/>
  <c r="AV25" i="446"/>
  <c r="AW25" i="446" s="1"/>
  <c r="AL21" i="446"/>
  <c r="BP56" i="446"/>
  <c r="AV56" i="446"/>
  <c r="AW56" i="446" s="1"/>
  <c r="BN56" i="446"/>
  <c r="AR56" i="446"/>
  <c r="BR56" i="446"/>
  <c r="BT56" i="446"/>
  <c r="BO56" i="446"/>
  <c r="AS56" i="446"/>
  <c r="AO56" i="446"/>
  <c r="AT56" i="446"/>
  <c r="BL56" i="446"/>
  <c r="BN76" i="446"/>
  <c r="AR76" i="446"/>
  <c r="BT76" i="446"/>
  <c r="BM76" i="446"/>
  <c r="AV76" i="446"/>
  <c r="AW76" i="446" s="1"/>
  <c r="AO76" i="446"/>
  <c r="BP76" i="446"/>
  <c r="AU76" i="446"/>
  <c r="BS76" i="446"/>
  <c r="BO76" i="446"/>
  <c r="AS76" i="446"/>
  <c r="BP103" i="446"/>
  <c r="AP103" i="446"/>
  <c r="AQ103" i="446" s="1"/>
  <c r="BQ103" i="446"/>
  <c r="BT103" i="446"/>
  <c r="BO103" i="446"/>
  <c r="AU103" i="446"/>
  <c r="BS103" i="446"/>
  <c r="AS103" i="446"/>
  <c r="BR103" i="446"/>
  <c r="AO103" i="446"/>
  <c r="BM103" i="446"/>
  <c r="BN103" i="446"/>
  <c r="AT103" i="446"/>
  <c r="AR103" i="446"/>
  <c r="BO120" i="446"/>
  <c r="AV120" i="446"/>
  <c r="AW120" i="446" s="1"/>
  <c r="AP120" i="446"/>
  <c r="AQ120" i="446" s="1"/>
  <c r="BN120" i="446"/>
  <c r="AR120" i="446"/>
  <c r="BS120" i="446"/>
  <c r="AO120" i="446"/>
  <c r="BR120" i="446"/>
  <c r="BT120" i="446"/>
  <c r="AS120" i="446"/>
  <c r="BM120" i="446"/>
  <c r="AT120" i="446"/>
  <c r="BP120" i="446"/>
  <c r="BQ120" i="446"/>
  <c r="BK136" i="446"/>
  <c r="BJ136" i="446"/>
  <c r="BI136" i="446"/>
  <c r="N14" i="447"/>
  <c r="L16" i="447"/>
  <c r="L15" i="447"/>
  <c r="AZ21" i="447"/>
  <c r="BK30" i="447"/>
  <c r="BI30" i="447"/>
  <c r="BJ30" i="447"/>
  <c r="BT125" i="447"/>
  <c r="BS125" i="447"/>
  <c r="AO125" i="447"/>
  <c r="AR125" i="447"/>
  <c r="BL125" i="447"/>
  <c r="BO125" i="447"/>
  <c r="BR125" i="447"/>
  <c r="BN125" i="447"/>
  <c r="AV125" i="447"/>
  <c r="AW125" i="447" s="1"/>
  <c r="BT126" i="447"/>
  <c r="AP126" i="447"/>
  <c r="AQ126" i="447" s="1"/>
  <c r="BM126" i="447"/>
  <c r="AR126" i="447"/>
  <c r="BQ126" i="447"/>
  <c r="AT126" i="447"/>
  <c r="BN126" i="447"/>
  <c r="AV126" i="447"/>
  <c r="AW126" i="447" s="1"/>
  <c r="BS126" i="447"/>
  <c r="AS126" i="447"/>
  <c r="BJ128" i="447"/>
  <c r="BK128" i="447"/>
  <c r="BI128" i="447"/>
  <c r="Z47" i="448"/>
  <c r="X47" i="448"/>
  <c r="AA47" i="448"/>
  <c r="Y47" i="448"/>
  <c r="Z55" i="448"/>
  <c r="X55" i="448"/>
  <c r="AA55" i="448"/>
  <c r="Y55" i="448"/>
  <c r="BN65" i="342"/>
  <c r="AS65" i="342"/>
  <c r="BT67" i="342"/>
  <c r="AS67" i="342"/>
  <c r="BS78" i="342"/>
  <c r="BN78" i="342"/>
  <c r="AV78" i="342"/>
  <c r="AW78" i="342" s="1"/>
  <c r="AS78" i="342"/>
  <c r="BQ93" i="342"/>
  <c r="BL93" i="342"/>
  <c r="AP93" i="342"/>
  <c r="AQ93" i="342" s="1"/>
  <c r="BQ110" i="342"/>
  <c r="AO110" i="342"/>
  <c r="BO131" i="342"/>
  <c r="AV131" i="342"/>
  <c r="AW131" i="342" s="1"/>
  <c r="BS137" i="342"/>
  <c r="AU137" i="342"/>
  <c r="X49" i="430"/>
  <c r="Z49" i="430"/>
  <c r="AA61" i="430"/>
  <c r="X61" i="430"/>
  <c r="AA65" i="430"/>
  <c r="Z65" i="430"/>
  <c r="AA103" i="430"/>
  <c r="Z103" i="430"/>
  <c r="AA112" i="430"/>
  <c r="Z112" i="430"/>
  <c r="X120" i="430"/>
  <c r="AA120" i="430"/>
  <c r="X140" i="430"/>
  <c r="AA140" i="430"/>
  <c r="X144" i="430"/>
  <c r="AA144" i="430"/>
  <c r="AA160" i="430"/>
  <c r="Z160" i="430"/>
  <c r="AA162" i="430"/>
  <c r="Z162" i="430"/>
  <c r="AA166" i="430"/>
  <c r="Z166" i="430"/>
  <c r="AA169" i="430"/>
  <c r="X169" i="430"/>
  <c r="Y171" i="430"/>
  <c r="Z171" i="430"/>
  <c r="X191" i="430"/>
  <c r="AA191" i="430"/>
  <c r="X211" i="430"/>
  <c r="X229" i="430"/>
  <c r="X233" i="430"/>
  <c r="Z235" i="430"/>
  <c r="X235" i="430"/>
  <c r="Y243" i="430"/>
  <c r="AQ22" i="444"/>
  <c r="AJ17" i="447"/>
  <c r="AL17" i="445"/>
  <c r="AM17" i="445"/>
  <c r="BL18" i="443"/>
  <c r="O18" i="443"/>
  <c r="Q18" i="443"/>
  <c r="BD18" i="443"/>
  <c r="BQ18" i="443"/>
  <c r="BB18" i="443"/>
  <c r="BO18" i="443"/>
  <c r="S21" i="443"/>
  <c r="AH21" i="443"/>
  <c r="AH17" i="443"/>
  <c r="BL12" i="443"/>
  <c r="BL14" i="443" s="1"/>
  <c r="BJ22" i="443"/>
  <c r="BI22" i="443"/>
  <c r="BR12" i="443"/>
  <c r="BR14" i="443" s="1"/>
  <c r="BO12" i="443"/>
  <c r="BO14" i="443" s="1"/>
  <c r="BR25" i="443"/>
  <c r="AR25" i="443"/>
  <c r="BN25" i="443"/>
  <c r="AU25" i="443"/>
  <c r="BL25" i="443"/>
  <c r="BM25" i="443"/>
  <c r="AO25" i="443"/>
  <c r="BS25" i="443"/>
  <c r="AP25" i="443"/>
  <c r="AQ25" i="443" s="1"/>
  <c r="BQ25" i="443"/>
  <c r="BJ25" i="443"/>
  <c r="BK25" i="443"/>
  <c r="BJ28" i="443"/>
  <c r="BK28" i="443"/>
  <c r="AU30" i="443"/>
  <c r="BT30" i="443"/>
  <c r="BT43" i="443"/>
  <c r="BO43" i="443"/>
  <c r="AU43" i="443"/>
  <c r="AP43" i="443"/>
  <c r="AQ43" i="443" s="1"/>
  <c r="BS43" i="443"/>
  <c r="BN43" i="443"/>
  <c r="AT43" i="443"/>
  <c r="AO43" i="443"/>
  <c r="BR43" i="443"/>
  <c r="AS43" i="443"/>
  <c r="AR43" i="443"/>
  <c r="BP43" i="443"/>
  <c r="AV43" i="443"/>
  <c r="AW43" i="443" s="1"/>
  <c r="BK53" i="443"/>
  <c r="BJ53" i="443"/>
  <c r="BI53" i="443"/>
  <c r="BR60" i="443"/>
  <c r="AV60" i="443"/>
  <c r="AW60" i="443" s="1"/>
  <c r="BN60" i="443"/>
  <c r="AO60" i="443"/>
  <c r="BS60" i="443"/>
  <c r="BO60" i="443"/>
  <c r="AR60" i="443"/>
  <c r="AU60" i="443"/>
  <c r="BM60" i="443"/>
  <c r="AT60" i="443"/>
  <c r="BT60" i="443"/>
  <c r="AS60" i="443"/>
  <c r="BR63" i="443"/>
  <c r="BL63" i="443"/>
  <c r="AU63" i="443"/>
  <c r="BP63" i="443"/>
  <c r="AT63" i="443"/>
  <c r="AO63" i="443"/>
  <c r="BS63" i="443"/>
  <c r="BQ63" i="443"/>
  <c r="AR63" i="443"/>
  <c r="BO63" i="443"/>
  <c r="AS63" i="443"/>
  <c r="AV63" i="443"/>
  <c r="AW63" i="443" s="1"/>
  <c r="BN63" i="443"/>
  <c r="BT71" i="443"/>
  <c r="BO71" i="443"/>
  <c r="AU71" i="443"/>
  <c r="AP71" i="443"/>
  <c r="AQ71" i="443" s="1"/>
  <c r="BS71" i="443"/>
  <c r="BN71" i="443"/>
  <c r="AT71" i="443"/>
  <c r="AO71" i="443"/>
  <c r="BQ71" i="443"/>
  <c r="AR71" i="443"/>
  <c r="BR71" i="443"/>
  <c r="AS71" i="443"/>
  <c r="AV71" i="443"/>
  <c r="AW71" i="443" s="1"/>
  <c r="BP71" i="443"/>
  <c r="BK84" i="443"/>
  <c r="BJ84" i="443"/>
  <c r="BI84" i="443"/>
  <c r="BT94" i="443"/>
  <c r="BO94" i="443"/>
  <c r="AP94" i="443"/>
  <c r="AQ94" i="443" s="1"/>
  <c r="BQ94" i="443"/>
  <c r="BS94" i="443"/>
  <c r="BN94" i="443"/>
  <c r="AU94" i="443"/>
  <c r="BP94" i="443"/>
  <c r="AT94" i="443"/>
  <c r="BM94" i="443"/>
  <c r="BL94" i="443"/>
  <c r="AS94" i="443"/>
  <c r="AR94" i="443"/>
  <c r="BR94" i="443"/>
  <c r="BK107" i="443"/>
  <c r="BJ107" i="443"/>
  <c r="BK126" i="443"/>
  <c r="BI126" i="443"/>
  <c r="BK136" i="443"/>
  <c r="BJ136" i="443"/>
  <c r="AY21" i="444"/>
  <c r="BT23" i="444"/>
  <c r="BP23" i="444"/>
  <c r="AP23" i="444"/>
  <c r="AQ23" i="444" s="1"/>
  <c r="AU23" i="444"/>
  <c r="BQ23" i="444"/>
  <c r="AR23" i="444"/>
  <c r="BS23" i="444"/>
  <c r="AO23" i="444"/>
  <c r="BN23" i="444"/>
  <c r="BB21" i="444"/>
  <c r="M15" i="444"/>
  <c r="AM25" i="444"/>
  <c r="AL21" i="444"/>
  <c r="AY15" i="444"/>
  <c r="BC21" i="444"/>
  <c r="BK26" i="444"/>
  <c r="BJ26" i="444"/>
  <c r="BI26" i="444"/>
  <c r="BP28" i="444"/>
  <c r="BM28" i="444"/>
  <c r="AR28" i="444"/>
  <c r="BQ28" i="444"/>
  <c r="BR28" i="444"/>
  <c r="BT28" i="444"/>
  <c r="BS28" i="444"/>
  <c r="BN28" i="444"/>
  <c r="BO28" i="444"/>
  <c r="AV28" i="444"/>
  <c r="AW28" i="444" s="1"/>
  <c r="BX21" i="444"/>
  <c r="BP29" i="444"/>
  <c r="AP29" i="444"/>
  <c r="AQ29" i="444" s="1"/>
  <c r="BQ29" i="444"/>
  <c r="BT29" i="444"/>
  <c r="BO29" i="444"/>
  <c r="AU29" i="444"/>
  <c r="BS29" i="444"/>
  <c r="AS29" i="444"/>
  <c r="AR29" i="444"/>
  <c r="BR29" i="444"/>
  <c r="AO29" i="444"/>
  <c r="AV29" i="444"/>
  <c r="AW29" i="444" s="1"/>
  <c r="BL29" i="444"/>
  <c r="BR33" i="444"/>
  <c r="BL33" i="444"/>
  <c r="AU33" i="444"/>
  <c r="BP33" i="444"/>
  <c r="AT33" i="444"/>
  <c r="AO33" i="444"/>
  <c r="BS33" i="444"/>
  <c r="BQ33" i="444"/>
  <c r="AR33" i="444"/>
  <c r="BO33" i="444"/>
  <c r="AS33" i="444"/>
  <c r="AV33" i="444"/>
  <c r="AW33" i="444" s="1"/>
  <c r="BN33" i="444"/>
  <c r="BT37" i="444"/>
  <c r="BO37" i="444"/>
  <c r="BQ37" i="444"/>
  <c r="BS37" i="444"/>
  <c r="BN37" i="444"/>
  <c r="AU37" i="444"/>
  <c r="AP37" i="444"/>
  <c r="AQ37" i="444" s="1"/>
  <c r="BL37" i="444"/>
  <c r="AS37" i="444"/>
  <c r="AR37" i="444"/>
  <c r="AO37" i="444"/>
  <c r="AV37" i="444"/>
  <c r="AW37" i="444" s="1"/>
  <c r="BP37" i="444"/>
  <c r="BJ38" i="444"/>
  <c r="BI38" i="444"/>
  <c r="BK38" i="444"/>
  <c r="BI45" i="444"/>
  <c r="BK45" i="444"/>
  <c r="BP48" i="444"/>
  <c r="AP48" i="444"/>
  <c r="AQ48" i="444" s="1"/>
  <c r="BO48" i="444"/>
  <c r="BS48" i="444"/>
  <c r="BR48" i="444"/>
  <c r="AR48" i="444"/>
  <c r="BQ48" i="444"/>
  <c r="AO48" i="444"/>
  <c r="BL48" i="444"/>
  <c r="AU48" i="444"/>
  <c r="AV48" i="444"/>
  <c r="AW48" i="444" s="1"/>
  <c r="AS48" i="444"/>
  <c r="BO56" i="444"/>
  <c r="BM56" i="444"/>
  <c r="AU56" i="444"/>
  <c r="BR56" i="444"/>
  <c r="BQ56" i="444"/>
  <c r="AV56" i="444"/>
  <c r="AW56" i="444" s="1"/>
  <c r="BN56" i="444"/>
  <c r="BL56" i="444"/>
  <c r="BT56" i="444"/>
  <c r="BO62" i="444"/>
  <c r="AV62" i="444"/>
  <c r="AW62" i="444" s="1"/>
  <c r="AP62" i="444"/>
  <c r="AQ62" i="444" s="1"/>
  <c r="BN62" i="444"/>
  <c r="BM62" i="444"/>
  <c r="AT62" i="444"/>
  <c r="BP62" i="444"/>
  <c r="BQ62" i="444"/>
  <c r="AR62" i="444"/>
  <c r="BL62" i="444"/>
  <c r="BR62" i="444"/>
  <c r="BP91" i="444"/>
  <c r="BN91" i="444"/>
  <c r="AR91" i="444"/>
  <c r="BT91" i="444"/>
  <c r="AT91" i="444"/>
  <c r="BL91" i="444"/>
  <c r="BR91" i="444"/>
  <c r="AV91" i="444"/>
  <c r="AW91" i="444" s="1"/>
  <c r="AP91" i="444"/>
  <c r="AQ91" i="444" s="1"/>
  <c r="BQ91" i="444"/>
  <c r="AO91" i="444"/>
  <c r="BO113" i="444"/>
  <c r="AU113" i="444"/>
  <c r="BM113" i="444"/>
  <c r="AS113" i="444"/>
  <c r="BT113" i="444"/>
  <c r="BS113" i="444"/>
  <c r="AP113" i="444"/>
  <c r="AQ113" i="444" s="1"/>
  <c r="AT113" i="444"/>
  <c r="AR113" i="444"/>
  <c r="BR124" i="444"/>
  <c r="BL124" i="444"/>
  <c r="AU124" i="444"/>
  <c r="BP124" i="444"/>
  <c r="AT124" i="444"/>
  <c r="AO124" i="444"/>
  <c r="BS124" i="444"/>
  <c r="BQ124" i="444"/>
  <c r="AR124" i="444"/>
  <c r="BO124" i="444"/>
  <c r="AS124" i="444"/>
  <c r="AV124" i="444"/>
  <c r="AW124" i="444" s="1"/>
  <c r="BN124" i="444"/>
  <c r="BT131" i="444"/>
  <c r="BR131" i="444"/>
  <c r="BQ131" i="444"/>
  <c r="BP131" i="444"/>
  <c r="BN131" i="444"/>
  <c r="BL131" i="444"/>
  <c r="AV131" i="444"/>
  <c r="AW131" i="444" s="1"/>
  <c r="BM131" i="444"/>
  <c r="AR138" i="444"/>
  <c r="BR138" i="444"/>
  <c r="AO138" i="444"/>
  <c r="AP138" i="444"/>
  <c r="AQ138" i="444" s="1"/>
  <c r="AV138" i="444"/>
  <c r="AW138" i="444" s="1"/>
  <c r="BL138" i="444"/>
  <c r="BQ138" i="444"/>
  <c r="BS138" i="444"/>
  <c r="BJ139" i="444"/>
  <c r="BK139" i="444"/>
  <c r="BI139" i="444"/>
  <c r="BI144" i="444"/>
  <c r="BK144" i="444"/>
  <c r="BP146" i="444"/>
  <c r="AU146" i="444"/>
  <c r="BN146" i="444"/>
  <c r="AR146" i="444"/>
  <c r="AP146" i="444"/>
  <c r="AQ146" i="444" s="1"/>
  <c r="BQ146" i="444"/>
  <c r="BT146" i="444"/>
  <c r="AO146" i="444"/>
  <c r="BS146" i="444"/>
  <c r="N16" i="445"/>
  <c r="R16" i="445"/>
  <c r="R15" i="445"/>
  <c r="V21" i="445"/>
  <c r="AD21" i="445"/>
  <c r="AB13" i="445"/>
  <c r="BY16" i="445"/>
  <c r="O15" i="445"/>
  <c r="S21" i="445"/>
  <c r="AJ24" i="445"/>
  <c r="AJ17" i="445" s="1"/>
  <c r="AI147" i="445"/>
  <c r="AJ147" i="445" s="1"/>
  <c r="BK52" i="445"/>
  <c r="BJ52" i="445"/>
  <c r="BQ56" i="445"/>
  <c r="AR56" i="445"/>
  <c r="BS56" i="445"/>
  <c r="AU56" i="445"/>
  <c r="AT56" i="445"/>
  <c r="AV56" i="445"/>
  <c r="AW56" i="445" s="1"/>
  <c r="BP56" i="445"/>
  <c r="AP56" i="445"/>
  <c r="AQ56" i="445" s="1"/>
  <c r="BR56" i="445"/>
  <c r="BP64" i="445"/>
  <c r="AU64" i="445"/>
  <c r="BR64" i="445"/>
  <c r="AR64" i="445"/>
  <c r="BN64" i="445"/>
  <c r="AO64" i="445"/>
  <c r="BM64" i="445"/>
  <c r="AV64" i="445"/>
  <c r="AW64" i="445" s="1"/>
  <c r="BO64" i="445"/>
  <c r="AS64" i="445"/>
  <c r="AT64" i="445"/>
  <c r="BL64" i="445"/>
  <c r="BT64" i="445"/>
  <c r="BQ69" i="445"/>
  <c r="AR69" i="445"/>
  <c r="BO69" i="445"/>
  <c r="AU69" i="445"/>
  <c r="BL69" i="445"/>
  <c r="AP69" i="445"/>
  <c r="AQ69" i="445" s="1"/>
  <c r="BP69" i="445"/>
  <c r="AV69" i="445"/>
  <c r="AW69" i="445" s="1"/>
  <c r="AO69" i="445"/>
  <c r="BR69" i="445"/>
  <c r="AT69" i="445"/>
  <c r="BT69" i="445"/>
  <c r="BQ77" i="445"/>
  <c r="BN77" i="445"/>
  <c r="AV77" i="445"/>
  <c r="AW77" i="445" s="1"/>
  <c r="BO77" i="445"/>
  <c r="AT77" i="445"/>
  <c r="AS77" i="445"/>
  <c r="BT77" i="445"/>
  <c r="BS77" i="445"/>
  <c r="BL77" i="445"/>
  <c r="AO77" i="445"/>
  <c r="AU77" i="445"/>
  <c r="BI83" i="445"/>
  <c r="BK83" i="445"/>
  <c r="BJ83" i="445"/>
  <c r="BS109" i="445"/>
  <c r="AT109" i="445"/>
  <c r="BQ109" i="445"/>
  <c r="BL109" i="445"/>
  <c r="BT109" i="445"/>
  <c r="AP109" i="445"/>
  <c r="AQ109" i="445" s="1"/>
  <c r="BR109" i="445"/>
  <c r="BM109" i="445"/>
  <c r="AO109" i="445"/>
  <c r="AR109" i="445"/>
  <c r="BO109" i="445"/>
  <c r="AE21" i="446"/>
  <c r="AZ21" i="446"/>
  <c r="BI23" i="446"/>
  <c r="BO12" i="446"/>
  <c r="BO14" i="446" s="1"/>
  <c r="BR12" i="446"/>
  <c r="BR14" i="446" s="1"/>
  <c r="BK23" i="446"/>
  <c r="BB12" i="446"/>
  <c r="BB14" i="446" s="1"/>
  <c r="AO30" i="446"/>
  <c r="AP30" i="446"/>
  <c r="AQ30" i="446" s="1"/>
  <c r="BL30" i="446"/>
  <c r="BN30" i="446"/>
  <c r="AR30" i="446"/>
  <c r="BR30" i="446"/>
  <c r="BS30" i="446"/>
  <c r="AU30" i="446"/>
  <c r="BQ30" i="446"/>
  <c r="M16" i="446"/>
  <c r="U15" i="446"/>
  <c r="AF17" i="446"/>
  <c r="BQ50" i="446"/>
  <c r="AR50" i="446"/>
  <c r="BM50" i="446"/>
  <c r="AO50" i="446"/>
  <c r="BR50" i="446"/>
  <c r="BO50" i="446"/>
  <c r="BT50" i="446"/>
  <c r="AV50" i="446"/>
  <c r="AW50" i="446" s="1"/>
  <c r="AT50" i="446"/>
  <c r="BP50" i="446"/>
  <c r="BK83" i="446"/>
  <c r="BJ83" i="446"/>
  <c r="BI83" i="446"/>
  <c r="BR105" i="446"/>
  <c r="AR105" i="446"/>
  <c r="BP105" i="446"/>
  <c r="AO105" i="446"/>
  <c r="BM105" i="446"/>
  <c r="AV105" i="446"/>
  <c r="AW105" i="446" s="1"/>
  <c r="AU105" i="446"/>
  <c r="AP105" i="446"/>
  <c r="AQ105" i="446" s="1"/>
  <c r="BQ105" i="446"/>
  <c r="BT105" i="446"/>
  <c r="BS105" i="446"/>
  <c r="BN105" i="446"/>
  <c r="BK114" i="446"/>
  <c r="BI114" i="446"/>
  <c r="BJ114" i="446"/>
  <c r="BT118" i="446"/>
  <c r="AP118" i="446"/>
  <c r="AQ118" i="446" s="1"/>
  <c r="BQ118" i="446"/>
  <c r="BO118" i="446"/>
  <c r="AT118" i="446"/>
  <c r="BN118" i="446"/>
  <c r="AV118" i="446"/>
  <c r="AW118" i="446" s="1"/>
  <c r="BS118" i="446"/>
  <c r="AR118" i="446"/>
  <c r="AS118" i="446"/>
  <c r="BP121" i="446"/>
  <c r="AU121" i="446"/>
  <c r="BN121" i="446"/>
  <c r="AR121" i="446"/>
  <c r="BM121" i="446"/>
  <c r="AV121" i="446"/>
  <c r="AW121" i="446" s="1"/>
  <c r="BT121" i="446"/>
  <c r="AT121" i="446"/>
  <c r="BL121" i="446"/>
  <c r="BR121" i="446"/>
  <c r="AO121" i="446"/>
  <c r="AP121" i="446"/>
  <c r="AQ121" i="446" s="1"/>
  <c r="BQ121" i="446"/>
  <c r="BR124" i="446"/>
  <c r="AP124" i="446"/>
  <c r="AQ124" i="446" s="1"/>
  <c r="BM124" i="446"/>
  <c r="AS124" i="446"/>
  <c r="BS124" i="446"/>
  <c r="BL124" i="446"/>
  <c r="AT124" i="446"/>
  <c r="AU124" i="446"/>
  <c r="BN124" i="446"/>
  <c r="BS131" i="446"/>
  <c r="BN131" i="446"/>
  <c r="BQ131" i="446"/>
  <c r="BR131" i="446"/>
  <c r="BL131" i="446"/>
  <c r="AU131" i="446"/>
  <c r="AP131" i="446"/>
  <c r="AQ131" i="446" s="1"/>
  <c r="AS131" i="446"/>
  <c r="BT131" i="446"/>
  <c r="AO131" i="446"/>
  <c r="BM131" i="446"/>
  <c r="BP131" i="446"/>
  <c r="AR131" i="446"/>
  <c r="BQ132" i="446"/>
  <c r="AS132" i="446"/>
  <c r="BS132" i="446"/>
  <c r="BN132" i="446"/>
  <c r="AR132" i="446"/>
  <c r="BP132" i="446"/>
  <c r="BM132" i="446"/>
  <c r="AP132" i="446"/>
  <c r="AQ132" i="446" s="1"/>
  <c r="BL132" i="446"/>
  <c r="AT132" i="446"/>
  <c r="BO132" i="446"/>
  <c r="BI143" i="446"/>
  <c r="BK143" i="446"/>
  <c r="BJ25" i="447"/>
  <c r="BK25" i="447"/>
  <c r="BI25" i="447"/>
  <c r="BR12" i="447"/>
  <c r="BR14" i="447" s="1"/>
  <c r="BE12" i="447"/>
  <c r="BE14" i="447" s="1"/>
  <c r="AK21" i="447"/>
  <c r="AK17" i="447"/>
  <c r="BE21" i="447"/>
  <c r="AM30" i="447"/>
  <c r="AL17" i="447" s="1"/>
  <c r="AL21" i="447"/>
  <c r="BJ33" i="447"/>
  <c r="BI33" i="447"/>
  <c r="BK33" i="447"/>
  <c r="M16" i="447"/>
  <c r="U15" i="447"/>
  <c r="AF17" i="447"/>
  <c r="BR95" i="447"/>
  <c r="BL95" i="447"/>
  <c r="AT95" i="447"/>
  <c r="AO95" i="447"/>
  <c r="BS95" i="447"/>
  <c r="BP95" i="447"/>
  <c r="AP95" i="447"/>
  <c r="AQ95" i="447" s="1"/>
  <c r="BT95" i="447"/>
  <c r="BQ95" i="447"/>
  <c r="BO95" i="447"/>
  <c r="AU95" i="447"/>
  <c r="AR95" i="447"/>
  <c r="AV95" i="447"/>
  <c r="AW95" i="447" s="1"/>
  <c r="BN95" i="447"/>
  <c r="BK111" i="447"/>
  <c r="BI111" i="447"/>
  <c r="BK115" i="447"/>
  <c r="BI115" i="447"/>
  <c r="AA121" i="448"/>
  <c r="X121" i="448"/>
  <c r="X145" i="448"/>
  <c r="Z145" i="448"/>
  <c r="AA145" i="448"/>
  <c r="Y145" i="448"/>
  <c r="AA237" i="448"/>
  <c r="Z237" i="448"/>
  <c r="Y237" i="448"/>
  <c r="X237" i="448"/>
  <c r="Z97" i="430"/>
  <c r="X93" i="430"/>
  <c r="X161" i="430"/>
  <c r="X200" i="430"/>
  <c r="X226" i="430"/>
  <c r="X241" i="430"/>
  <c r="X245" i="430"/>
  <c r="BJ27" i="443"/>
  <c r="AY21" i="443"/>
  <c r="N15" i="443"/>
  <c r="BO38" i="443"/>
  <c r="AR38" i="443"/>
  <c r="AO51" i="445"/>
  <c r="BK25" i="445"/>
  <c r="BE12" i="445"/>
  <c r="BE14" i="445" s="1"/>
  <c r="BR37" i="445"/>
  <c r="BO37" i="445"/>
  <c r="AS51" i="445"/>
  <c r="AU37" i="445"/>
  <c r="BN28" i="445"/>
  <c r="BN51" i="445"/>
  <c r="BM37" i="445"/>
  <c r="N14" i="443"/>
  <c r="S18" i="443"/>
  <c r="AZ18" i="443"/>
  <c r="BA18" i="443" s="1"/>
  <c r="BF18" i="443"/>
  <c r="BG18" i="443" s="1"/>
  <c r="AD21" i="443"/>
  <c r="AS27" i="443"/>
  <c r="BQ31" i="443"/>
  <c r="BM33" i="443"/>
  <c r="BP33" i="443"/>
  <c r="BL33" i="443"/>
  <c r="AR33" i="443"/>
  <c r="BT34" i="443"/>
  <c r="AP34" i="443"/>
  <c r="AQ34" i="443" s="1"/>
  <c r="BK34" i="443"/>
  <c r="BI34" i="443"/>
  <c r="BQ35" i="443"/>
  <c r="BI39" i="443"/>
  <c r="BK39" i="443"/>
  <c r="AV41" i="443"/>
  <c r="AW41" i="443" s="1"/>
  <c r="BJ46" i="443"/>
  <c r="BK46" i="443"/>
  <c r="BK48" i="443"/>
  <c r="BJ48" i="443"/>
  <c r="BK50" i="443"/>
  <c r="BI50" i="443"/>
  <c r="BM58" i="443"/>
  <c r="AT58" i="443"/>
  <c r="BL58" i="443"/>
  <c r="AR58" i="443"/>
  <c r="BM74" i="443"/>
  <c r="AT74" i="443"/>
  <c r="BL74" i="443"/>
  <c r="AR74" i="443"/>
  <c r="AT86" i="443"/>
  <c r="BN87" i="443"/>
  <c r="AV87" i="443"/>
  <c r="AW87" i="443" s="1"/>
  <c r="BS87" i="443"/>
  <c r="BM87" i="443"/>
  <c r="AT87" i="443"/>
  <c r="AO87" i="443"/>
  <c r="BK91" i="443"/>
  <c r="BJ91" i="443"/>
  <c r="BQ93" i="443"/>
  <c r="AR93" i="443"/>
  <c r="BP93" i="443"/>
  <c r="AV93" i="443"/>
  <c r="AW93" i="443" s="1"/>
  <c r="BO93" i="443"/>
  <c r="BM96" i="443"/>
  <c r="BR96" i="443"/>
  <c r="AS96" i="443"/>
  <c r="BL96" i="443"/>
  <c r="BJ104" i="443"/>
  <c r="BI104" i="443"/>
  <c r="BP114" i="443"/>
  <c r="AV114" i="443"/>
  <c r="AW114" i="443" s="1"/>
  <c r="AP114" i="443"/>
  <c r="AQ114" i="443" s="1"/>
  <c r="BO114" i="443"/>
  <c r="BL114" i="443"/>
  <c r="BR115" i="443"/>
  <c r="BL115" i="443"/>
  <c r="AU115" i="443"/>
  <c r="BP115" i="443"/>
  <c r="AT115" i="443"/>
  <c r="AO115" i="443"/>
  <c r="BT115" i="443"/>
  <c r="BQ117" i="443"/>
  <c r="BP117" i="443"/>
  <c r="AU117" i="443"/>
  <c r="AV121" i="443"/>
  <c r="AW121" i="443" s="1"/>
  <c r="BN121" i="443"/>
  <c r="AT124" i="443"/>
  <c r="BR125" i="443"/>
  <c r="AU125" i="443"/>
  <c r="BP125" i="443"/>
  <c r="AR125" i="443"/>
  <c r="BT125" i="443"/>
  <c r="AS132" i="443"/>
  <c r="BO132" i="443"/>
  <c r="AR132" i="443"/>
  <c r="BM132" i="443"/>
  <c r="BR143" i="443"/>
  <c r="AV143" i="443"/>
  <c r="AW143" i="443" s="1"/>
  <c r="BQ143" i="443"/>
  <c r="AO143" i="443"/>
  <c r="BJ143" i="443"/>
  <c r="BI143" i="443"/>
  <c r="BP145" i="443"/>
  <c r="AV145" i="443"/>
  <c r="AW145" i="443" s="1"/>
  <c r="AP145" i="443"/>
  <c r="AQ145" i="443" s="1"/>
  <c r="BO145" i="443"/>
  <c r="BL145" i="443"/>
  <c r="BR146" i="443"/>
  <c r="BL146" i="443"/>
  <c r="AU146" i="443"/>
  <c r="BP146" i="443"/>
  <c r="AT146" i="443"/>
  <c r="AO146" i="443"/>
  <c r="BT146" i="443"/>
  <c r="R14" i="444"/>
  <c r="BB16" i="444"/>
  <c r="L16" i="444"/>
  <c r="P21" i="444"/>
  <c r="BP27" i="444"/>
  <c r="AU27" i="444"/>
  <c r="BN27" i="444"/>
  <c r="AR27" i="444"/>
  <c r="BT27" i="444"/>
  <c r="BM34" i="444"/>
  <c r="BR35" i="444"/>
  <c r="BM40" i="444"/>
  <c r="BS46" i="444"/>
  <c r="AP46" i="444"/>
  <c r="AQ46" i="444" s="1"/>
  <c r="BR46" i="444"/>
  <c r="AV46" i="444"/>
  <c r="AW46" i="444" s="1"/>
  <c r="BN46" i="444"/>
  <c r="BS52" i="444"/>
  <c r="AP52" i="444"/>
  <c r="AQ52" i="444" s="1"/>
  <c r="BP52" i="444"/>
  <c r="AT53" i="444"/>
  <c r="BJ59" i="444"/>
  <c r="BI59" i="444"/>
  <c r="BI61" i="444"/>
  <c r="BK61" i="444"/>
  <c r="AV63" i="444"/>
  <c r="AW63" i="444" s="1"/>
  <c r="BJ68" i="444"/>
  <c r="BK68" i="444"/>
  <c r="AS71" i="444"/>
  <c r="AR71" i="444"/>
  <c r="BK75" i="444"/>
  <c r="BJ75" i="444"/>
  <c r="BP77" i="444"/>
  <c r="BQ77" i="444"/>
  <c r="BT77" i="444"/>
  <c r="BO77" i="444"/>
  <c r="AU77" i="444"/>
  <c r="AP77" i="444"/>
  <c r="AQ77" i="444" s="1"/>
  <c r="BN77" i="444"/>
  <c r="BN79" i="444"/>
  <c r="AR79" i="444"/>
  <c r="BT79" i="444"/>
  <c r="BM79" i="444"/>
  <c r="AV79" i="444"/>
  <c r="AW79" i="444" s="1"/>
  <c r="AO79" i="444"/>
  <c r="BQ82" i="444"/>
  <c r="AS82" i="444"/>
  <c r="BM82" i="444"/>
  <c r="AO82" i="444"/>
  <c r="BI93" i="444"/>
  <c r="BK93" i="444"/>
  <c r="AV95" i="444"/>
  <c r="AW95" i="444" s="1"/>
  <c r="BK107" i="444"/>
  <c r="BJ107" i="444"/>
  <c r="BS119" i="444"/>
  <c r="AT119" i="444"/>
  <c r="BK121" i="444"/>
  <c r="BJ121" i="444"/>
  <c r="BQ133" i="444"/>
  <c r="AR133" i="444"/>
  <c r="BN133" i="444"/>
  <c r="AP133" i="444"/>
  <c r="AQ133" i="444" s="1"/>
  <c r="BS133" i="444"/>
  <c r="BK134" i="444"/>
  <c r="BJ134" i="444"/>
  <c r="BO145" i="444"/>
  <c r="AV145" i="444"/>
  <c r="AW145" i="444" s="1"/>
  <c r="AP145" i="444"/>
  <c r="AQ145" i="444" s="1"/>
  <c r="BN145" i="444"/>
  <c r="BR145" i="444"/>
  <c r="BF18" i="445"/>
  <c r="BG18" i="445" s="1"/>
  <c r="P18" i="445"/>
  <c r="BS18" i="445"/>
  <c r="BT18" i="445" s="1"/>
  <c r="BM18" i="445"/>
  <c r="BN18" i="445" s="1"/>
  <c r="BC18" i="445"/>
  <c r="BB12" i="445"/>
  <c r="BB14" i="445" s="1"/>
  <c r="BJ22" i="445"/>
  <c r="BL12" i="445"/>
  <c r="BL14" i="445" s="1"/>
  <c r="BR12" i="445"/>
  <c r="BR14" i="445" s="1"/>
  <c r="AH21" i="445"/>
  <c r="BI23" i="445"/>
  <c r="BK23" i="445"/>
  <c r="BT26" i="445"/>
  <c r="BL26" i="445"/>
  <c r="AT26" i="445"/>
  <c r="BR26" i="445"/>
  <c r="BS26" i="445"/>
  <c r="BY14" i="445"/>
  <c r="BJ28" i="445"/>
  <c r="BI28" i="445"/>
  <c r="BR30" i="445"/>
  <c r="AS32" i="445"/>
  <c r="BR32" i="445"/>
  <c r="AR32" i="445"/>
  <c r="BP32" i="445"/>
  <c r="AT32" i="445"/>
  <c r="AV32" i="445"/>
  <c r="AW32" i="445" s="1"/>
  <c r="BM32" i="445"/>
  <c r="BK40" i="445"/>
  <c r="BJ40" i="445"/>
  <c r="BI40" i="445"/>
  <c r="BI53" i="445"/>
  <c r="BK53" i="445"/>
  <c r="BS54" i="445"/>
  <c r="BN54" i="445"/>
  <c r="AU54" i="445"/>
  <c r="BT54" i="445"/>
  <c r="BL54" i="445"/>
  <c r="AS54" i="445"/>
  <c r="BQ54" i="445"/>
  <c r="BR54" i="445"/>
  <c r="AP54" i="445"/>
  <c r="AQ54" i="445" s="1"/>
  <c r="BT70" i="445"/>
  <c r="BO70" i="445"/>
  <c r="AP70" i="445"/>
  <c r="AQ70" i="445" s="1"/>
  <c r="BQ70" i="445"/>
  <c r="BR70" i="445"/>
  <c r="AS70" i="445"/>
  <c r="BP70" i="445"/>
  <c r="BS70" i="445"/>
  <c r="BQ74" i="445"/>
  <c r="BI75" i="445"/>
  <c r="BK75" i="445"/>
  <c r="BI79" i="445"/>
  <c r="BK79" i="445"/>
  <c r="BJ79" i="445"/>
  <c r="BQ83" i="445"/>
  <c r="AS83" i="445"/>
  <c r="AT83" i="445"/>
  <c r="AO83" i="445"/>
  <c r="BL83" i="445"/>
  <c r="BS83" i="445"/>
  <c r="BR83" i="445"/>
  <c r="BQ86" i="445"/>
  <c r="BN91" i="445"/>
  <c r="AR91" i="445"/>
  <c r="BS91" i="445"/>
  <c r="AV91" i="445"/>
  <c r="AW91" i="445" s="1"/>
  <c r="BO91" i="445"/>
  <c r="AP91" i="445"/>
  <c r="AQ91" i="445" s="1"/>
  <c r="BP110" i="445"/>
  <c r="AP110" i="445"/>
  <c r="AQ110" i="445" s="1"/>
  <c r="BQ110" i="445"/>
  <c r="BS110" i="445"/>
  <c r="BL110" i="445"/>
  <c r="BR110" i="445"/>
  <c r="AU110" i="445"/>
  <c r="AO110" i="445"/>
  <c r="BT110" i="445"/>
  <c r="BQ111" i="445"/>
  <c r="AR111" i="445"/>
  <c r="AS111" i="445"/>
  <c r="AO111" i="445"/>
  <c r="BR111" i="445"/>
  <c r="BM115" i="445"/>
  <c r="AS115" i="445"/>
  <c r="BO117" i="445"/>
  <c r="AU117" i="445"/>
  <c r="BT117" i="445"/>
  <c r="BL117" i="445"/>
  <c r="AT117" i="445"/>
  <c r="BQ117" i="445"/>
  <c r="BS117" i="445"/>
  <c r="AP117" i="445"/>
  <c r="AQ117" i="445" s="1"/>
  <c r="BP117" i="445"/>
  <c r="BP125" i="445"/>
  <c r="BO125" i="445"/>
  <c r="AP125" i="445"/>
  <c r="AQ125" i="445" s="1"/>
  <c r="BS125" i="445"/>
  <c r="BQ125" i="445"/>
  <c r="BL125" i="445"/>
  <c r="AU125" i="445"/>
  <c r="BI138" i="445"/>
  <c r="BK138" i="445"/>
  <c r="BS145" i="445"/>
  <c r="AT145" i="445"/>
  <c r="BQ145" i="445"/>
  <c r="BP145" i="445"/>
  <c r="AP145" i="445"/>
  <c r="AQ145" i="445" s="1"/>
  <c r="BO145" i="445"/>
  <c r="BL145" i="445"/>
  <c r="AU145" i="445"/>
  <c r="BK146" i="445"/>
  <c r="BJ146" i="445"/>
  <c r="BI146" i="445"/>
  <c r="P21" i="446"/>
  <c r="BP47" i="446"/>
  <c r="BM47" i="446"/>
  <c r="AU47" i="446"/>
  <c r="BQ47" i="446"/>
  <c r="AR47" i="446"/>
  <c r="BP49" i="446"/>
  <c r="AP49" i="446"/>
  <c r="AQ49" i="446" s="1"/>
  <c r="BQ49" i="446"/>
  <c r="BT49" i="446"/>
  <c r="BO49" i="446"/>
  <c r="AU49" i="446"/>
  <c r="BS49" i="446"/>
  <c r="AS49" i="446"/>
  <c r="BR49" i="446"/>
  <c r="AO49" i="446"/>
  <c r="BL49" i="446"/>
  <c r="BS62" i="446"/>
  <c r="BN62" i="446"/>
  <c r="AU62" i="446"/>
  <c r="BR62" i="446"/>
  <c r="BL62" i="446"/>
  <c r="AT62" i="446"/>
  <c r="AO62" i="446"/>
  <c r="BP62" i="446"/>
  <c r="AS62" i="446"/>
  <c r="BO62" i="446"/>
  <c r="AP62" i="446"/>
  <c r="AQ62" i="446" s="1"/>
  <c r="BJ81" i="446"/>
  <c r="BK81" i="446"/>
  <c r="BI86" i="446"/>
  <c r="BQ92" i="446"/>
  <c r="AV92" i="446"/>
  <c r="AW92" i="446" s="1"/>
  <c r="BK96" i="446"/>
  <c r="BJ96" i="446"/>
  <c r="BI96" i="446"/>
  <c r="BK117" i="446"/>
  <c r="BJ117" i="446"/>
  <c r="BS143" i="446"/>
  <c r="BN143" i="446"/>
  <c r="AU143" i="446"/>
  <c r="BR143" i="446"/>
  <c r="BL143" i="446"/>
  <c r="AT143" i="446"/>
  <c r="AO143" i="446"/>
  <c r="BT143" i="446"/>
  <c r="BQ143" i="446"/>
  <c r="BP143" i="446"/>
  <c r="AS143" i="446"/>
  <c r="BO143" i="446"/>
  <c r="BB21" i="447"/>
  <c r="BB16" i="447"/>
  <c r="BF21" i="447"/>
  <c r="BT40" i="447"/>
  <c r="BO40" i="447"/>
  <c r="AU40" i="447"/>
  <c r="BS40" i="447"/>
  <c r="BN40" i="447"/>
  <c r="AT40" i="447"/>
  <c r="AO40" i="447"/>
  <c r="BQ40" i="447"/>
  <c r="BR40" i="447"/>
  <c r="AS40" i="447"/>
  <c r="BP40" i="447"/>
  <c r="BS45" i="447"/>
  <c r="AP45" i="447"/>
  <c r="AQ45" i="447" s="1"/>
  <c r="BR45" i="447"/>
  <c r="AV45" i="447"/>
  <c r="AW45" i="447" s="1"/>
  <c r="AS45" i="447"/>
  <c r="AO45" i="447"/>
  <c r="BQ47" i="447"/>
  <c r="AR47" i="447"/>
  <c r="BP47" i="447"/>
  <c r="AV47" i="447"/>
  <c r="AW47" i="447" s="1"/>
  <c r="AP47" i="447"/>
  <c r="AQ47" i="447" s="1"/>
  <c r="AU47" i="447"/>
  <c r="BT47" i="447"/>
  <c r="BL47" i="447"/>
  <c r="BI64" i="447"/>
  <c r="BK64" i="447"/>
  <c r="BJ64" i="447"/>
  <c r="BT84" i="447"/>
  <c r="BO84" i="447"/>
  <c r="AU84" i="447"/>
  <c r="AP84" i="447"/>
  <c r="AQ84" i="447" s="1"/>
  <c r="BP84" i="447"/>
  <c r="AS84" i="447"/>
  <c r="BQ84" i="447"/>
  <c r="BN84" i="447"/>
  <c r="BL84" i="447"/>
  <c r="AT84" i="447"/>
  <c r="AO84" i="447"/>
  <c r="BR84" i="447"/>
  <c r="BI88" i="447"/>
  <c r="BK88" i="447"/>
  <c r="BJ88" i="447"/>
  <c r="BJ92" i="447"/>
  <c r="BK92" i="447"/>
  <c r="BI92" i="447"/>
  <c r="BR116" i="447"/>
  <c r="AV116" i="447"/>
  <c r="AW116" i="447" s="1"/>
  <c r="BS116" i="447"/>
  <c r="AS116" i="447"/>
  <c r="BQ116" i="447"/>
  <c r="AP116" i="447"/>
  <c r="AQ116" i="447" s="1"/>
  <c r="BM116" i="447"/>
  <c r="BJ120" i="447"/>
  <c r="BK120" i="447"/>
  <c r="BI120" i="447"/>
  <c r="BO141" i="447"/>
  <c r="AV141" i="447"/>
  <c r="AW141" i="447" s="1"/>
  <c r="AP141" i="447"/>
  <c r="AQ141" i="447" s="1"/>
  <c r="BM141" i="447"/>
  <c r="BS141" i="447"/>
  <c r="AO141" i="447"/>
  <c r="BR141" i="447"/>
  <c r="BN141" i="447"/>
  <c r="AT141" i="447"/>
  <c r="X42" i="448"/>
  <c r="Z42" i="448"/>
  <c r="Y42" i="448"/>
  <c r="X74" i="448"/>
  <c r="AA74" i="448"/>
  <c r="X81" i="448"/>
  <c r="AA81" i="448"/>
  <c r="AA99" i="448"/>
  <c r="X99" i="448"/>
  <c r="AA117" i="448"/>
  <c r="X117" i="448"/>
  <c r="Z159" i="448"/>
  <c r="AA159" i="448"/>
  <c r="Y159" i="448"/>
  <c r="X159" i="448"/>
  <c r="X175" i="448"/>
  <c r="AA175" i="448"/>
  <c r="Z175" i="448"/>
  <c r="Y175" i="448"/>
  <c r="AA189" i="448"/>
  <c r="Z189" i="448"/>
  <c r="Y189" i="448"/>
  <c r="X189" i="448"/>
  <c r="AA198" i="448"/>
  <c r="Z198" i="448"/>
  <c r="Y198" i="448"/>
  <c r="X198" i="448"/>
  <c r="AA206" i="448"/>
  <c r="Z206" i="448"/>
  <c r="Y206" i="448"/>
  <c r="X206" i="448"/>
  <c r="AA214" i="448"/>
  <c r="Z214" i="448"/>
  <c r="Y214" i="448"/>
  <c r="X214" i="448"/>
  <c r="AA222" i="448"/>
  <c r="Z222" i="448"/>
  <c r="Y222" i="448"/>
  <c r="X222" i="448"/>
  <c r="AA27" i="449"/>
  <c r="X27" i="449"/>
  <c r="Z27" i="449"/>
  <c r="Y27" i="449"/>
  <c r="AA29" i="449"/>
  <c r="X29" i="449"/>
  <c r="Z29" i="449"/>
  <c r="Y29" i="449"/>
  <c r="AA35" i="449"/>
  <c r="X35" i="449"/>
  <c r="Z35" i="449"/>
  <c r="Y35" i="449"/>
  <c r="AA37" i="449"/>
  <c r="X37" i="449"/>
  <c r="Z37" i="449"/>
  <c r="Y37" i="449"/>
  <c r="AA43" i="449"/>
  <c r="X43" i="449"/>
  <c r="Z43" i="449"/>
  <c r="Y43" i="449"/>
  <c r="AA45" i="449"/>
  <c r="X45" i="449"/>
  <c r="Z45" i="449"/>
  <c r="Y45" i="449"/>
  <c r="AA53" i="449"/>
  <c r="X53" i="449"/>
  <c r="Z53" i="449"/>
  <c r="Y53" i="449"/>
  <c r="AA63" i="449"/>
  <c r="X63" i="449"/>
  <c r="Z63" i="449"/>
  <c r="Y63" i="449"/>
  <c r="Z72" i="449"/>
  <c r="Y72" i="449"/>
  <c r="AA72" i="449"/>
  <c r="X72" i="449"/>
  <c r="AA77" i="449"/>
  <c r="X77" i="449"/>
  <c r="Z77" i="449"/>
  <c r="Y77" i="449"/>
  <c r="AA85" i="449"/>
  <c r="X85" i="449"/>
  <c r="Z85" i="449"/>
  <c r="Y85" i="449"/>
  <c r="AA95" i="449"/>
  <c r="X95" i="449"/>
  <c r="Z95" i="449"/>
  <c r="Y95" i="449"/>
  <c r="Z104" i="449"/>
  <c r="Y104" i="449"/>
  <c r="AA104" i="449"/>
  <c r="X104" i="449"/>
  <c r="AA109" i="449"/>
  <c r="X109" i="449"/>
  <c r="Z109" i="449"/>
  <c r="Y109" i="449"/>
  <c r="AA117" i="449"/>
  <c r="X117" i="449"/>
  <c r="Z117" i="449"/>
  <c r="Y117" i="449"/>
  <c r="AA127" i="449"/>
  <c r="X127" i="449"/>
  <c r="Z127" i="449"/>
  <c r="Y127" i="449"/>
  <c r="Z136" i="449"/>
  <c r="Y136" i="449"/>
  <c r="AA136" i="449"/>
  <c r="X136" i="449"/>
  <c r="AA149" i="449"/>
  <c r="X149" i="449"/>
  <c r="Y149" i="449"/>
  <c r="Z149" i="449"/>
  <c r="Z180" i="449"/>
  <c r="Y180" i="449"/>
  <c r="AA180" i="449"/>
  <c r="X180" i="449"/>
  <c r="Z182" i="449"/>
  <c r="AA182" i="449"/>
  <c r="X182" i="449"/>
  <c r="Y182" i="449"/>
  <c r="Z212" i="449"/>
  <c r="Y212" i="449"/>
  <c r="AA212" i="449"/>
  <c r="X212" i="449"/>
  <c r="Z214" i="449"/>
  <c r="AA214" i="449"/>
  <c r="X214" i="449"/>
  <c r="Y214" i="449"/>
  <c r="Z84" i="450"/>
  <c r="Y84" i="450"/>
  <c r="AA84" i="450"/>
  <c r="Z104" i="450"/>
  <c r="AA104" i="450"/>
  <c r="Y104" i="450"/>
  <c r="Y128" i="450"/>
  <c r="AA128" i="450"/>
  <c r="AA181" i="450"/>
  <c r="Z181" i="450"/>
  <c r="Y181" i="450"/>
  <c r="X181" i="450"/>
  <c r="AA197" i="450"/>
  <c r="Z197" i="450"/>
  <c r="Y197" i="450"/>
  <c r="X197" i="450"/>
  <c r="X211" i="450"/>
  <c r="AA211" i="450"/>
  <c r="Y211" i="450"/>
  <c r="Z211" i="450"/>
  <c r="AA221" i="450"/>
  <c r="X221" i="450"/>
  <c r="Y221" i="450"/>
  <c r="Z221" i="450"/>
  <c r="U16" i="443"/>
  <c r="BS27" i="443"/>
  <c r="BN27" i="443"/>
  <c r="BQ27" i="443"/>
  <c r="AT27" i="443"/>
  <c r="BR27" i="443"/>
  <c r="BT31" i="443"/>
  <c r="BO31" i="443"/>
  <c r="AU31" i="443"/>
  <c r="BS31" i="443"/>
  <c r="BN31" i="443"/>
  <c r="AT31" i="443"/>
  <c r="AO31" i="443"/>
  <c r="BP31" i="443"/>
  <c r="BS35" i="443"/>
  <c r="BN35" i="443"/>
  <c r="AU35" i="443"/>
  <c r="AP35" i="443"/>
  <c r="AQ35" i="443" s="1"/>
  <c r="BR35" i="443"/>
  <c r="BL35" i="443"/>
  <c r="AT35" i="443"/>
  <c r="AO35" i="443"/>
  <c r="BT41" i="443"/>
  <c r="BM41" i="443"/>
  <c r="AU41" i="443"/>
  <c r="BR41" i="443"/>
  <c r="AR41" i="443"/>
  <c r="BP41" i="443"/>
  <c r="BJ68" i="443"/>
  <c r="BI68" i="443"/>
  <c r="BP86" i="443"/>
  <c r="BQ86" i="443"/>
  <c r="BT86" i="443"/>
  <c r="BO86" i="443"/>
  <c r="AU86" i="443"/>
  <c r="AP86" i="443"/>
  <c r="AQ86" i="443" s="1"/>
  <c r="BN86" i="443"/>
  <c r="BR88" i="443"/>
  <c r="AR88" i="443"/>
  <c r="BP88" i="443"/>
  <c r="AO88" i="443"/>
  <c r="BT88" i="443"/>
  <c r="BJ100" i="443"/>
  <c r="BI100" i="443"/>
  <c r="BK102" i="443"/>
  <c r="BJ102" i="443"/>
  <c r="BS107" i="443"/>
  <c r="AP107" i="443"/>
  <c r="AQ107" i="443" s="1"/>
  <c r="BO107" i="443"/>
  <c r="BR107" i="443"/>
  <c r="AV107" i="443"/>
  <c r="AW107" i="443" s="1"/>
  <c r="BN107" i="443"/>
  <c r="AS111" i="443"/>
  <c r="BQ111" i="443"/>
  <c r="AO111" i="443"/>
  <c r="BM111" i="443"/>
  <c r="BO124" i="443"/>
  <c r="AP124" i="443"/>
  <c r="AQ124" i="443" s="1"/>
  <c r="BN124" i="443"/>
  <c r="AV124" i="443"/>
  <c r="AW124" i="443" s="1"/>
  <c r="BR124" i="443"/>
  <c r="BK139" i="443"/>
  <c r="BJ139" i="443"/>
  <c r="S21" i="444"/>
  <c r="AD21" i="444"/>
  <c r="BK29" i="444"/>
  <c r="BJ29" i="444"/>
  <c r="BS40" i="444"/>
  <c r="BT41" i="444"/>
  <c r="BO41" i="444"/>
  <c r="AU41" i="444"/>
  <c r="AP41" i="444"/>
  <c r="AQ41" i="444" s="1"/>
  <c r="BS41" i="444"/>
  <c r="BN41" i="444"/>
  <c r="AT41" i="444"/>
  <c r="AO41" i="444"/>
  <c r="BL41" i="444"/>
  <c r="BQ44" i="444"/>
  <c r="BM44" i="444"/>
  <c r="AT44" i="444"/>
  <c r="BL44" i="444"/>
  <c r="BK46" i="444"/>
  <c r="BJ46" i="444"/>
  <c r="BK50" i="444"/>
  <c r="BJ50" i="444"/>
  <c r="BP53" i="444"/>
  <c r="AP53" i="444"/>
  <c r="AQ53" i="444" s="1"/>
  <c r="BQ53" i="444"/>
  <c r="BT53" i="444"/>
  <c r="BO53" i="444"/>
  <c r="AU53" i="444"/>
  <c r="BN53" i="444"/>
  <c r="BM60" i="444"/>
  <c r="AT60" i="444"/>
  <c r="BL60" i="444"/>
  <c r="AR60" i="444"/>
  <c r="BP63" i="444"/>
  <c r="AU63" i="444"/>
  <c r="BN63" i="444"/>
  <c r="AR63" i="444"/>
  <c r="BR63" i="444"/>
  <c r="AS70" i="444"/>
  <c r="BQ70" i="444"/>
  <c r="AR70" i="444"/>
  <c r="BO70" i="444"/>
  <c r="BJ74" i="444"/>
  <c r="BI74" i="444"/>
  <c r="BQ80" i="444"/>
  <c r="BP80" i="444"/>
  <c r="AR80" i="444"/>
  <c r="AP90" i="444"/>
  <c r="AQ90" i="444" s="1"/>
  <c r="BS90" i="444"/>
  <c r="BK90" i="444"/>
  <c r="BJ90" i="444"/>
  <c r="BQ92" i="444"/>
  <c r="BM92" i="444"/>
  <c r="BR95" i="444"/>
  <c r="AU95" i="444"/>
  <c r="BP95" i="444"/>
  <c r="AR95" i="444"/>
  <c r="BT95" i="444"/>
  <c r="BK102" i="444"/>
  <c r="BJ102" i="444"/>
  <c r="BQ108" i="444"/>
  <c r="BP108" i="444"/>
  <c r="AU108" i="444"/>
  <c r="BM108" i="444"/>
  <c r="AS111" i="444"/>
  <c r="BP111" i="444"/>
  <c r="AR111" i="444"/>
  <c r="BP114" i="444"/>
  <c r="AS114" i="444"/>
  <c r="BQ114" i="444"/>
  <c r="BK129" i="444"/>
  <c r="BJ129" i="444"/>
  <c r="BJ137" i="444"/>
  <c r="BI137" i="444"/>
  <c r="BJ145" i="444"/>
  <c r="BI145" i="444"/>
  <c r="L16" i="445"/>
  <c r="AF21" i="445"/>
  <c r="AK21" i="445"/>
  <c r="BE21" i="445"/>
  <c r="AE17" i="445"/>
  <c r="BE16" i="445"/>
  <c r="BJ25" i="445"/>
  <c r="BI25" i="445"/>
  <c r="BR28" i="445"/>
  <c r="AS28" i="445"/>
  <c r="BQ28" i="445"/>
  <c r="AR28" i="445"/>
  <c r="BL28" i="445"/>
  <c r="AV28" i="445"/>
  <c r="AW28" i="445" s="1"/>
  <c r="BP30" i="445"/>
  <c r="AP30" i="445"/>
  <c r="AQ30" i="445" s="1"/>
  <c r="BO30" i="445"/>
  <c r="BT30" i="445"/>
  <c r="BI36" i="445"/>
  <c r="BK36" i="445"/>
  <c r="BJ36" i="445"/>
  <c r="BQ37" i="445"/>
  <c r="AT37" i="445"/>
  <c r="AS37" i="445"/>
  <c r="AR37" i="445"/>
  <c r="BI44" i="445"/>
  <c r="BK44" i="445"/>
  <c r="BR51" i="445"/>
  <c r="AT51" i="445"/>
  <c r="BL51" i="445"/>
  <c r="BS51" i="445"/>
  <c r="AV51" i="445"/>
  <c r="AW51" i="445" s="1"/>
  <c r="AP59" i="445"/>
  <c r="AQ59" i="445" s="1"/>
  <c r="BS59" i="445"/>
  <c r="BO59" i="445"/>
  <c r="AR59" i="445"/>
  <c r="BK71" i="445"/>
  <c r="BJ71" i="445"/>
  <c r="BI71" i="445"/>
  <c r="BT74" i="445"/>
  <c r="BO74" i="445"/>
  <c r="AT74" i="445"/>
  <c r="AO74" i="445"/>
  <c r="BN74" i="445"/>
  <c r="BS74" i="445"/>
  <c r="BL74" i="445"/>
  <c r="AP74" i="445"/>
  <c r="AQ74" i="445" s="1"/>
  <c r="BR74" i="445"/>
  <c r="BO85" i="445"/>
  <c r="BL85" i="445"/>
  <c r="AR85" i="445"/>
  <c r="BT85" i="445"/>
  <c r="AP85" i="445"/>
  <c r="AQ85" i="445" s="1"/>
  <c r="BP85" i="445"/>
  <c r="BR86" i="445"/>
  <c r="BL86" i="445"/>
  <c r="AT86" i="445"/>
  <c r="AO86" i="445"/>
  <c r="BS86" i="445"/>
  <c r="AP86" i="445"/>
  <c r="AQ86" i="445" s="1"/>
  <c r="BP86" i="445"/>
  <c r="BJ102" i="445"/>
  <c r="BK102" i="445"/>
  <c r="BJ106" i="445"/>
  <c r="BK106" i="445"/>
  <c r="BJ107" i="445"/>
  <c r="BK107" i="445"/>
  <c r="BK110" i="445"/>
  <c r="BJ110" i="445"/>
  <c r="BI122" i="445"/>
  <c r="BK122" i="445"/>
  <c r="BJ122" i="445"/>
  <c r="BQ128" i="445"/>
  <c r="BP128" i="445"/>
  <c r="AU128" i="445"/>
  <c r="AR128" i="445"/>
  <c r="AS131" i="445"/>
  <c r="BR131" i="445"/>
  <c r="BM131" i="445"/>
  <c r="AR131" i="445"/>
  <c r="BT137" i="445"/>
  <c r="BL137" i="445"/>
  <c r="AT137" i="445"/>
  <c r="BQ137" i="445"/>
  <c r="BS137" i="445"/>
  <c r="BP137" i="445"/>
  <c r="AU137" i="445"/>
  <c r="BO137" i="445"/>
  <c r="AP137" i="445"/>
  <c r="AQ137" i="445" s="1"/>
  <c r="BP144" i="445"/>
  <c r="AU144" i="445"/>
  <c r="AR144" i="445"/>
  <c r="AG17" i="446"/>
  <c r="AK17" i="446"/>
  <c r="BE21" i="446"/>
  <c r="BS28" i="446"/>
  <c r="AT28" i="446"/>
  <c r="BQ28" i="446"/>
  <c r="BP28" i="446"/>
  <c r="BO28" i="446"/>
  <c r="AU28" i="446"/>
  <c r="BL28" i="446"/>
  <c r="AP28" i="446"/>
  <c r="AQ28" i="446" s="1"/>
  <c r="BS32" i="446"/>
  <c r="AT32" i="446"/>
  <c r="BQ32" i="446"/>
  <c r="BP32" i="446"/>
  <c r="BL32" i="446"/>
  <c r="AU32" i="446"/>
  <c r="AP32" i="446"/>
  <c r="AQ32" i="446" s="1"/>
  <c r="BO32" i="446"/>
  <c r="BK33" i="446"/>
  <c r="BJ33" i="446"/>
  <c r="BK41" i="446"/>
  <c r="BJ41" i="446"/>
  <c r="BK46" i="446"/>
  <c r="BJ46" i="446"/>
  <c r="BK52" i="446"/>
  <c r="BJ52" i="446"/>
  <c r="BN55" i="446"/>
  <c r="AR55" i="446"/>
  <c r="BR55" i="446"/>
  <c r="AP55" i="446"/>
  <c r="AQ55" i="446" s="1"/>
  <c r="AV55" i="446"/>
  <c r="AW55" i="446" s="1"/>
  <c r="BN75" i="446"/>
  <c r="BS75" i="446"/>
  <c r="BM75" i="446"/>
  <c r="AT75" i="446"/>
  <c r="AO75" i="446"/>
  <c r="AV75" i="446"/>
  <c r="AW75" i="446" s="1"/>
  <c r="BR75" i="446"/>
  <c r="AR75" i="446"/>
  <c r="BM80" i="446"/>
  <c r="AU80" i="446"/>
  <c r="BL80" i="446"/>
  <c r="AS80" i="446"/>
  <c r="BR80" i="446"/>
  <c r="BN104" i="446"/>
  <c r="AV104" i="446"/>
  <c r="AW104" i="446" s="1"/>
  <c r="BS104" i="446"/>
  <c r="BM104" i="446"/>
  <c r="AT104" i="446"/>
  <c r="AO104" i="446"/>
  <c r="BR104" i="446"/>
  <c r="AR104" i="446"/>
  <c r="BK112" i="446"/>
  <c r="BJ112" i="446"/>
  <c r="BI112" i="446"/>
  <c r="BI117" i="446"/>
  <c r="BQ122" i="446"/>
  <c r="BP122" i="446"/>
  <c r="AT122" i="446"/>
  <c r="AR122" i="446"/>
  <c r="BK132" i="446"/>
  <c r="BJ132" i="446"/>
  <c r="V21" i="447"/>
  <c r="AP40" i="447"/>
  <c r="AQ40" i="447" s="1"/>
  <c r="BM45" i="447"/>
  <c r="BO47" i="447"/>
  <c r="BL54" i="447"/>
  <c r="AV54" i="447"/>
  <c r="AW54" i="447" s="1"/>
  <c r="BQ57" i="447"/>
  <c r="AR57" i="447"/>
  <c r="BM57" i="447"/>
  <c r="AO57" i="447"/>
  <c r="BR57" i="447"/>
  <c r="BQ63" i="447"/>
  <c r="BO63" i="447"/>
  <c r="AT63" i="447"/>
  <c r="BJ65" i="447"/>
  <c r="BI65" i="447"/>
  <c r="BR68" i="447"/>
  <c r="BL68" i="447"/>
  <c r="AU68" i="447"/>
  <c r="AP68" i="447"/>
  <c r="AQ68" i="447" s="1"/>
  <c r="BP68" i="447"/>
  <c r="AT68" i="447"/>
  <c r="AO68" i="447"/>
  <c r="BN68" i="447"/>
  <c r="AS68" i="447"/>
  <c r="BT68" i="447"/>
  <c r="BO68" i="447"/>
  <c r="BQ73" i="447"/>
  <c r="AR73" i="447"/>
  <c r="BO73" i="447"/>
  <c r="AO73" i="447"/>
  <c r="BS84" i="447"/>
  <c r="BK85" i="447"/>
  <c r="BJ85" i="447"/>
  <c r="BI85" i="447"/>
  <c r="AO116" i="447"/>
  <c r="BI127" i="447"/>
  <c r="BK127" i="447"/>
  <c r="BJ127" i="447"/>
  <c r="BJ138" i="447"/>
  <c r="BI138" i="447"/>
  <c r="AR141" i="447"/>
  <c r="AB17" i="448"/>
  <c r="AB20" i="448" s="1"/>
  <c r="Z24" i="448"/>
  <c r="Y24" i="448"/>
  <c r="X58" i="448"/>
  <c r="AA58" i="448"/>
  <c r="X65" i="448"/>
  <c r="AA65" i="448"/>
  <c r="AA87" i="448"/>
  <c r="X87" i="448"/>
  <c r="AA240" i="448"/>
  <c r="X240" i="448"/>
  <c r="Z240" i="448"/>
  <c r="Y240" i="448"/>
  <c r="Z142" i="449"/>
  <c r="AA142" i="449"/>
  <c r="X142" i="449"/>
  <c r="Y142" i="449"/>
  <c r="Z144" i="449"/>
  <c r="Y144" i="449"/>
  <c r="AA144" i="449"/>
  <c r="X144" i="449"/>
  <c r="AA151" i="449"/>
  <c r="X151" i="449"/>
  <c r="Z151" i="449"/>
  <c r="Y151" i="449"/>
  <c r="Z172" i="449"/>
  <c r="Y172" i="449"/>
  <c r="AA172" i="449"/>
  <c r="X172" i="449"/>
  <c r="Z174" i="449"/>
  <c r="AA174" i="449"/>
  <c r="X174" i="449"/>
  <c r="Y174" i="449"/>
  <c r="Z204" i="449"/>
  <c r="Y204" i="449"/>
  <c r="AA204" i="449"/>
  <c r="X204" i="449"/>
  <c r="Z206" i="449"/>
  <c r="AA206" i="449"/>
  <c r="X206" i="449"/>
  <c r="Y206" i="449"/>
  <c r="Z26" i="450"/>
  <c r="AA26" i="450"/>
  <c r="Y26" i="450"/>
  <c r="Z38" i="450"/>
  <c r="AA38" i="450"/>
  <c r="Y38" i="450"/>
  <c r="AA70" i="450"/>
  <c r="Y70" i="450"/>
  <c r="Y120" i="450"/>
  <c r="AA120" i="450"/>
  <c r="AA163" i="450"/>
  <c r="Z163" i="450"/>
  <c r="Y163" i="450"/>
  <c r="AA203" i="450"/>
  <c r="Y203" i="450"/>
  <c r="Z203" i="450"/>
  <c r="X203" i="450"/>
  <c r="X207" i="450"/>
  <c r="AA207" i="450"/>
  <c r="Z207" i="450"/>
  <c r="Y207" i="450"/>
  <c r="AS23" i="443"/>
  <c r="BM32" i="443"/>
  <c r="BQ39" i="443"/>
  <c r="BP39" i="443"/>
  <c r="BO44" i="443"/>
  <c r="AP44" i="443"/>
  <c r="AQ44" i="443" s="1"/>
  <c r="BS44" i="443"/>
  <c r="AV45" i="443"/>
  <c r="AW45" i="443" s="1"/>
  <c r="AR46" i="443"/>
  <c r="BQ46" i="443"/>
  <c r="BQ47" i="443"/>
  <c r="AP47" i="443"/>
  <c r="AQ47" i="443" s="1"/>
  <c r="BN47" i="443"/>
  <c r="BS47" i="443"/>
  <c r="AS51" i="443"/>
  <c r="AR56" i="443"/>
  <c r="BQ59" i="443"/>
  <c r="BP59" i="443"/>
  <c r="BQ67" i="443"/>
  <c r="BO67" i="443"/>
  <c r="BT67" i="443"/>
  <c r="AR72" i="443"/>
  <c r="BQ75" i="443"/>
  <c r="BP75" i="443"/>
  <c r="AU77" i="443"/>
  <c r="BL77" i="443"/>
  <c r="AS78" i="443"/>
  <c r="BO78" i="443"/>
  <c r="AS80" i="443"/>
  <c r="BM80" i="443"/>
  <c r="AT81" i="443"/>
  <c r="BT81" i="443"/>
  <c r="AS82" i="443"/>
  <c r="BO82" i="443"/>
  <c r="BT84" i="443"/>
  <c r="AS90" i="443"/>
  <c r="BM95" i="443"/>
  <c r="BQ98" i="443"/>
  <c r="BO98" i="443"/>
  <c r="BT98" i="443"/>
  <c r="AS106" i="443"/>
  <c r="BL106" i="443"/>
  <c r="BP108" i="443"/>
  <c r="BT108" i="443"/>
  <c r="BL113" i="443"/>
  <c r="BT113" i="443"/>
  <c r="BQ123" i="443"/>
  <c r="BP123" i="443"/>
  <c r="AS127" i="443"/>
  <c r="BO127" i="443"/>
  <c r="AU130" i="443"/>
  <c r="BL130" i="443"/>
  <c r="AS131" i="443"/>
  <c r="AS138" i="443"/>
  <c r="BL138" i="443"/>
  <c r="AP139" i="443"/>
  <c r="AQ139" i="443" s="1"/>
  <c r="AV139" i="443"/>
  <c r="AW139" i="443" s="1"/>
  <c r="BO139" i="443"/>
  <c r="AU140" i="443"/>
  <c r="BP140" i="443"/>
  <c r="AV141" i="443"/>
  <c r="AW141" i="443" s="1"/>
  <c r="BM141" i="443"/>
  <c r="BQ142" i="443"/>
  <c r="AP142" i="443"/>
  <c r="AQ142" i="443" s="1"/>
  <c r="BO142" i="443"/>
  <c r="BT142" i="443"/>
  <c r="BL144" i="443"/>
  <c r="BT144" i="443"/>
  <c r="AS25" i="444"/>
  <c r="BL25" i="444"/>
  <c r="AP26" i="444"/>
  <c r="AQ26" i="444" s="1"/>
  <c r="AV26" i="444"/>
  <c r="AW26" i="444" s="1"/>
  <c r="BO26" i="444"/>
  <c r="BL31" i="444"/>
  <c r="BT31" i="444"/>
  <c r="AU36" i="444"/>
  <c r="BO36" i="444"/>
  <c r="AR42" i="444"/>
  <c r="BQ45" i="444"/>
  <c r="BP45" i="444"/>
  <c r="AV47" i="444"/>
  <c r="AW47" i="444" s="1"/>
  <c r="BQ57" i="444"/>
  <c r="BL57" i="444"/>
  <c r="BR57" i="444"/>
  <c r="AR58" i="444"/>
  <c r="BN58" i="444"/>
  <c r="BQ61" i="444"/>
  <c r="BP61" i="444"/>
  <c r="AS65" i="444"/>
  <c r="AR68" i="444"/>
  <c r="BQ68" i="444"/>
  <c r="BQ69" i="444"/>
  <c r="AP69" i="444"/>
  <c r="AQ69" i="444" s="1"/>
  <c r="BO69" i="444"/>
  <c r="BT69" i="444"/>
  <c r="AS73" i="444"/>
  <c r="BN73" i="444"/>
  <c r="BQ81" i="444"/>
  <c r="AP81" i="444"/>
  <c r="AQ81" i="444" s="1"/>
  <c r="BO81" i="444"/>
  <c r="BT81" i="444"/>
  <c r="AU83" i="444"/>
  <c r="BM83" i="444"/>
  <c r="AU84" i="444"/>
  <c r="BL84" i="444"/>
  <c r="AS85" i="444"/>
  <c r="BQ93" i="444"/>
  <c r="AP93" i="444"/>
  <c r="AQ93" i="444" s="1"/>
  <c r="BP93" i="444"/>
  <c r="AV96" i="444"/>
  <c r="AW96" i="444" s="1"/>
  <c r="BM96" i="444"/>
  <c r="AR97" i="444"/>
  <c r="BQ97" i="444"/>
  <c r="BQ98" i="444"/>
  <c r="AP98" i="444"/>
  <c r="AQ98" i="444" s="1"/>
  <c r="BP98" i="444"/>
  <c r="AU105" i="444"/>
  <c r="BL105" i="444"/>
  <c r="AS106" i="444"/>
  <c r="BL106" i="444"/>
  <c r="BR109" i="444"/>
  <c r="AT109" i="444"/>
  <c r="BS109" i="444"/>
  <c r="BQ110" i="444"/>
  <c r="AP110" i="444"/>
  <c r="AQ110" i="444" s="1"/>
  <c r="BP110" i="444"/>
  <c r="AS112" i="444"/>
  <c r="AT115" i="444"/>
  <c r="BO115" i="444"/>
  <c r="BQ116" i="444"/>
  <c r="BL116" i="444"/>
  <c r="BR116" i="444"/>
  <c r="AR117" i="444"/>
  <c r="BN117" i="444"/>
  <c r="AV118" i="444"/>
  <c r="AW118" i="444" s="1"/>
  <c r="AS120" i="444"/>
  <c r="BL120" i="444"/>
  <c r="AP121" i="444"/>
  <c r="AQ121" i="444" s="1"/>
  <c r="AV121" i="444"/>
  <c r="AW121" i="444" s="1"/>
  <c r="BO121" i="444"/>
  <c r="AU122" i="444"/>
  <c r="BP122" i="444"/>
  <c r="AV123" i="444"/>
  <c r="AW123" i="444" s="1"/>
  <c r="AR127" i="444"/>
  <c r="BQ127" i="444"/>
  <c r="BQ128" i="444"/>
  <c r="AP128" i="444"/>
  <c r="AQ128" i="444" s="1"/>
  <c r="BO128" i="444"/>
  <c r="BT128" i="444"/>
  <c r="AS132" i="444"/>
  <c r="AR135" i="444"/>
  <c r="BQ135" i="444"/>
  <c r="BQ136" i="444"/>
  <c r="AP136" i="444"/>
  <c r="AQ136" i="444" s="1"/>
  <c r="BO136" i="444"/>
  <c r="BT136" i="444"/>
  <c r="AS140" i="444"/>
  <c r="BQ144" i="444"/>
  <c r="AP144" i="444"/>
  <c r="AQ144" i="444" s="1"/>
  <c r="BP144" i="444"/>
  <c r="BR22" i="445"/>
  <c r="AT22" i="445"/>
  <c r="BO22" i="445"/>
  <c r="BQ23" i="445"/>
  <c r="AP23" i="445"/>
  <c r="BP23" i="445"/>
  <c r="BQ27" i="445"/>
  <c r="AP27" i="445"/>
  <c r="AQ27" i="445" s="1"/>
  <c r="BP27" i="445"/>
  <c r="BR34" i="445"/>
  <c r="AT34" i="445"/>
  <c r="BS34" i="445"/>
  <c r="BS35" i="445"/>
  <c r="BN35" i="445"/>
  <c r="AT35" i="445"/>
  <c r="AO35" i="445"/>
  <c r="AU35" i="445"/>
  <c r="BP35" i="445"/>
  <c r="BS38" i="445"/>
  <c r="AP38" i="445"/>
  <c r="AQ38" i="445" s="1"/>
  <c r="BP38" i="445"/>
  <c r="BP39" i="445"/>
  <c r="AP39" i="445"/>
  <c r="AQ39" i="445" s="1"/>
  <c r="BQ39" i="445"/>
  <c r="AT39" i="445"/>
  <c r="BO39" i="445"/>
  <c r="AS42" i="445"/>
  <c r="BN44" i="445"/>
  <c r="BL45" i="445"/>
  <c r="AR45" i="445"/>
  <c r="BM45" i="445"/>
  <c r="BR50" i="445"/>
  <c r="BL50" i="445"/>
  <c r="AU50" i="445"/>
  <c r="AT50" i="445"/>
  <c r="BN50" i="445"/>
  <c r="BT50" i="445"/>
  <c r="BP53" i="445"/>
  <c r="AV53" i="445"/>
  <c r="AW53" i="445" s="1"/>
  <c r="AP53" i="445"/>
  <c r="AQ53" i="445" s="1"/>
  <c r="BT53" i="445"/>
  <c r="BS57" i="445"/>
  <c r="BP58" i="445"/>
  <c r="AU58" i="445"/>
  <c r="AP58" i="445"/>
  <c r="AQ58" i="445" s="1"/>
  <c r="AT58" i="445"/>
  <c r="BL58" i="445"/>
  <c r="BS58" i="445"/>
  <c r="BQ60" i="445"/>
  <c r="AT65" i="445"/>
  <c r="BL65" i="445"/>
  <c r="BR67" i="445"/>
  <c r="AS67" i="445"/>
  <c r="BT73" i="445"/>
  <c r="BP78" i="445"/>
  <c r="AP78" i="445"/>
  <c r="AQ78" i="445" s="1"/>
  <c r="BQ78" i="445"/>
  <c r="AT78" i="445"/>
  <c r="BO78" i="445"/>
  <c r="AT79" i="445"/>
  <c r="BR79" i="445"/>
  <c r="BP80" i="445"/>
  <c r="AR80" i="445"/>
  <c r="AV80" i="445"/>
  <c r="AW80" i="445" s="1"/>
  <c r="BN80" i="445"/>
  <c r="BQ82" i="445"/>
  <c r="AS82" i="445"/>
  <c r="AS90" i="445"/>
  <c r="BN92" i="445"/>
  <c r="BP97" i="445"/>
  <c r="BS101" i="445"/>
  <c r="BT102" i="445"/>
  <c r="BO102" i="445"/>
  <c r="AU102" i="445"/>
  <c r="AT102" i="445"/>
  <c r="BR102" i="445"/>
  <c r="BP105" i="445"/>
  <c r="AP105" i="445"/>
  <c r="AQ105" i="445" s="1"/>
  <c r="BS105" i="445"/>
  <c r="BT106" i="445"/>
  <c r="BO106" i="445"/>
  <c r="AU106" i="445"/>
  <c r="AT106" i="445"/>
  <c r="BR106" i="445"/>
  <c r="BQ108" i="445"/>
  <c r="BT121" i="445"/>
  <c r="BL121" i="445"/>
  <c r="AT121" i="445"/>
  <c r="BQ121" i="445"/>
  <c r="BS121" i="445"/>
  <c r="BI134" i="445"/>
  <c r="BK134" i="445"/>
  <c r="BP146" i="445"/>
  <c r="AP146" i="445"/>
  <c r="AQ146" i="445" s="1"/>
  <c r="BQ146" i="445"/>
  <c r="BT146" i="445"/>
  <c r="BO146" i="445"/>
  <c r="AU146" i="445"/>
  <c r="BN146" i="445"/>
  <c r="R15" i="446"/>
  <c r="L15" i="446"/>
  <c r="O15" i="446"/>
  <c r="AY15" i="446"/>
  <c r="BP29" i="446"/>
  <c r="AP29" i="446"/>
  <c r="AQ29" i="446" s="1"/>
  <c r="BQ29" i="446"/>
  <c r="BT29" i="446"/>
  <c r="BO29" i="446"/>
  <c r="AU29" i="446"/>
  <c r="BN29" i="446"/>
  <c r="AT33" i="446"/>
  <c r="BP36" i="446"/>
  <c r="AP36" i="446"/>
  <c r="AQ36" i="446" s="1"/>
  <c r="BO36" i="446"/>
  <c r="BT36" i="446"/>
  <c r="BS40" i="446"/>
  <c r="AP40" i="446"/>
  <c r="AQ40" i="446" s="1"/>
  <c r="BP40" i="446"/>
  <c r="AT41" i="446"/>
  <c r="BP52" i="446"/>
  <c r="BK67" i="446"/>
  <c r="BJ67" i="446"/>
  <c r="BK68" i="446"/>
  <c r="BQ70" i="446"/>
  <c r="BS85" i="446"/>
  <c r="AT85" i="446"/>
  <c r="AP85" i="446"/>
  <c r="AQ85" i="446" s="1"/>
  <c r="AT86" i="446"/>
  <c r="BR87" i="446"/>
  <c r="BS91" i="446"/>
  <c r="BN91" i="446"/>
  <c r="AU91" i="446"/>
  <c r="BR91" i="446"/>
  <c r="BL91" i="446"/>
  <c r="AT91" i="446"/>
  <c r="AO91" i="446"/>
  <c r="BQ95" i="446"/>
  <c r="BK101" i="446"/>
  <c r="BJ101" i="446"/>
  <c r="BJ105" i="446"/>
  <c r="BI105" i="446"/>
  <c r="BQ106" i="446"/>
  <c r="BM106" i="446"/>
  <c r="BP106" i="446"/>
  <c r="AT106" i="446"/>
  <c r="BQ109" i="446"/>
  <c r="BN109" i="446"/>
  <c r="BS115" i="446"/>
  <c r="BN115" i="446"/>
  <c r="BQ115" i="446"/>
  <c r="BR115" i="446"/>
  <c r="BL115" i="446"/>
  <c r="AU115" i="446"/>
  <c r="AP115" i="446"/>
  <c r="AQ115" i="446" s="1"/>
  <c r="BP115" i="446"/>
  <c r="BK116" i="446"/>
  <c r="BJ116" i="446"/>
  <c r="BJ120" i="446"/>
  <c r="BI120" i="446"/>
  <c r="BI123" i="446"/>
  <c r="BK123" i="446"/>
  <c r="BQ127" i="446"/>
  <c r="BN133" i="446"/>
  <c r="BJ133" i="446"/>
  <c r="BI133" i="446"/>
  <c r="BQ144" i="446"/>
  <c r="AS144" i="446"/>
  <c r="M15" i="447"/>
  <c r="BT22" i="447"/>
  <c r="BO22" i="447"/>
  <c r="AU22" i="447"/>
  <c r="AP22" i="447"/>
  <c r="BS22" i="447"/>
  <c r="BN22" i="447"/>
  <c r="AT22" i="447"/>
  <c r="AO22" i="447"/>
  <c r="BR22" i="447"/>
  <c r="BK23" i="447"/>
  <c r="BJ23" i="447"/>
  <c r="AT26" i="447"/>
  <c r="AT33" i="447"/>
  <c r="BO33" i="447"/>
  <c r="AS33" i="447"/>
  <c r="BS36" i="447"/>
  <c r="BN36" i="447"/>
  <c r="BQ36" i="447"/>
  <c r="BR36" i="447"/>
  <c r="BL36" i="447"/>
  <c r="AU36" i="447"/>
  <c r="AP36" i="447"/>
  <c r="AQ36" i="447" s="1"/>
  <c r="BP36" i="447"/>
  <c r="BS39" i="447"/>
  <c r="BK45" i="447"/>
  <c r="BJ45" i="447"/>
  <c r="AT48" i="447"/>
  <c r="AT52" i="447"/>
  <c r="AT65" i="447"/>
  <c r="BT66" i="447"/>
  <c r="BM66" i="447"/>
  <c r="AU66" i="447"/>
  <c r="BR66" i="447"/>
  <c r="AR66" i="447"/>
  <c r="BP66" i="447"/>
  <c r="BJ69" i="447"/>
  <c r="BI69" i="447"/>
  <c r="BQ76" i="447"/>
  <c r="BJ78" i="447"/>
  <c r="BI78" i="447"/>
  <c r="BM79" i="447"/>
  <c r="AR79" i="447"/>
  <c r="BT79" i="447"/>
  <c r="AP79" i="447"/>
  <c r="AQ79" i="447" s="1"/>
  <c r="BK81" i="447"/>
  <c r="BJ81" i="447"/>
  <c r="AT85" i="447"/>
  <c r="BR85" i="447"/>
  <c r="AS85" i="447"/>
  <c r="BM85" i="447"/>
  <c r="BM86" i="447"/>
  <c r="AU86" i="447"/>
  <c r="BT86" i="447"/>
  <c r="BQ86" i="447"/>
  <c r="AS86" i="447"/>
  <c r="BQ87" i="447"/>
  <c r="BO88" i="447"/>
  <c r="AV88" i="447"/>
  <c r="AW88" i="447" s="1"/>
  <c r="AS88" i="447"/>
  <c r="BN88" i="447"/>
  <c r="BT90" i="447"/>
  <c r="AP90" i="447"/>
  <c r="AQ90" i="447" s="1"/>
  <c r="BL90" i="447"/>
  <c r="AR90" i="447"/>
  <c r="BM90" i="447"/>
  <c r="BQ109" i="447"/>
  <c r="AO109" i="447"/>
  <c r="BM109" i="447"/>
  <c r="BQ110" i="447"/>
  <c r="AU110" i="447"/>
  <c r="AU115" i="447"/>
  <c r="BS136" i="447"/>
  <c r="BN136" i="447"/>
  <c r="BQ136" i="447"/>
  <c r="BO136" i="447"/>
  <c r="AP136" i="447"/>
  <c r="AQ136" i="447" s="1"/>
  <c r="BT136" i="447"/>
  <c r="BL136" i="447"/>
  <c r="AU136" i="447"/>
  <c r="AO136" i="447"/>
  <c r="BK145" i="447"/>
  <c r="BJ145" i="447"/>
  <c r="BI145" i="447"/>
  <c r="T17" i="448"/>
  <c r="R17" i="448"/>
  <c r="Z45" i="448"/>
  <c r="Z46" i="448"/>
  <c r="Y46" i="448"/>
  <c r="X50" i="448"/>
  <c r="Z50" i="448"/>
  <c r="AA51" i="448"/>
  <c r="Y51" i="448"/>
  <c r="Z54" i="448"/>
  <c r="X54" i="448"/>
  <c r="AA105" i="448"/>
  <c r="X105" i="448"/>
  <c r="X108" i="448"/>
  <c r="AA119" i="448"/>
  <c r="AA151" i="448"/>
  <c r="Z151" i="448"/>
  <c r="Y151" i="448"/>
  <c r="X171" i="448"/>
  <c r="Z171" i="448"/>
  <c r="AA171" i="448"/>
  <c r="X194" i="448"/>
  <c r="Z194" i="448"/>
  <c r="AA194" i="448"/>
  <c r="X202" i="448"/>
  <c r="Z202" i="448"/>
  <c r="AA202" i="448"/>
  <c r="X210" i="448"/>
  <c r="Z210" i="448"/>
  <c r="AA210" i="448"/>
  <c r="X218" i="448"/>
  <c r="Z218" i="448"/>
  <c r="AA218" i="448"/>
  <c r="Z26" i="449"/>
  <c r="AA26" i="449"/>
  <c r="Y26" i="449"/>
  <c r="Z28" i="449"/>
  <c r="AA28" i="449"/>
  <c r="Y28" i="449"/>
  <c r="X28" i="449"/>
  <c r="Z34" i="449"/>
  <c r="AA34" i="449"/>
  <c r="Y34" i="449"/>
  <c r="Z36" i="449"/>
  <c r="AA36" i="449"/>
  <c r="Y36" i="449"/>
  <c r="X36" i="449"/>
  <c r="Z42" i="449"/>
  <c r="AA42" i="449"/>
  <c r="Y42" i="449"/>
  <c r="Z44" i="449"/>
  <c r="AA44" i="449"/>
  <c r="Y44" i="449"/>
  <c r="X44" i="449"/>
  <c r="Z54" i="449"/>
  <c r="AA54" i="449"/>
  <c r="Y54" i="449"/>
  <c r="X54" i="449"/>
  <c r="Z62" i="449"/>
  <c r="AA62" i="449"/>
  <c r="Y62" i="449"/>
  <c r="X62" i="449"/>
  <c r="Z68" i="449"/>
  <c r="AA68" i="449"/>
  <c r="Y68" i="449"/>
  <c r="AA71" i="449"/>
  <c r="X71" i="449"/>
  <c r="Z71" i="449"/>
  <c r="Y71" i="449"/>
  <c r="Z76" i="449"/>
  <c r="AA76" i="449"/>
  <c r="Y76" i="449"/>
  <c r="X76" i="449"/>
  <c r="Z86" i="449"/>
  <c r="AA86" i="449"/>
  <c r="Y86" i="449"/>
  <c r="X86" i="449"/>
  <c r="Z94" i="449"/>
  <c r="AA94" i="449"/>
  <c r="Y94" i="449"/>
  <c r="X94" i="449"/>
  <c r="Z100" i="449"/>
  <c r="AA100" i="449"/>
  <c r="Y100" i="449"/>
  <c r="AA103" i="449"/>
  <c r="X103" i="449"/>
  <c r="Z103" i="449"/>
  <c r="Y103" i="449"/>
  <c r="Z108" i="449"/>
  <c r="AA108" i="449"/>
  <c r="Y108" i="449"/>
  <c r="X108" i="449"/>
  <c r="Z118" i="449"/>
  <c r="AA118" i="449"/>
  <c r="Y118" i="449"/>
  <c r="X118" i="449"/>
  <c r="Z126" i="449"/>
  <c r="AA126" i="449"/>
  <c r="Y126" i="449"/>
  <c r="X126" i="449"/>
  <c r="Z132" i="449"/>
  <c r="AA132" i="449"/>
  <c r="Y132" i="449"/>
  <c r="AA135" i="449"/>
  <c r="X135" i="449"/>
  <c r="Z135" i="449"/>
  <c r="Y135" i="449"/>
  <c r="Z148" i="449"/>
  <c r="Y148" i="449"/>
  <c r="AA148" i="449"/>
  <c r="X148" i="449"/>
  <c r="Z156" i="449"/>
  <c r="Y156" i="449"/>
  <c r="AA156" i="449"/>
  <c r="AA159" i="449"/>
  <c r="X159" i="449"/>
  <c r="Z159" i="449"/>
  <c r="Y159" i="449"/>
  <c r="Z166" i="449"/>
  <c r="AA166" i="449"/>
  <c r="X166" i="449"/>
  <c r="Y166" i="449"/>
  <c r="Z196" i="449"/>
  <c r="Y196" i="449"/>
  <c r="AA196" i="449"/>
  <c r="X196" i="449"/>
  <c r="Z198" i="449"/>
  <c r="AA198" i="449"/>
  <c r="X198" i="449"/>
  <c r="Y198" i="449"/>
  <c r="X241" i="450"/>
  <c r="AA241" i="450"/>
  <c r="Z241" i="450"/>
  <c r="Y241" i="450"/>
  <c r="AA95" i="452"/>
  <c r="Z95" i="452"/>
  <c r="Y95" i="452"/>
  <c r="X95" i="452"/>
  <c r="Z169" i="452"/>
  <c r="AA169" i="452"/>
  <c r="Y169" i="452"/>
  <c r="X169" i="452"/>
  <c r="X219" i="452"/>
  <c r="Z219" i="452"/>
  <c r="AA219" i="452"/>
  <c r="Y219" i="452"/>
  <c r="AA23" i="453"/>
  <c r="Y23" i="453"/>
  <c r="X23" i="453"/>
  <c r="Z23" i="453"/>
  <c r="AA45" i="453"/>
  <c r="Z45" i="453"/>
  <c r="X45" i="453"/>
  <c r="Y45" i="453"/>
  <c r="AA99" i="453"/>
  <c r="Z99" i="453"/>
  <c r="X99" i="453"/>
  <c r="Y99" i="453"/>
  <c r="AS39" i="443"/>
  <c r="BL39" i="443"/>
  <c r="AT44" i="443"/>
  <c r="AU46" i="443"/>
  <c r="BL46" i="443"/>
  <c r="AS47" i="443"/>
  <c r="BO47" i="443"/>
  <c r="AS59" i="443"/>
  <c r="BL59" i="443"/>
  <c r="AS67" i="443"/>
  <c r="AS75" i="443"/>
  <c r="BL75" i="443"/>
  <c r="AS98" i="443"/>
  <c r="AV108" i="443"/>
  <c r="AW108" i="443" s="1"/>
  <c r="AV113" i="443"/>
  <c r="AW113" i="443" s="1"/>
  <c r="AS123" i="443"/>
  <c r="BL123" i="443"/>
  <c r="AR139" i="443"/>
  <c r="AS142" i="443"/>
  <c r="AV144" i="443"/>
  <c r="AW144" i="443" s="1"/>
  <c r="AR26" i="444"/>
  <c r="AV31" i="444"/>
  <c r="AW31" i="444" s="1"/>
  <c r="AS45" i="444"/>
  <c r="BL45" i="444"/>
  <c r="AS57" i="444"/>
  <c r="BN57" i="444"/>
  <c r="AS61" i="444"/>
  <c r="BL61" i="444"/>
  <c r="AU68" i="444"/>
  <c r="BL68" i="444"/>
  <c r="AS69" i="444"/>
  <c r="AS81" i="444"/>
  <c r="AS93" i="444"/>
  <c r="BL93" i="444"/>
  <c r="AU97" i="444"/>
  <c r="BL97" i="444"/>
  <c r="AS98" i="444"/>
  <c r="BL98" i="444"/>
  <c r="AU109" i="444"/>
  <c r="BL109" i="444"/>
  <c r="AS110" i="444"/>
  <c r="BL110" i="444"/>
  <c r="AS116" i="444"/>
  <c r="BN116" i="444"/>
  <c r="AV117" i="444"/>
  <c r="AW117" i="444" s="1"/>
  <c r="AR121" i="444"/>
  <c r="AU127" i="444"/>
  <c r="BL127" i="444"/>
  <c r="AS128" i="444"/>
  <c r="AU135" i="444"/>
  <c r="BL135" i="444"/>
  <c r="AS136" i="444"/>
  <c r="AS144" i="444"/>
  <c r="BL144" i="444"/>
  <c r="AU22" i="445"/>
  <c r="AS23" i="445"/>
  <c r="BL23" i="445"/>
  <c r="AS27" i="445"/>
  <c r="BL27" i="445"/>
  <c r="AU34" i="445"/>
  <c r="BL34" i="445"/>
  <c r="BR42" i="445"/>
  <c r="BL42" i="445"/>
  <c r="BQ42" i="445"/>
  <c r="AT42" i="445"/>
  <c r="BP42" i="445"/>
  <c r="BP44" i="445"/>
  <c r="BM57" i="445"/>
  <c r="BN60" i="445"/>
  <c r="AR60" i="445"/>
  <c r="BT60" i="445"/>
  <c r="BP65" i="445"/>
  <c r="BP82" i="445"/>
  <c r="AT82" i="445"/>
  <c r="AO82" i="445"/>
  <c r="AU82" i="445"/>
  <c r="BL82" i="445"/>
  <c r="BS82" i="445"/>
  <c r="BR90" i="445"/>
  <c r="BL90" i="445"/>
  <c r="BQ90" i="445"/>
  <c r="AT90" i="445"/>
  <c r="BP90" i="445"/>
  <c r="BP92" i="445"/>
  <c r="BI130" i="445"/>
  <c r="BK130" i="445"/>
  <c r="BT133" i="445"/>
  <c r="BL133" i="445"/>
  <c r="AT133" i="445"/>
  <c r="BQ133" i="445"/>
  <c r="BS133" i="445"/>
  <c r="AP133" i="445"/>
  <c r="AQ133" i="445" s="1"/>
  <c r="BK143" i="445"/>
  <c r="BJ143" i="445"/>
  <c r="BJ30" i="446"/>
  <c r="BI30" i="446"/>
  <c r="BP31" i="446"/>
  <c r="BM31" i="446"/>
  <c r="AU31" i="446"/>
  <c r="BP33" i="446"/>
  <c r="AP33" i="446"/>
  <c r="AQ33" i="446" s="1"/>
  <c r="BQ33" i="446"/>
  <c r="BT33" i="446"/>
  <c r="BO33" i="446"/>
  <c r="AU33" i="446"/>
  <c r="BN33" i="446"/>
  <c r="BT37" i="446"/>
  <c r="BO37" i="446"/>
  <c r="AU37" i="446"/>
  <c r="BS37" i="446"/>
  <c r="BN37" i="446"/>
  <c r="AT37" i="446"/>
  <c r="AO37" i="446"/>
  <c r="BL37" i="446"/>
  <c r="BP41" i="446"/>
  <c r="AP41" i="446"/>
  <c r="AQ41" i="446" s="1"/>
  <c r="BQ41" i="446"/>
  <c r="BT41" i="446"/>
  <c r="BO41" i="446"/>
  <c r="AU41" i="446"/>
  <c r="BN41" i="446"/>
  <c r="BI45" i="446"/>
  <c r="BK45" i="446"/>
  <c r="BS48" i="446"/>
  <c r="AT48" i="446"/>
  <c r="BQ48" i="446"/>
  <c r="BP48" i="446"/>
  <c r="BT48" i="446"/>
  <c r="BK49" i="446"/>
  <c r="BJ49" i="446"/>
  <c r="BT58" i="446"/>
  <c r="BO58" i="446"/>
  <c r="AU58" i="446"/>
  <c r="AP58" i="446"/>
  <c r="AQ58" i="446" s="1"/>
  <c r="BS58" i="446"/>
  <c r="BN58" i="446"/>
  <c r="AT58" i="446"/>
  <c r="AO58" i="446"/>
  <c r="BL58" i="446"/>
  <c r="BR63" i="446"/>
  <c r="BQ63" i="446"/>
  <c r="BL68" i="446"/>
  <c r="AS68" i="446"/>
  <c r="BP70" i="446"/>
  <c r="AU70" i="446"/>
  <c r="AP70" i="446"/>
  <c r="AQ70" i="446" s="1"/>
  <c r="BT70" i="446"/>
  <c r="BO70" i="446"/>
  <c r="AT70" i="446"/>
  <c r="AO70" i="446"/>
  <c r="BN70" i="446"/>
  <c r="BJ72" i="446"/>
  <c r="BI72" i="446"/>
  <c r="BK74" i="446"/>
  <c r="BJ74" i="446"/>
  <c r="BR86" i="446"/>
  <c r="BL86" i="446"/>
  <c r="BQ86" i="446"/>
  <c r="BP86" i="446"/>
  <c r="AU86" i="446"/>
  <c r="AP86" i="446"/>
  <c r="AQ86" i="446" s="1"/>
  <c r="BO86" i="446"/>
  <c r="AP87" i="446"/>
  <c r="AQ87" i="446" s="1"/>
  <c r="BS87" i="446"/>
  <c r="BK87" i="446"/>
  <c r="BJ87" i="446"/>
  <c r="BK88" i="446"/>
  <c r="BJ88" i="446"/>
  <c r="BK92" i="446"/>
  <c r="BJ92" i="446"/>
  <c r="BP94" i="446"/>
  <c r="AV94" i="446"/>
  <c r="AW94" i="446" s="1"/>
  <c r="AP94" i="446"/>
  <c r="AQ94" i="446" s="1"/>
  <c r="BO94" i="446"/>
  <c r="BL94" i="446"/>
  <c r="BS95" i="446"/>
  <c r="BN95" i="446"/>
  <c r="AU95" i="446"/>
  <c r="BR95" i="446"/>
  <c r="BL95" i="446"/>
  <c r="AT95" i="446"/>
  <c r="AO95" i="446"/>
  <c r="BR97" i="446"/>
  <c r="AR97" i="446"/>
  <c r="BP97" i="446"/>
  <c r="AO97" i="446"/>
  <c r="BL97" i="446"/>
  <c r="BO100" i="446"/>
  <c r="AP100" i="446"/>
  <c r="AQ100" i="446" s="1"/>
  <c r="BK103" i="446"/>
  <c r="BJ103" i="446"/>
  <c r="AP114" i="446"/>
  <c r="AQ114" i="446" s="1"/>
  <c r="AV114" i="446"/>
  <c r="AW114" i="446" s="1"/>
  <c r="BI119" i="446"/>
  <c r="BK119" i="446"/>
  <c r="BP126" i="446"/>
  <c r="AV126" i="446"/>
  <c r="AW126" i="446" s="1"/>
  <c r="BO126" i="446"/>
  <c r="AP126" i="446"/>
  <c r="AQ126" i="446" s="1"/>
  <c r="BL126" i="446"/>
  <c r="BR127" i="446"/>
  <c r="BL127" i="446"/>
  <c r="AU127" i="446"/>
  <c r="BP127" i="446"/>
  <c r="AT127" i="446"/>
  <c r="AO127" i="446"/>
  <c r="BT127" i="446"/>
  <c r="BK128" i="446"/>
  <c r="BJ128" i="446"/>
  <c r="BS140" i="446"/>
  <c r="AP140" i="446"/>
  <c r="AQ140" i="446" s="1"/>
  <c r="BR140" i="446"/>
  <c r="AV140" i="446"/>
  <c r="AW140" i="446" s="1"/>
  <c r="BQ140" i="446"/>
  <c r="BP145" i="446"/>
  <c r="AS145" i="446"/>
  <c r="BM145" i="446"/>
  <c r="AR145" i="446"/>
  <c r="N16" i="447"/>
  <c r="R15" i="447"/>
  <c r="BE16" i="447"/>
  <c r="BS26" i="447"/>
  <c r="BN26" i="447"/>
  <c r="AP26" i="447"/>
  <c r="AQ26" i="447" s="1"/>
  <c r="BQ26" i="447"/>
  <c r="BR26" i="447"/>
  <c r="BL26" i="447"/>
  <c r="AU26" i="447"/>
  <c r="BP26" i="447"/>
  <c r="BJ29" i="447"/>
  <c r="BK29" i="447"/>
  <c r="BI44" i="447"/>
  <c r="BK44" i="447"/>
  <c r="BK47" i="447"/>
  <c r="BI47" i="447"/>
  <c r="BS48" i="447"/>
  <c r="BN48" i="447"/>
  <c r="AP48" i="447"/>
  <c r="AQ48" i="447" s="1"/>
  <c r="BQ48" i="447"/>
  <c r="BR48" i="447"/>
  <c r="BL48" i="447"/>
  <c r="AU48" i="447"/>
  <c r="BP48" i="447"/>
  <c r="BS52" i="447"/>
  <c r="BN52" i="447"/>
  <c r="AP52" i="447"/>
  <c r="AQ52" i="447" s="1"/>
  <c r="BQ52" i="447"/>
  <c r="BR52" i="447"/>
  <c r="BL52" i="447"/>
  <c r="AU52" i="447"/>
  <c r="BP52" i="447"/>
  <c r="BN53" i="447"/>
  <c r="BR53" i="447"/>
  <c r="AP53" i="447"/>
  <c r="AQ53" i="447" s="1"/>
  <c r="BJ55" i="447"/>
  <c r="BK55" i="447"/>
  <c r="BO65" i="447"/>
  <c r="AP65" i="447"/>
  <c r="AQ65" i="447" s="1"/>
  <c r="BN65" i="447"/>
  <c r="AV65" i="447"/>
  <c r="AW65" i="447" s="1"/>
  <c r="BR65" i="447"/>
  <c r="BK66" i="447"/>
  <c r="BJ66" i="447"/>
  <c r="BS69" i="447"/>
  <c r="AT69" i="447"/>
  <c r="BN69" i="447"/>
  <c r="AS69" i="447"/>
  <c r="BJ71" i="447"/>
  <c r="BK71" i="447"/>
  <c r="BS76" i="447"/>
  <c r="BN76" i="447"/>
  <c r="AU76" i="447"/>
  <c r="AP76" i="447"/>
  <c r="AQ76" i="447" s="1"/>
  <c r="BR76" i="447"/>
  <c r="BL76" i="447"/>
  <c r="AT76" i="447"/>
  <c r="AO76" i="447"/>
  <c r="BJ77" i="447"/>
  <c r="BI77" i="447"/>
  <c r="BM83" i="447"/>
  <c r="AT83" i="447"/>
  <c r="BQ83" i="447"/>
  <c r="BR87" i="447"/>
  <c r="BL87" i="447"/>
  <c r="AU87" i="447"/>
  <c r="AP87" i="447"/>
  <c r="AQ87" i="447" s="1"/>
  <c r="BP87" i="447"/>
  <c r="BO87" i="447"/>
  <c r="AO87" i="447"/>
  <c r="BT87" i="447"/>
  <c r="BI91" i="447"/>
  <c r="BK91" i="447"/>
  <c r="BP115" i="447"/>
  <c r="BQ115" i="447"/>
  <c r="BT115" i="447"/>
  <c r="BN115" i="447"/>
  <c r="AS115" i="447"/>
  <c r="BS115" i="447"/>
  <c r="BL115" i="447"/>
  <c r="AP115" i="447"/>
  <c r="AQ115" i="447" s="1"/>
  <c r="BR115" i="447"/>
  <c r="BP131" i="447"/>
  <c r="BQ131" i="447"/>
  <c r="BS131" i="447"/>
  <c r="BL131" i="447"/>
  <c r="AP131" i="447"/>
  <c r="AQ131" i="447" s="1"/>
  <c r="BR131" i="447"/>
  <c r="AU131" i="447"/>
  <c r="AO131" i="447"/>
  <c r="BT131" i="447"/>
  <c r="BT133" i="447"/>
  <c r="BM133" i="447"/>
  <c r="AU133" i="447"/>
  <c r="BP134" i="447"/>
  <c r="AP134" i="447"/>
  <c r="AQ134" i="447" s="1"/>
  <c r="BL134" i="447"/>
  <c r="AR134" i="447"/>
  <c r="BQ134" i="447"/>
  <c r="BP135" i="447"/>
  <c r="AV135" i="447"/>
  <c r="AW135" i="447" s="1"/>
  <c r="BS135" i="447"/>
  <c r="BI144" i="447"/>
  <c r="BK144" i="447"/>
  <c r="BN146" i="447"/>
  <c r="AO146" i="447"/>
  <c r="BL146" i="447"/>
  <c r="BT146" i="447"/>
  <c r="AS146" i="447"/>
  <c r="BM146" i="447"/>
  <c r="AA27" i="448"/>
  <c r="Z27" i="448"/>
  <c r="Z53" i="448"/>
  <c r="X53" i="448"/>
  <c r="X70" i="448"/>
  <c r="AA70" i="448"/>
  <c r="Y70" i="448"/>
  <c r="X86" i="448"/>
  <c r="AA86" i="448"/>
  <c r="Y86" i="448"/>
  <c r="X100" i="448"/>
  <c r="Y100" i="448"/>
  <c r="AA115" i="448"/>
  <c r="X115" i="448"/>
  <c r="X143" i="448"/>
  <c r="AA143" i="448"/>
  <c r="Z144" i="448"/>
  <c r="Y144" i="448"/>
  <c r="AA147" i="448"/>
  <c r="Y147" i="448"/>
  <c r="Z147" i="448"/>
  <c r="AA179" i="448"/>
  <c r="Y179" i="448"/>
  <c r="Z179" i="448"/>
  <c r="X179" i="448"/>
  <c r="AA191" i="448"/>
  <c r="Z191" i="448"/>
  <c r="Z199" i="448"/>
  <c r="X199" i="448"/>
  <c r="Z207" i="448"/>
  <c r="X207" i="448"/>
  <c r="Z215" i="448"/>
  <c r="X215" i="448"/>
  <c r="Z223" i="448"/>
  <c r="X223" i="448"/>
  <c r="AA231" i="448"/>
  <c r="Z231" i="448"/>
  <c r="Y231" i="448"/>
  <c r="Z246" i="448"/>
  <c r="X246" i="448"/>
  <c r="P17" i="449"/>
  <c r="V17" i="449"/>
  <c r="Z30" i="449"/>
  <c r="Y30" i="449"/>
  <c r="AA30" i="449"/>
  <c r="Z38" i="449"/>
  <c r="Y38" i="449"/>
  <c r="AA38" i="449"/>
  <c r="Z64" i="449"/>
  <c r="Y64" i="449"/>
  <c r="AA64" i="449"/>
  <c r="Z96" i="449"/>
  <c r="Y96" i="449"/>
  <c r="AA96" i="449"/>
  <c r="Z128" i="449"/>
  <c r="Y128" i="449"/>
  <c r="AA128" i="449"/>
  <c r="AA141" i="449"/>
  <c r="X141" i="449"/>
  <c r="Y141" i="449"/>
  <c r="Z141" i="449"/>
  <c r="AA145" i="449"/>
  <c r="X145" i="449"/>
  <c r="Y145" i="449"/>
  <c r="Z145" i="449"/>
  <c r="Z152" i="449"/>
  <c r="Y152" i="449"/>
  <c r="AA152" i="449"/>
  <c r="X152" i="449"/>
  <c r="Z188" i="449"/>
  <c r="Y188" i="449"/>
  <c r="AA188" i="449"/>
  <c r="X188" i="449"/>
  <c r="Z190" i="449"/>
  <c r="AA190" i="449"/>
  <c r="X190" i="449"/>
  <c r="Y190" i="449"/>
  <c r="Z220" i="449"/>
  <c r="Y220" i="449"/>
  <c r="AA220" i="449"/>
  <c r="X220" i="449"/>
  <c r="Z222" i="449"/>
  <c r="AA222" i="449"/>
  <c r="X222" i="449"/>
  <c r="Y222" i="449"/>
  <c r="AA73" i="450"/>
  <c r="Y73" i="450"/>
  <c r="Y116" i="450"/>
  <c r="Z116" i="450"/>
  <c r="X116" i="450"/>
  <c r="AA119" i="450"/>
  <c r="Y119" i="450"/>
  <c r="Z208" i="450"/>
  <c r="Y208" i="450"/>
  <c r="X208" i="450"/>
  <c r="AA208" i="450"/>
  <c r="R17" i="451"/>
  <c r="T17" i="451"/>
  <c r="Z26" i="451"/>
  <c r="AA26" i="451"/>
  <c r="Y26" i="451"/>
  <c r="X26" i="451"/>
  <c r="X32" i="451"/>
  <c r="AA32" i="451"/>
  <c r="Z32" i="451"/>
  <c r="Y32" i="451"/>
  <c r="Y65" i="451"/>
  <c r="X65" i="451"/>
  <c r="X72" i="451"/>
  <c r="Z72" i="451"/>
  <c r="Y72" i="451"/>
  <c r="AA72" i="451"/>
  <c r="AA102" i="451"/>
  <c r="Y102" i="451"/>
  <c r="Z102" i="451"/>
  <c r="X102" i="451"/>
  <c r="Y105" i="451"/>
  <c r="X105" i="451"/>
  <c r="AA166" i="451"/>
  <c r="Y166" i="451"/>
  <c r="Z166" i="451"/>
  <c r="X166" i="451"/>
  <c r="Y177" i="451"/>
  <c r="X177" i="451"/>
  <c r="AA208" i="451"/>
  <c r="Z208" i="451"/>
  <c r="Y208" i="451"/>
  <c r="X208" i="451"/>
  <c r="X224" i="451"/>
  <c r="AA224" i="451"/>
  <c r="Y224" i="451"/>
  <c r="X238" i="451"/>
  <c r="Z238" i="451"/>
  <c r="AA238" i="451"/>
  <c r="Y238" i="451"/>
  <c r="AA33" i="452"/>
  <c r="Y33" i="452"/>
  <c r="Z33" i="452"/>
  <c r="X33" i="452"/>
  <c r="AA113" i="452"/>
  <c r="Y113" i="452"/>
  <c r="Z113" i="452"/>
  <c r="X113" i="452"/>
  <c r="AA124" i="452"/>
  <c r="Z124" i="452"/>
  <c r="X124" i="452"/>
  <c r="AA126" i="452"/>
  <c r="X126" i="452"/>
  <c r="Z126" i="452"/>
  <c r="Y126" i="452"/>
  <c r="Z132" i="452"/>
  <c r="AA132" i="452"/>
  <c r="X132" i="452"/>
  <c r="Z151" i="452"/>
  <c r="Y151" i="452"/>
  <c r="AA151" i="452"/>
  <c r="X151" i="452"/>
  <c r="AA161" i="452"/>
  <c r="Z161" i="452"/>
  <c r="Y161" i="452"/>
  <c r="X161" i="452"/>
  <c r="Z187" i="452"/>
  <c r="AA187" i="452"/>
  <c r="Y187" i="452"/>
  <c r="X187" i="452"/>
  <c r="AA198" i="452"/>
  <c r="X198" i="452"/>
  <c r="Z198" i="452"/>
  <c r="Y198" i="452"/>
  <c r="X200" i="452"/>
  <c r="Y200" i="452"/>
  <c r="AS62" i="445"/>
  <c r="BL62" i="445"/>
  <c r="AS66" i="445"/>
  <c r="AR95" i="445"/>
  <c r="AS98" i="445"/>
  <c r="BN98" i="445"/>
  <c r="AU113" i="445"/>
  <c r="BL113" i="445"/>
  <c r="AS114" i="445"/>
  <c r="BL114" i="445"/>
  <c r="AS118" i="445"/>
  <c r="BL118" i="445"/>
  <c r="BQ122" i="445"/>
  <c r="AP122" i="445"/>
  <c r="AQ122" i="445" s="1"/>
  <c r="BP122" i="445"/>
  <c r="BQ129" i="445"/>
  <c r="AT129" i="445"/>
  <c r="BS129" i="445"/>
  <c r="BQ130" i="445"/>
  <c r="AP130" i="445"/>
  <c r="AQ130" i="445" s="1"/>
  <c r="BP130" i="445"/>
  <c r="BQ134" i="445"/>
  <c r="AP134" i="445"/>
  <c r="AQ134" i="445" s="1"/>
  <c r="BP134" i="445"/>
  <c r="BQ138" i="445"/>
  <c r="AP138" i="445"/>
  <c r="AQ138" i="445" s="1"/>
  <c r="BP138" i="445"/>
  <c r="AU141" i="445"/>
  <c r="BL141" i="445"/>
  <c r="AS142" i="445"/>
  <c r="BL142" i="445"/>
  <c r="AS143" i="445"/>
  <c r="O16" i="446"/>
  <c r="AU24" i="446"/>
  <c r="BR38" i="446"/>
  <c r="BQ44" i="446"/>
  <c r="AT44" i="446"/>
  <c r="BS44" i="446"/>
  <c r="BQ45" i="446"/>
  <c r="AP45" i="446"/>
  <c r="AQ45" i="446" s="1"/>
  <c r="BP45" i="446"/>
  <c r="BQ54" i="446"/>
  <c r="BL54" i="446"/>
  <c r="BR54" i="446"/>
  <c r="AR59" i="446"/>
  <c r="BT61" i="446"/>
  <c r="AV61" i="446"/>
  <c r="AW61" i="446" s="1"/>
  <c r="BL64" i="446"/>
  <c r="AU65" i="446"/>
  <c r="BL65" i="446"/>
  <c r="AS66" i="446"/>
  <c r="AT69" i="446"/>
  <c r="BR72" i="446"/>
  <c r="AV72" i="446"/>
  <c r="AW72" i="446" s="1"/>
  <c r="AR81" i="446"/>
  <c r="BQ81" i="446"/>
  <c r="BQ82" i="446"/>
  <c r="AP82" i="446"/>
  <c r="AQ82" i="446" s="1"/>
  <c r="BO82" i="446"/>
  <c r="BT82" i="446"/>
  <c r="AP90" i="446"/>
  <c r="AQ90" i="446" s="1"/>
  <c r="BM90" i="446"/>
  <c r="AS96" i="446"/>
  <c r="BQ99" i="446"/>
  <c r="BO99" i="446"/>
  <c r="BT99" i="446"/>
  <c r="BT101" i="446"/>
  <c r="BQ107" i="446"/>
  <c r="BL107" i="446"/>
  <c r="BR107" i="446"/>
  <c r="AU110" i="446"/>
  <c r="BL110" i="446"/>
  <c r="AS111" i="446"/>
  <c r="BO111" i="446"/>
  <c r="BQ119" i="446"/>
  <c r="AP119" i="446"/>
  <c r="AQ119" i="446" s="1"/>
  <c r="BP119" i="446"/>
  <c r="BQ123" i="446"/>
  <c r="BP123" i="446"/>
  <c r="AS135" i="446"/>
  <c r="BL135" i="446"/>
  <c r="AP136" i="446"/>
  <c r="AQ136" i="446" s="1"/>
  <c r="AV136" i="446"/>
  <c r="AW136" i="446" s="1"/>
  <c r="BO136" i="446"/>
  <c r="AU137" i="446"/>
  <c r="BR137" i="446"/>
  <c r="AS139" i="446"/>
  <c r="AV141" i="446"/>
  <c r="AW141" i="446" s="1"/>
  <c r="BL141" i="446"/>
  <c r="BS146" i="446"/>
  <c r="AR25" i="447"/>
  <c r="BQ25" i="447"/>
  <c r="AV29" i="447"/>
  <c r="AW29" i="447" s="1"/>
  <c r="BQ30" i="447"/>
  <c r="BN30" i="447"/>
  <c r="BS30" i="447"/>
  <c r="AR41" i="447"/>
  <c r="BS43" i="447"/>
  <c r="AV43" i="447"/>
  <c r="AW43" i="447" s="1"/>
  <c r="BQ44" i="447"/>
  <c r="BP44" i="447"/>
  <c r="AV46" i="447"/>
  <c r="AW46" i="447" s="1"/>
  <c r="AR55" i="447"/>
  <c r="BQ55" i="447"/>
  <c r="BQ56" i="447"/>
  <c r="AP56" i="447"/>
  <c r="AQ56" i="447" s="1"/>
  <c r="BO56" i="447"/>
  <c r="BT56" i="447"/>
  <c r="AS58" i="447"/>
  <c r="BM58" i="447"/>
  <c r="AT59" i="447"/>
  <c r="BS59" i="447"/>
  <c r="BQ60" i="447"/>
  <c r="BN60" i="447"/>
  <c r="BS60" i="447"/>
  <c r="BQ61" i="447"/>
  <c r="BQ64" i="447"/>
  <c r="BP64" i="447"/>
  <c r="AR71" i="447"/>
  <c r="BQ71" i="447"/>
  <c r="BQ72" i="447"/>
  <c r="AP72" i="447"/>
  <c r="AQ72" i="447" s="1"/>
  <c r="BO72" i="447"/>
  <c r="BT72" i="447"/>
  <c r="AS80" i="447"/>
  <c r="BL80" i="447"/>
  <c r="AP81" i="447"/>
  <c r="AQ81" i="447" s="1"/>
  <c r="AV81" i="447"/>
  <c r="AW81" i="447" s="1"/>
  <c r="BO81" i="447"/>
  <c r="BI84" i="447"/>
  <c r="BO92" i="447"/>
  <c r="AV92" i="447"/>
  <c r="AW92" i="447" s="1"/>
  <c r="AP92" i="447"/>
  <c r="AQ92" i="447" s="1"/>
  <c r="AT92" i="447"/>
  <c r="BR92" i="447"/>
  <c r="BP94" i="447"/>
  <c r="AS96" i="447"/>
  <c r="AT99" i="447"/>
  <c r="BO99" i="447"/>
  <c r="BP100" i="447"/>
  <c r="BQ100" i="447"/>
  <c r="AT100" i="447"/>
  <c r="BO100" i="447"/>
  <c r="AT101" i="447"/>
  <c r="BR101" i="447"/>
  <c r="BN102" i="447"/>
  <c r="AR102" i="447"/>
  <c r="AV102" i="447"/>
  <c r="AW102" i="447" s="1"/>
  <c r="BM102" i="447"/>
  <c r="AS104" i="447"/>
  <c r="BI104" i="447"/>
  <c r="BN104" i="447"/>
  <c r="AU111" i="447"/>
  <c r="BP111" i="447"/>
  <c r="BS113" i="447"/>
  <c r="AR113" i="447"/>
  <c r="BK114" i="447"/>
  <c r="BJ118" i="447"/>
  <c r="BS119" i="447"/>
  <c r="BN119" i="447"/>
  <c r="AU119" i="447"/>
  <c r="AT119" i="447"/>
  <c r="BO119" i="447"/>
  <c r="BJ122" i="447"/>
  <c r="AS123" i="447"/>
  <c r="BO128" i="447"/>
  <c r="AP128" i="447"/>
  <c r="AQ128" i="447" s="1"/>
  <c r="AT128" i="447"/>
  <c r="BR128" i="447"/>
  <c r="AV129" i="447"/>
  <c r="AW129" i="447" s="1"/>
  <c r="BQ130" i="447"/>
  <c r="BR142" i="447"/>
  <c r="AU142" i="447"/>
  <c r="AV142" i="447"/>
  <c r="AW142" i="447" s="1"/>
  <c r="BN142" i="447"/>
  <c r="BS145" i="447"/>
  <c r="AP145" i="447"/>
  <c r="AQ145" i="447" s="1"/>
  <c r="BR145" i="447"/>
  <c r="X29" i="448"/>
  <c r="X30" i="448"/>
  <c r="Z35" i="448"/>
  <c r="Z39" i="448"/>
  <c r="X39" i="448"/>
  <c r="X62" i="448"/>
  <c r="X78" i="448"/>
  <c r="X94" i="448"/>
  <c r="AA128" i="448"/>
  <c r="X128" i="448"/>
  <c r="Z128" i="448"/>
  <c r="Z129" i="448"/>
  <c r="Y129" i="448"/>
  <c r="AA136" i="448"/>
  <c r="X136" i="448"/>
  <c r="AA149" i="448"/>
  <c r="Z149" i="448"/>
  <c r="Z157" i="448"/>
  <c r="Y157" i="448"/>
  <c r="X173" i="448"/>
  <c r="AA173" i="448"/>
  <c r="X177" i="448"/>
  <c r="Z177" i="448"/>
  <c r="X233" i="448"/>
  <c r="Y233" i="448"/>
  <c r="AA233" i="448"/>
  <c r="AA47" i="449"/>
  <c r="X47" i="449"/>
  <c r="Z47" i="449"/>
  <c r="Z48" i="449"/>
  <c r="Y48" i="449"/>
  <c r="Z52" i="449"/>
  <c r="AA52" i="449"/>
  <c r="AA61" i="449"/>
  <c r="X61" i="449"/>
  <c r="Z61" i="449"/>
  <c r="Z70" i="449"/>
  <c r="AA70" i="449"/>
  <c r="Y70" i="449"/>
  <c r="AA79" i="449"/>
  <c r="X79" i="449"/>
  <c r="Z79" i="449"/>
  <c r="Z80" i="449"/>
  <c r="Y80" i="449"/>
  <c r="Z84" i="449"/>
  <c r="AA84" i="449"/>
  <c r="AA93" i="449"/>
  <c r="X93" i="449"/>
  <c r="Z93" i="449"/>
  <c r="Z102" i="449"/>
  <c r="AA102" i="449"/>
  <c r="Y102" i="449"/>
  <c r="AA111" i="449"/>
  <c r="X111" i="449"/>
  <c r="Z111" i="449"/>
  <c r="Z112" i="449"/>
  <c r="Y112" i="449"/>
  <c r="Z116" i="449"/>
  <c r="AA116" i="449"/>
  <c r="AA125" i="449"/>
  <c r="X125" i="449"/>
  <c r="Z125" i="449"/>
  <c r="Z134" i="449"/>
  <c r="AA134" i="449"/>
  <c r="Y134" i="449"/>
  <c r="Z140" i="449"/>
  <c r="Y140" i="449"/>
  <c r="AA143" i="449"/>
  <c r="X143" i="449"/>
  <c r="Z143" i="449"/>
  <c r="Y143" i="449"/>
  <c r="Z158" i="449"/>
  <c r="AA158" i="449"/>
  <c r="X158" i="449"/>
  <c r="AA161" i="449"/>
  <c r="X161" i="449"/>
  <c r="Y161" i="449"/>
  <c r="AA165" i="449"/>
  <c r="X165" i="449"/>
  <c r="Y165" i="449"/>
  <c r="Z168" i="449"/>
  <c r="Y168" i="449"/>
  <c r="AA168" i="449"/>
  <c r="Z176" i="449"/>
  <c r="Y176" i="449"/>
  <c r="AA176" i="449"/>
  <c r="Z184" i="449"/>
  <c r="Y184" i="449"/>
  <c r="AA184" i="449"/>
  <c r="Z192" i="449"/>
  <c r="Y192" i="449"/>
  <c r="AA192" i="449"/>
  <c r="Z200" i="449"/>
  <c r="Y200" i="449"/>
  <c r="AA200" i="449"/>
  <c r="Z208" i="449"/>
  <c r="Y208" i="449"/>
  <c r="AA208" i="449"/>
  <c r="Z216" i="449"/>
  <c r="Y216" i="449"/>
  <c r="AA216" i="449"/>
  <c r="AB17" i="450"/>
  <c r="AB20" i="450" s="1"/>
  <c r="AA32" i="450"/>
  <c r="Z32" i="450"/>
  <c r="Z44" i="450"/>
  <c r="Y44" i="450"/>
  <c r="AA44" i="450"/>
  <c r="AA56" i="450"/>
  <c r="Y56" i="450"/>
  <c r="Y78" i="450"/>
  <c r="AA78" i="450"/>
  <c r="X115" i="450"/>
  <c r="Y115" i="450"/>
  <c r="AA199" i="450"/>
  <c r="Z199" i="450"/>
  <c r="X245" i="450"/>
  <c r="Z245" i="450"/>
  <c r="AA245" i="450"/>
  <c r="Z34" i="451"/>
  <c r="Y34" i="451"/>
  <c r="AA34" i="451"/>
  <c r="X36" i="451"/>
  <c r="Z36" i="451"/>
  <c r="Y36" i="451"/>
  <c r="AA36" i="451"/>
  <c r="AA144" i="451"/>
  <c r="Z144" i="451"/>
  <c r="Y144" i="451"/>
  <c r="X144" i="451"/>
  <c r="AA45" i="452"/>
  <c r="Y45" i="452"/>
  <c r="Z45" i="452"/>
  <c r="X45" i="452"/>
  <c r="Y48" i="452"/>
  <c r="X48" i="452"/>
  <c r="X246" i="453"/>
  <c r="AA246" i="453"/>
  <c r="Z246" i="453"/>
  <c r="Y246" i="453"/>
  <c r="AA233" i="454"/>
  <c r="Z233" i="454"/>
  <c r="Y233" i="454"/>
  <c r="X233" i="454"/>
  <c r="AS122" i="445"/>
  <c r="BL122" i="445"/>
  <c r="AU129" i="445"/>
  <c r="BL129" i="445"/>
  <c r="AS130" i="445"/>
  <c r="BL130" i="445"/>
  <c r="AS134" i="445"/>
  <c r="BL134" i="445"/>
  <c r="AS138" i="445"/>
  <c r="BL138" i="445"/>
  <c r="AU44" i="446"/>
  <c r="BL44" i="446"/>
  <c r="AS45" i="446"/>
  <c r="BL45" i="446"/>
  <c r="AS54" i="446"/>
  <c r="BN54" i="446"/>
  <c r="AU69" i="446"/>
  <c r="AU81" i="446"/>
  <c r="BL81" i="446"/>
  <c r="AS82" i="446"/>
  <c r="AS90" i="446"/>
  <c r="AS99" i="446"/>
  <c r="AS107" i="446"/>
  <c r="BN107" i="446"/>
  <c r="AS119" i="446"/>
  <c r="BL119" i="446"/>
  <c r="AS123" i="446"/>
  <c r="BL123" i="446"/>
  <c r="AR136" i="446"/>
  <c r="BM137" i="446"/>
  <c r="AU25" i="447"/>
  <c r="BL25" i="447"/>
  <c r="AS30" i="447"/>
  <c r="BO30" i="447"/>
  <c r="AS44" i="447"/>
  <c r="BL44" i="447"/>
  <c r="AU55" i="447"/>
  <c r="BL55" i="447"/>
  <c r="AS56" i="447"/>
  <c r="AS60" i="447"/>
  <c r="BO60" i="447"/>
  <c r="AS64" i="447"/>
  <c r="BL64" i="447"/>
  <c r="AU71" i="447"/>
  <c r="BL71" i="447"/>
  <c r="AS72" i="447"/>
  <c r="AR81" i="447"/>
  <c r="BN82" i="447"/>
  <c r="AR82" i="447"/>
  <c r="AV82" i="447"/>
  <c r="AW82" i="447" s="1"/>
  <c r="BM82" i="447"/>
  <c r="BP93" i="447"/>
  <c r="AU93" i="447"/>
  <c r="AV93" i="447"/>
  <c r="AW93" i="447" s="1"/>
  <c r="BM93" i="447"/>
  <c r="BL96" i="447"/>
  <c r="AP96" i="447"/>
  <c r="AQ96" i="447" s="1"/>
  <c r="BT99" i="447"/>
  <c r="BP103" i="447"/>
  <c r="AT103" i="447"/>
  <c r="BM103" i="447"/>
  <c r="BP104" i="447"/>
  <c r="BQ104" i="447"/>
  <c r="AT104" i="447"/>
  <c r="BO104" i="447"/>
  <c r="BM105" i="447"/>
  <c r="AP105" i="447"/>
  <c r="AQ105" i="447" s="1"/>
  <c r="BT123" i="447"/>
  <c r="BO123" i="447"/>
  <c r="BQ123" i="447"/>
  <c r="AT123" i="447"/>
  <c r="BL123" i="447"/>
  <c r="BS123" i="447"/>
  <c r="BP129" i="447"/>
  <c r="AU129" i="447"/>
  <c r="BM129" i="447"/>
  <c r="Z31" i="448"/>
  <c r="X31" i="448"/>
  <c r="X98" i="448"/>
  <c r="Y98" i="448"/>
  <c r="AA106" i="448"/>
  <c r="X106" i="448"/>
  <c r="X109" i="448"/>
  <c r="AA109" i="448"/>
  <c r="X114" i="448"/>
  <c r="Y114" i="448"/>
  <c r="AA122" i="448"/>
  <c r="X122" i="448"/>
  <c r="X125" i="448"/>
  <c r="AA125" i="448"/>
  <c r="X139" i="448"/>
  <c r="Z139" i="448"/>
  <c r="AA160" i="448"/>
  <c r="X160" i="448"/>
  <c r="Z160" i="448"/>
  <c r="Z161" i="448"/>
  <c r="Y161" i="448"/>
  <c r="AA168" i="448"/>
  <c r="X168" i="448"/>
  <c r="AA181" i="448"/>
  <c r="Z181" i="448"/>
  <c r="AA187" i="448"/>
  <c r="Y187" i="448"/>
  <c r="AA196" i="448"/>
  <c r="Y196" i="448"/>
  <c r="AA204" i="448"/>
  <c r="Y204" i="448"/>
  <c r="AA212" i="448"/>
  <c r="Y212" i="448"/>
  <c r="AA220" i="448"/>
  <c r="Y220" i="448"/>
  <c r="X232" i="448"/>
  <c r="Y232" i="448"/>
  <c r="AA242" i="448"/>
  <c r="X242" i="448"/>
  <c r="AA23" i="449"/>
  <c r="Y23" i="449"/>
  <c r="Z23" i="449"/>
  <c r="AA31" i="449"/>
  <c r="X31" i="449"/>
  <c r="Y31" i="449"/>
  <c r="AA39" i="449"/>
  <c r="X39" i="449"/>
  <c r="Y39" i="449"/>
  <c r="Z46" i="449"/>
  <c r="AA46" i="449"/>
  <c r="Y46" i="449"/>
  <c r="AA55" i="449"/>
  <c r="X55" i="449"/>
  <c r="Z55" i="449"/>
  <c r="Z56" i="449"/>
  <c r="Y56" i="449"/>
  <c r="Z60" i="449"/>
  <c r="AA60" i="449"/>
  <c r="AA69" i="449"/>
  <c r="X69" i="449"/>
  <c r="Z69" i="449"/>
  <c r="Z78" i="449"/>
  <c r="AA78" i="449"/>
  <c r="Y78" i="449"/>
  <c r="AA87" i="449"/>
  <c r="X87" i="449"/>
  <c r="Z87" i="449"/>
  <c r="Z88" i="449"/>
  <c r="Y88" i="449"/>
  <c r="Z92" i="449"/>
  <c r="AA92" i="449"/>
  <c r="AA101" i="449"/>
  <c r="X101" i="449"/>
  <c r="Z101" i="449"/>
  <c r="Z110" i="449"/>
  <c r="AA110" i="449"/>
  <c r="Y110" i="449"/>
  <c r="AA119" i="449"/>
  <c r="X119" i="449"/>
  <c r="Z119" i="449"/>
  <c r="Z120" i="449"/>
  <c r="Y120" i="449"/>
  <c r="Z124" i="449"/>
  <c r="AA124" i="449"/>
  <c r="AA133" i="449"/>
  <c r="X133" i="449"/>
  <c r="Z133" i="449"/>
  <c r="Z150" i="449"/>
  <c r="AA150" i="449"/>
  <c r="X150" i="449"/>
  <c r="AA153" i="449"/>
  <c r="X153" i="449"/>
  <c r="Y153" i="449"/>
  <c r="AA157" i="449"/>
  <c r="X157" i="449"/>
  <c r="Y157" i="449"/>
  <c r="Z160" i="449"/>
  <c r="Y160" i="449"/>
  <c r="AA160" i="449"/>
  <c r="Z164" i="449"/>
  <c r="Y164" i="449"/>
  <c r="AA167" i="449"/>
  <c r="X167" i="449"/>
  <c r="Z167" i="449"/>
  <c r="Y167" i="449"/>
  <c r="AA173" i="449"/>
  <c r="X173" i="449"/>
  <c r="Y173" i="449"/>
  <c r="Z173" i="449"/>
  <c r="AA175" i="449"/>
  <c r="X175" i="449"/>
  <c r="Z175" i="449"/>
  <c r="Y175" i="449"/>
  <c r="AA181" i="449"/>
  <c r="X181" i="449"/>
  <c r="Y181" i="449"/>
  <c r="Z181" i="449"/>
  <c r="AA183" i="449"/>
  <c r="X183" i="449"/>
  <c r="Z183" i="449"/>
  <c r="Y183" i="449"/>
  <c r="AA189" i="449"/>
  <c r="X189" i="449"/>
  <c r="Y189" i="449"/>
  <c r="Z189" i="449"/>
  <c r="AA191" i="449"/>
  <c r="X191" i="449"/>
  <c r="Z191" i="449"/>
  <c r="Y191" i="449"/>
  <c r="AA197" i="449"/>
  <c r="X197" i="449"/>
  <c r="Y197" i="449"/>
  <c r="Z197" i="449"/>
  <c r="AA199" i="449"/>
  <c r="X199" i="449"/>
  <c r="Z199" i="449"/>
  <c r="Y199" i="449"/>
  <c r="AA205" i="449"/>
  <c r="X205" i="449"/>
  <c r="Y205" i="449"/>
  <c r="Z205" i="449"/>
  <c r="AA207" i="449"/>
  <c r="X207" i="449"/>
  <c r="Z207" i="449"/>
  <c r="Y207" i="449"/>
  <c r="AA213" i="449"/>
  <c r="X213" i="449"/>
  <c r="Y213" i="449"/>
  <c r="Z213" i="449"/>
  <c r="AA215" i="449"/>
  <c r="X215" i="449"/>
  <c r="Z215" i="449"/>
  <c r="Y215" i="449"/>
  <c r="AA221" i="449"/>
  <c r="X221" i="449"/>
  <c r="Y221" i="449"/>
  <c r="Z221" i="449"/>
  <c r="AA226" i="449"/>
  <c r="Y226" i="449"/>
  <c r="X226" i="449"/>
  <c r="Z226" i="449"/>
  <c r="AA69" i="450"/>
  <c r="Y69" i="450"/>
  <c r="Z88" i="450"/>
  <c r="Y88" i="450"/>
  <c r="AA88" i="450"/>
  <c r="AA124" i="450"/>
  <c r="Y124" i="450"/>
  <c r="AA134" i="450"/>
  <c r="Z134" i="450"/>
  <c r="Y134" i="450"/>
  <c r="AA136" i="450"/>
  <c r="Z136" i="450"/>
  <c r="Y136" i="450"/>
  <c r="Z210" i="450"/>
  <c r="AA210" i="450"/>
  <c r="X210" i="450"/>
  <c r="Y210" i="450"/>
  <c r="Z220" i="450"/>
  <c r="Y220" i="450"/>
  <c r="AA220" i="450"/>
  <c r="Z222" i="450"/>
  <c r="AA222" i="450"/>
  <c r="X222" i="450"/>
  <c r="Y222" i="450"/>
  <c r="Z242" i="450"/>
  <c r="Y242" i="450"/>
  <c r="AA242" i="450"/>
  <c r="X25" i="451"/>
  <c r="Y25" i="451"/>
  <c r="Y33" i="451"/>
  <c r="X33" i="451"/>
  <c r="Z47" i="451"/>
  <c r="Y47" i="451"/>
  <c r="X47" i="451"/>
  <c r="X78" i="451"/>
  <c r="AA78" i="451"/>
  <c r="Y78" i="451"/>
  <c r="Z78" i="451"/>
  <c r="AA128" i="451"/>
  <c r="Z128" i="451"/>
  <c r="Y128" i="451"/>
  <c r="X128" i="451"/>
  <c r="Z79" i="452"/>
  <c r="AA79" i="452"/>
  <c r="X79" i="452"/>
  <c r="Y79" i="452"/>
  <c r="AA206" i="452"/>
  <c r="X206" i="452"/>
  <c r="Z206" i="452"/>
  <c r="Y206" i="452"/>
  <c r="Y232" i="452"/>
  <c r="X232" i="452"/>
  <c r="AA33" i="453"/>
  <c r="Z33" i="453"/>
  <c r="Y33" i="453"/>
  <c r="X33" i="453"/>
  <c r="Z115" i="453"/>
  <c r="X115" i="453"/>
  <c r="AA115" i="453"/>
  <c r="Y115" i="453"/>
  <c r="Z129" i="453"/>
  <c r="X129" i="453"/>
  <c r="AA129" i="453"/>
  <c r="Y129" i="453"/>
  <c r="Y151" i="453"/>
  <c r="X151" i="453"/>
  <c r="AA169" i="449"/>
  <c r="X169" i="449"/>
  <c r="Y169" i="449"/>
  <c r="AA177" i="449"/>
  <c r="X177" i="449"/>
  <c r="Y177" i="449"/>
  <c r="AA185" i="449"/>
  <c r="X185" i="449"/>
  <c r="Y185" i="449"/>
  <c r="AA193" i="449"/>
  <c r="X193" i="449"/>
  <c r="Y193" i="449"/>
  <c r="AA201" i="449"/>
  <c r="X201" i="449"/>
  <c r="Y201" i="449"/>
  <c r="AA209" i="449"/>
  <c r="X209" i="449"/>
  <c r="Y209" i="449"/>
  <c r="AA217" i="449"/>
  <c r="X217" i="449"/>
  <c r="Y217" i="449"/>
  <c r="AA228" i="449"/>
  <c r="Z228" i="449"/>
  <c r="AA40" i="450"/>
  <c r="Z40" i="450"/>
  <c r="Z52" i="450"/>
  <c r="AA52" i="450"/>
  <c r="Z58" i="450"/>
  <c r="AA58" i="450"/>
  <c r="AA63" i="450"/>
  <c r="X63" i="450"/>
  <c r="X117" i="450"/>
  <c r="Y117" i="450"/>
  <c r="AA117" i="450"/>
  <c r="AA129" i="450"/>
  <c r="Y129" i="450"/>
  <c r="AA147" i="450"/>
  <c r="Y147" i="450"/>
  <c r="AA175" i="450"/>
  <c r="Y175" i="450"/>
  <c r="AA187" i="450"/>
  <c r="Y187" i="450"/>
  <c r="Z187" i="450"/>
  <c r="AA191" i="450"/>
  <c r="Y191" i="450"/>
  <c r="Z212" i="450"/>
  <c r="Y212" i="450"/>
  <c r="X212" i="450"/>
  <c r="AA217" i="450"/>
  <c r="X217" i="450"/>
  <c r="Y217" i="450"/>
  <c r="X243" i="450"/>
  <c r="Z243" i="450"/>
  <c r="Y243" i="450"/>
  <c r="AB17" i="451"/>
  <c r="AB20" i="451" s="1"/>
  <c r="X28" i="451"/>
  <c r="AA28" i="451"/>
  <c r="X40" i="451"/>
  <c r="Z40" i="451"/>
  <c r="AA40" i="451"/>
  <c r="Z53" i="451"/>
  <c r="AA53" i="451"/>
  <c r="X54" i="451"/>
  <c r="Z54" i="451"/>
  <c r="X60" i="451"/>
  <c r="AA60" i="451"/>
  <c r="Z60" i="451"/>
  <c r="Z61" i="451"/>
  <c r="Y61" i="451"/>
  <c r="Z63" i="451"/>
  <c r="AA63" i="451"/>
  <c r="X63" i="451"/>
  <c r="Z66" i="451"/>
  <c r="Y66" i="451"/>
  <c r="AA66" i="451"/>
  <c r="X73" i="451"/>
  <c r="Y73" i="451"/>
  <c r="AA96" i="451"/>
  <c r="Z96" i="451"/>
  <c r="Y96" i="451"/>
  <c r="AA112" i="451"/>
  <c r="Z112" i="451"/>
  <c r="Y112" i="451"/>
  <c r="Y129" i="451"/>
  <c r="X129" i="451"/>
  <c r="AA160" i="451"/>
  <c r="Z160" i="451"/>
  <c r="Y160" i="451"/>
  <c r="X27" i="452"/>
  <c r="Z27" i="452"/>
  <c r="AA27" i="452"/>
  <c r="Y27" i="452"/>
  <c r="X39" i="452"/>
  <c r="AA39" i="452"/>
  <c r="Z39" i="452"/>
  <c r="AA69" i="452"/>
  <c r="Y69" i="452"/>
  <c r="Z69" i="452"/>
  <c r="Y72" i="452"/>
  <c r="X72" i="452"/>
  <c r="AA139" i="452"/>
  <c r="Z139" i="452"/>
  <c r="X139" i="452"/>
  <c r="Y139" i="452"/>
  <c r="AA148" i="452"/>
  <c r="Z148" i="452"/>
  <c r="X148" i="452"/>
  <c r="AA150" i="452"/>
  <c r="X150" i="452"/>
  <c r="Z150" i="452"/>
  <c r="Y150" i="452"/>
  <c r="AA175" i="452"/>
  <c r="Z175" i="452"/>
  <c r="Y175" i="452"/>
  <c r="Z180" i="452"/>
  <c r="AA180" i="452"/>
  <c r="X180" i="452"/>
  <c r="AA37" i="453"/>
  <c r="Y37" i="453"/>
  <c r="X37" i="453"/>
  <c r="Z37" i="453"/>
  <c r="Z51" i="453"/>
  <c r="X51" i="453"/>
  <c r="AA51" i="453"/>
  <c r="Y51" i="453"/>
  <c r="Z53" i="453"/>
  <c r="X53" i="453"/>
  <c r="Y53" i="453"/>
  <c r="AA53" i="453"/>
  <c r="Z83" i="453"/>
  <c r="X83" i="453"/>
  <c r="AA83" i="453"/>
  <c r="Y83" i="453"/>
  <c r="Z105" i="453"/>
  <c r="X105" i="453"/>
  <c r="AA105" i="453"/>
  <c r="Y105" i="453"/>
  <c r="X132" i="453"/>
  <c r="AA132" i="453"/>
  <c r="Y132" i="453"/>
  <c r="Z132" i="453"/>
  <c r="X186" i="453"/>
  <c r="Z186" i="453"/>
  <c r="AA186" i="453"/>
  <c r="Y186" i="453"/>
  <c r="Z223" i="453"/>
  <c r="AA223" i="453"/>
  <c r="X223" i="453"/>
  <c r="Y223" i="453"/>
  <c r="AA57" i="454"/>
  <c r="Z57" i="454"/>
  <c r="Y57" i="454"/>
  <c r="X57" i="454"/>
  <c r="AA81" i="454"/>
  <c r="Y81" i="454"/>
  <c r="X81" i="454"/>
  <c r="AA87" i="454"/>
  <c r="Y87" i="454"/>
  <c r="X87" i="454"/>
  <c r="Z87" i="454"/>
  <c r="Z97" i="454"/>
  <c r="X97" i="454"/>
  <c r="AA97" i="454"/>
  <c r="Y97" i="454"/>
  <c r="Z122" i="454"/>
  <c r="X122" i="454"/>
  <c r="Y122" i="454"/>
  <c r="Z177" i="454"/>
  <c r="Y177" i="454"/>
  <c r="X177" i="454"/>
  <c r="AA177" i="454"/>
  <c r="X208" i="454"/>
  <c r="Z208" i="454"/>
  <c r="AA208" i="454"/>
  <c r="Y208" i="454"/>
  <c r="X225" i="454"/>
  <c r="Y225" i="454"/>
  <c r="Z225" i="454"/>
  <c r="AA225" i="454"/>
  <c r="AS91" i="447"/>
  <c r="BL91" i="447"/>
  <c r="AU107" i="447"/>
  <c r="BL107" i="447"/>
  <c r="AS108" i="447"/>
  <c r="BO108" i="447"/>
  <c r="AS112" i="447"/>
  <c r="BO112" i="447"/>
  <c r="AV117" i="447"/>
  <c r="AW117" i="447" s="1"/>
  <c r="AS127" i="447"/>
  <c r="BL127" i="447"/>
  <c r="AS140" i="447"/>
  <c r="BL140" i="447"/>
  <c r="AS144" i="447"/>
  <c r="BL144" i="447"/>
  <c r="P13" i="449"/>
  <c r="AA25" i="449"/>
  <c r="X25" i="449"/>
  <c r="AA33" i="449"/>
  <c r="X33" i="449"/>
  <c r="AA41" i="449"/>
  <c r="X41" i="449"/>
  <c r="AA49" i="449"/>
  <c r="X49" i="449"/>
  <c r="Y49" i="449"/>
  <c r="AA57" i="449"/>
  <c r="X57" i="449"/>
  <c r="Y57" i="449"/>
  <c r="AA65" i="449"/>
  <c r="X65" i="449"/>
  <c r="Y65" i="449"/>
  <c r="AA73" i="449"/>
  <c r="X73" i="449"/>
  <c r="Y73" i="449"/>
  <c r="AA81" i="449"/>
  <c r="X81" i="449"/>
  <c r="Y81" i="449"/>
  <c r="AA89" i="449"/>
  <c r="X89" i="449"/>
  <c r="Y89" i="449"/>
  <c r="AA97" i="449"/>
  <c r="X97" i="449"/>
  <c r="Y97" i="449"/>
  <c r="AA105" i="449"/>
  <c r="X105" i="449"/>
  <c r="Y105" i="449"/>
  <c r="AA113" i="449"/>
  <c r="X113" i="449"/>
  <c r="Y113" i="449"/>
  <c r="AA121" i="449"/>
  <c r="X121" i="449"/>
  <c r="Y121" i="449"/>
  <c r="AA129" i="449"/>
  <c r="X129" i="449"/>
  <c r="Y129" i="449"/>
  <c r="AA24" i="450"/>
  <c r="Y24" i="450"/>
  <c r="Z50" i="450"/>
  <c r="Y50" i="450"/>
  <c r="Z54" i="450"/>
  <c r="Z63" i="450"/>
  <c r="AA79" i="450"/>
  <c r="Z86" i="450"/>
  <c r="AA86" i="450"/>
  <c r="Z118" i="450"/>
  <c r="AA130" i="450"/>
  <c r="Z130" i="450"/>
  <c r="AA155" i="450"/>
  <c r="Y155" i="450"/>
  <c r="AA167" i="450"/>
  <c r="Z167" i="450"/>
  <c r="Z171" i="450"/>
  <c r="AA171" i="450"/>
  <c r="Z177" i="450"/>
  <c r="Y177" i="450"/>
  <c r="Y204" i="450"/>
  <c r="X204" i="450"/>
  <c r="AA204" i="450"/>
  <c r="Z206" i="450"/>
  <c r="AA206" i="450"/>
  <c r="Y206" i="450"/>
  <c r="AA212" i="450"/>
  <c r="Z29" i="451"/>
  <c r="Y29" i="451"/>
  <c r="AA29" i="451"/>
  <c r="Z31" i="451"/>
  <c r="AA31" i="451"/>
  <c r="Y31" i="451"/>
  <c r="X35" i="451"/>
  <c r="Z35" i="451"/>
  <c r="Z45" i="451"/>
  <c r="AA45" i="451"/>
  <c r="Y45" i="451"/>
  <c r="Z58" i="451"/>
  <c r="AA58" i="451"/>
  <c r="X58" i="451"/>
  <c r="AA61" i="451"/>
  <c r="X64" i="451"/>
  <c r="AA64" i="451"/>
  <c r="Y64" i="451"/>
  <c r="X70" i="451"/>
  <c r="AA70" i="451"/>
  <c r="Z71" i="451"/>
  <c r="Y71" i="451"/>
  <c r="X75" i="451"/>
  <c r="Z75" i="451"/>
  <c r="Z77" i="451"/>
  <c r="AA77" i="451"/>
  <c r="X77" i="451"/>
  <c r="AA85" i="451"/>
  <c r="X86" i="451"/>
  <c r="Z86" i="451"/>
  <c r="AA86" i="451"/>
  <c r="AA134" i="451"/>
  <c r="Y134" i="451"/>
  <c r="Z134" i="451"/>
  <c r="X134" i="451"/>
  <c r="AA176" i="451"/>
  <c r="Z176" i="451"/>
  <c r="Y176" i="451"/>
  <c r="X176" i="451"/>
  <c r="AA198" i="451"/>
  <c r="Y198" i="451"/>
  <c r="Z198" i="451"/>
  <c r="X198" i="451"/>
  <c r="Y209" i="451"/>
  <c r="X209" i="451"/>
  <c r="X228" i="451"/>
  <c r="AA228" i="451"/>
  <c r="Y228" i="451"/>
  <c r="X51" i="452"/>
  <c r="Z51" i="452"/>
  <c r="AA51" i="452"/>
  <c r="Y51" i="452"/>
  <c r="X63" i="452"/>
  <c r="AA63" i="452"/>
  <c r="Z63" i="452"/>
  <c r="AA83" i="452"/>
  <c r="Z83" i="452"/>
  <c r="X83" i="452"/>
  <c r="AA93" i="452"/>
  <c r="Z93" i="452"/>
  <c r="Y93" i="452"/>
  <c r="X93" i="452"/>
  <c r="Z101" i="452"/>
  <c r="Y101" i="452"/>
  <c r="AA101" i="452"/>
  <c r="Z233" i="452"/>
  <c r="AA233" i="452"/>
  <c r="Y233" i="452"/>
  <c r="X233" i="452"/>
  <c r="W17" i="453"/>
  <c r="U17" i="453"/>
  <c r="X170" i="453"/>
  <c r="AA170" i="453"/>
  <c r="Z170" i="453"/>
  <c r="Y170" i="453"/>
  <c r="Y175" i="453"/>
  <c r="X175" i="453"/>
  <c r="Z181" i="453"/>
  <c r="AA181" i="453"/>
  <c r="Y181" i="453"/>
  <c r="X181" i="453"/>
  <c r="Z228" i="453"/>
  <c r="Y228" i="453"/>
  <c r="Z238" i="453"/>
  <c r="AA238" i="453"/>
  <c r="X238" i="453"/>
  <c r="Y238" i="453"/>
  <c r="Z33" i="454"/>
  <c r="X33" i="454"/>
  <c r="AA33" i="454"/>
  <c r="Y33" i="454"/>
  <c r="Z81" i="454"/>
  <c r="Z89" i="454"/>
  <c r="X89" i="454"/>
  <c r="AA89" i="454"/>
  <c r="Y89" i="454"/>
  <c r="AA145" i="454"/>
  <c r="Z145" i="454"/>
  <c r="Y145" i="454"/>
  <c r="X145" i="454"/>
  <c r="Z181" i="454"/>
  <c r="Y181" i="454"/>
  <c r="AA181" i="454"/>
  <c r="X181" i="454"/>
  <c r="Z127" i="452"/>
  <c r="Y127" i="452"/>
  <c r="AA127" i="452"/>
  <c r="AA137" i="452"/>
  <c r="Z137" i="452"/>
  <c r="Y137" i="452"/>
  <c r="X137" i="452"/>
  <c r="Z145" i="452"/>
  <c r="AA145" i="452"/>
  <c r="Y145" i="452"/>
  <c r="Z149" i="452"/>
  <c r="AA149" i="452"/>
  <c r="Y149" i="452"/>
  <c r="X149" i="452"/>
  <c r="X155" i="452"/>
  <c r="AA155" i="452"/>
  <c r="Z155" i="452"/>
  <c r="AA185" i="452"/>
  <c r="Z185" i="452"/>
  <c r="Y185" i="452"/>
  <c r="X185" i="452"/>
  <c r="AA191" i="452"/>
  <c r="Y191" i="452"/>
  <c r="Z191" i="452"/>
  <c r="X201" i="452"/>
  <c r="AA201" i="452"/>
  <c r="Z201" i="452"/>
  <c r="AA213" i="452"/>
  <c r="Y213" i="452"/>
  <c r="Z213" i="452"/>
  <c r="Y216" i="452"/>
  <c r="X216" i="452"/>
  <c r="AA225" i="452"/>
  <c r="Y225" i="452"/>
  <c r="Z225" i="452"/>
  <c r="AA245" i="452"/>
  <c r="Y245" i="452"/>
  <c r="Z245" i="452"/>
  <c r="AA43" i="453"/>
  <c r="Y43" i="453"/>
  <c r="AA97" i="453"/>
  <c r="Y97" i="453"/>
  <c r="X97" i="453"/>
  <c r="AA109" i="453"/>
  <c r="Z109" i="453"/>
  <c r="Y109" i="453"/>
  <c r="X109" i="453"/>
  <c r="AA117" i="453"/>
  <c r="Z117" i="453"/>
  <c r="Y117" i="453"/>
  <c r="Z152" i="453"/>
  <c r="Y152" i="453"/>
  <c r="X152" i="453"/>
  <c r="AA152" i="453"/>
  <c r="Z171" i="453"/>
  <c r="Y171" i="453"/>
  <c r="AA171" i="453"/>
  <c r="AA199" i="453"/>
  <c r="Z199" i="453"/>
  <c r="Y199" i="453"/>
  <c r="X199" i="453"/>
  <c r="AA229" i="453"/>
  <c r="Y229" i="453"/>
  <c r="X229" i="453"/>
  <c r="AA25" i="454"/>
  <c r="Y25" i="454"/>
  <c r="Z82" i="454"/>
  <c r="Y82" i="454"/>
  <c r="X82" i="454"/>
  <c r="X86" i="454"/>
  <c r="Z86" i="454"/>
  <c r="Y86" i="454"/>
  <c r="Z133" i="454"/>
  <c r="Y133" i="454"/>
  <c r="AA133" i="454"/>
  <c r="X133" i="454"/>
  <c r="Z135" i="454"/>
  <c r="AA135" i="454"/>
  <c r="X135" i="454"/>
  <c r="Y135" i="454"/>
  <c r="X155" i="454"/>
  <c r="Z155" i="454"/>
  <c r="AA155" i="454"/>
  <c r="Y155" i="454"/>
  <c r="Z185" i="454"/>
  <c r="Y185" i="454"/>
  <c r="X185" i="454"/>
  <c r="AA185" i="454"/>
  <c r="X236" i="454"/>
  <c r="Y236" i="454"/>
  <c r="AA51" i="449"/>
  <c r="X51" i="449"/>
  <c r="AA59" i="449"/>
  <c r="X59" i="449"/>
  <c r="AA67" i="449"/>
  <c r="X67" i="449"/>
  <c r="AA75" i="449"/>
  <c r="X75" i="449"/>
  <c r="AA83" i="449"/>
  <c r="X83" i="449"/>
  <c r="AA91" i="449"/>
  <c r="X91" i="449"/>
  <c r="AA99" i="449"/>
  <c r="X99" i="449"/>
  <c r="AA107" i="449"/>
  <c r="X107" i="449"/>
  <c r="AA115" i="449"/>
  <c r="X115" i="449"/>
  <c r="AA123" i="449"/>
  <c r="X123" i="449"/>
  <c r="AA131" i="449"/>
  <c r="X131" i="449"/>
  <c r="AA147" i="449"/>
  <c r="X147" i="449"/>
  <c r="AA155" i="449"/>
  <c r="X155" i="449"/>
  <c r="AA163" i="449"/>
  <c r="X163" i="449"/>
  <c r="AA171" i="449"/>
  <c r="X171" i="449"/>
  <c r="AA179" i="449"/>
  <c r="X179" i="449"/>
  <c r="AA187" i="449"/>
  <c r="X187" i="449"/>
  <c r="AA195" i="449"/>
  <c r="X195" i="449"/>
  <c r="AA203" i="449"/>
  <c r="X203" i="449"/>
  <c r="AA211" i="449"/>
  <c r="X211" i="449"/>
  <c r="AA219" i="449"/>
  <c r="X219" i="449"/>
  <c r="AA121" i="450"/>
  <c r="Y121" i="450"/>
  <c r="AA165" i="450"/>
  <c r="Y165" i="450"/>
  <c r="AA173" i="450"/>
  <c r="Z173" i="450"/>
  <c r="AA179" i="450"/>
  <c r="Y179" i="450"/>
  <c r="AA189" i="450"/>
  <c r="Z189" i="450"/>
  <c r="AA195" i="450"/>
  <c r="Y195" i="450"/>
  <c r="Z214" i="450"/>
  <c r="AA214" i="450"/>
  <c r="X215" i="450"/>
  <c r="AA215" i="450"/>
  <c r="Z216" i="450"/>
  <c r="Y216" i="450"/>
  <c r="AA223" i="450"/>
  <c r="X223" i="450"/>
  <c r="Z223" i="450"/>
  <c r="Z233" i="450"/>
  <c r="Y233" i="450"/>
  <c r="AA23" i="451"/>
  <c r="X23" i="451"/>
  <c r="Y23" i="451"/>
  <c r="X67" i="451"/>
  <c r="Z67" i="451"/>
  <c r="X68" i="451"/>
  <c r="Z68" i="451"/>
  <c r="Z90" i="451"/>
  <c r="AA90" i="451"/>
  <c r="AA118" i="451"/>
  <c r="Y118" i="451"/>
  <c r="Z118" i="451"/>
  <c r="AA150" i="451"/>
  <c r="Y150" i="451"/>
  <c r="Z150" i="451"/>
  <c r="AA182" i="451"/>
  <c r="Y182" i="451"/>
  <c r="Z182" i="451"/>
  <c r="X182" i="451"/>
  <c r="Y193" i="451"/>
  <c r="X193" i="451"/>
  <c r="AA216" i="451"/>
  <c r="Y216" i="451"/>
  <c r="X216" i="451"/>
  <c r="Z41" i="452"/>
  <c r="AA41" i="452"/>
  <c r="Y41" i="452"/>
  <c r="Z65" i="452"/>
  <c r="AA65" i="452"/>
  <c r="Y65" i="452"/>
  <c r="X81" i="452"/>
  <c r="AA81" i="452"/>
  <c r="AA100" i="452"/>
  <c r="Z100" i="452"/>
  <c r="X100" i="452"/>
  <c r="AA117" i="452"/>
  <c r="Z117" i="452"/>
  <c r="Y117" i="452"/>
  <c r="Z125" i="452"/>
  <c r="AA125" i="452"/>
  <c r="Y125" i="452"/>
  <c r="X125" i="452"/>
  <c r="X131" i="452"/>
  <c r="AA131" i="452"/>
  <c r="Z131" i="452"/>
  <c r="Z156" i="452"/>
  <c r="AA156" i="452"/>
  <c r="AA163" i="452"/>
  <c r="Z163" i="452"/>
  <c r="AA173" i="452"/>
  <c r="Z173" i="452"/>
  <c r="Y173" i="452"/>
  <c r="X173" i="452"/>
  <c r="X179" i="452"/>
  <c r="AA179" i="452"/>
  <c r="Z179" i="452"/>
  <c r="Z197" i="452"/>
  <c r="AA197" i="452"/>
  <c r="Y197" i="452"/>
  <c r="Z199" i="452"/>
  <c r="AA199" i="452"/>
  <c r="Y199" i="452"/>
  <c r="X199" i="452"/>
  <c r="X231" i="452"/>
  <c r="AA231" i="452"/>
  <c r="Z31" i="453"/>
  <c r="X31" i="453"/>
  <c r="AA31" i="453"/>
  <c r="Y31" i="453"/>
  <c r="Z43" i="453"/>
  <c r="Y54" i="453"/>
  <c r="Z54" i="453"/>
  <c r="AA67" i="453"/>
  <c r="Z67" i="453"/>
  <c r="Y67" i="453"/>
  <c r="X67" i="453"/>
  <c r="Z97" i="453"/>
  <c r="Z123" i="453"/>
  <c r="X123" i="453"/>
  <c r="AA123" i="453"/>
  <c r="Z133" i="453"/>
  <c r="Y133" i="453"/>
  <c r="X133" i="453"/>
  <c r="AA133" i="453"/>
  <c r="Z147" i="453"/>
  <c r="Y147" i="453"/>
  <c r="X147" i="453"/>
  <c r="Z168" i="453"/>
  <c r="AA168" i="453"/>
  <c r="Y168" i="453"/>
  <c r="X168" i="453"/>
  <c r="X174" i="453"/>
  <c r="AA174" i="453"/>
  <c r="Z174" i="453"/>
  <c r="Z176" i="453"/>
  <c r="AA176" i="453"/>
  <c r="Y176" i="453"/>
  <c r="X176" i="453"/>
  <c r="X182" i="453"/>
  <c r="AA182" i="453"/>
  <c r="Z182" i="453"/>
  <c r="Y182" i="453"/>
  <c r="AA219" i="453"/>
  <c r="Y219" i="453"/>
  <c r="Z219" i="453"/>
  <c r="X219" i="453"/>
  <c r="Z229" i="453"/>
  <c r="Z234" i="453"/>
  <c r="AA234" i="453"/>
  <c r="Y234" i="453"/>
  <c r="Z25" i="454"/>
  <c r="AA47" i="454"/>
  <c r="Z47" i="454"/>
  <c r="Y47" i="454"/>
  <c r="X47" i="454"/>
  <c r="Z90" i="454"/>
  <c r="X90" i="454"/>
  <c r="Y90" i="454"/>
  <c r="AA160" i="454"/>
  <c r="X160" i="454"/>
  <c r="Y160" i="454"/>
  <c r="Z160" i="454"/>
  <c r="X165" i="454"/>
  <c r="Z165" i="454"/>
  <c r="AA165" i="454"/>
  <c r="Y165" i="454"/>
  <c r="X199" i="454"/>
  <c r="Z199" i="454"/>
  <c r="Z204" i="454"/>
  <c r="AA204" i="454"/>
  <c r="X204" i="454"/>
  <c r="Y204" i="454"/>
  <c r="X226" i="451"/>
  <c r="Y226" i="451"/>
  <c r="AA35" i="452"/>
  <c r="Z35" i="452"/>
  <c r="X37" i="452"/>
  <c r="Z37" i="452"/>
  <c r="AA47" i="452"/>
  <c r="Z47" i="452"/>
  <c r="AA59" i="452"/>
  <c r="Z59" i="452"/>
  <c r="X61" i="452"/>
  <c r="Z61" i="452"/>
  <c r="AA71" i="452"/>
  <c r="Z71" i="452"/>
  <c r="AA76" i="452"/>
  <c r="X76" i="452"/>
  <c r="X107" i="452"/>
  <c r="Z107" i="452"/>
  <c r="X128" i="452"/>
  <c r="Y128" i="452"/>
  <c r="X129" i="452"/>
  <c r="Z129" i="452"/>
  <c r="AA134" i="452"/>
  <c r="X152" i="452"/>
  <c r="Y152" i="452"/>
  <c r="X153" i="452"/>
  <c r="Z153" i="452"/>
  <c r="AA158" i="452"/>
  <c r="AA182" i="452"/>
  <c r="Y192" i="452"/>
  <c r="X192" i="452"/>
  <c r="AA215" i="452"/>
  <c r="Z215" i="452"/>
  <c r="AA227" i="452"/>
  <c r="Z227" i="452"/>
  <c r="X229" i="452"/>
  <c r="Z229" i="452"/>
  <c r="AA235" i="452"/>
  <c r="Z235" i="452"/>
  <c r="Z241" i="452"/>
  <c r="X241" i="452"/>
  <c r="AA241" i="452"/>
  <c r="Z39" i="453"/>
  <c r="X39" i="453"/>
  <c r="AA39" i="453"/>
  <c r="Z46" i="453"/>
  <c r="Y46" i="453"/>
  <c r="Z49" i="453"/>
  <c r="X49" i="453"/>
  <c r="Y49" i="453"/>
  <c r="X63" i="453"/>
  <c r="Z65" i="453"/>
  <c r="Z71" i="453"/>
  <c r="X71" i="453"/>
  <c r="Y71" i="453"/>
  <c r="AA87" i="453"/>
  <c r="Z87" i="453"/>
  <c r="Z95" i="453"/>
  <c r="AA101" i="453"/>
  <c r="Z101" i="453"/>
  <c r="Z107" i="453"/>
  <c r="X107" i="453"/>
  <c r="Z121" i="453"/>
  <c r="X121" i="453"/>
  <c r="Z131" i="453"/>
  <c r="AA131" i="453"/>
  <c r="X131" i="453"/>
  <c r="AA139" i="453"/>
  <c r="X140" i="453"/>
  <c r="Z140" i="453"/>
  <c r="AA140" i="453"/>
  <c r="X146" i="453"/>
  <c r="AA146" i="453"/>
  <c r="Y146" i="453"/>
  <c r="X153" i="453"/>
  <c r="Z153" i="453"/>
  <c r="X154" i="453"/>
  <c r="Z154" i="453"/>
  <c r="X185" i="453"/>
  <c r="Z185" i="453"/>
  <c r="X197" i="453"/>
  <c r="AA197" i="453"/>
  <c r="Z197" i="453"/>
  <c r="Z210" i="453"/>
  <c r="X210" i="453"/>
  <c r="Z227" i="453"/>
  <c r="X227" i="453"/>
  <c r="AA227" i="453"/>
  <c r="Z231" i="453"/>
  <c r="X231" i="453"/>
  <c r="AA231" i="453"/>
  <c r="Z240" i="453"/>
  <c r="AA240" i="453"/>
  <c r="Z243" i="453"/>
  <c r="Y243" i="453"/>
  <c r="Z43" i="454"/>
  <c r="X43" i="454"/>
  <c r="Y43" i="454"/>
  <c r="Z59" i="454"/>
  <c r="X59" i="454"/>
  <c r="AA59" i="454"/>
  <c r="Y59" i="454"/>
  <c r="Z67" i="454"/>
  <c r="X67" i="454"/>
  <c r="Y67" i="454"/>
  <c r="Z92" i="454"/>
  <c r="X92" i="454"/>
  <c r="X110" i="454"/>
  <c r="Y110" i="454"/>
  <c r="AA125" i="454"/>
  <c r="Z125" i="454"/>
  <c r="X125" i="454"/>
  <c r="Z147" i="454"/>
  <c r="AA147" i="454"/>
  <c r="Y147" i="454"/>
  <c r="Z159" i="454"/>
  <c r="Y159" i="454"/>
  <c r="X159" i="454"/>
  <c r="Z187" i="454"/>
  <c r="AA187" i="454"/>
  <c r="X200" i="454"/>
  <c r="AA200" i="454"/>
  <c r="Y200" i="454"/>
  <c r="Z200" i="454"/>
  <c r="AA213" i="454"/>
  <c r="X213" i="454"/>
  <c r="Y213" i="454"/>
  <c r="Z213" i="454"/>
  <c r="AA219" i="450"/>
  <c r="X219" i="450"/>
  <c r="AA94" i="451"/>
  <c r="Y94" i="451"/>
  <c r="AA104" i="451"/>
  <c r="Z104" i="451"/>
  <c r="AA110" i="451"/>
  <c r="Y110" i="451"/>
  <c r="AA120" i="451"/>
  <c r="Z120" i="451"/>
  <c r="AA126" i="451"/>
  <c r="Y126" i="451"/>
  <c r="AA136" i="451"/>
  <c r="Z136" i="451"/>
  <c r="AA142" i="451"/>
  <c r="Y142" i="451"/>
  <c r="AA152" i="451"/>
  <c r="Z152" i="451"/>
  <c r="AA158" i="451"/>
  <c r="Y158" i="451"/>
  <c r="AA168" i="451"/>
  <c r="Z168" i="451"/>
  <c r="AA174" i="451"/>
  <c r="Y174" i="451"/>
  <c r="AA184" i="451"/>
  <c r="Z184" i="451"/>
  <c r="AA190" i="451"/>
  <c r="Y190" i="451"/>
  <c r="AA200" i="451"/>
  <c r="Z200" i="451"/>
  <c r="AA206" i="451"/>
  <c r="Y206" i="451"/>
  <c r="AA210" i="451"/>
  <c r="X210" i="451"/>
  <c r="Z84" i="452"/>
  <c r="AA84" i="452"/>
  <c r="X85" i="452"/>
  <c r="AA85" i="452"/>
  <c r="Z86" i="452"/>
  <c r="Y86" i="452"/>
  <c r="AA102" i="452"/>
  <c r="X102" i="452"/>
  <c r="Y102" i="452"/>
  <c r="Z115" i="452"/>
  <c r="Y115" i="452"/>
  <c r="Z140" i="452"/>
  <c r="AA140" i="452"/>
  <c r="X141" i="452"/>
  <c r="AA141" i="452"/>
  <c r="Z142" i="452"/>
  <c r="Y142" i="452"/>
  <c r="Z164" i="452"/>
  <c r="AA164" i="452"/>
  <c r="X165" i="452"/>
  <c r="AA165" i="452"/>
  <c r="Z166" i="452"/>
  <c r="Y166" i="452"/>
  <c r="Y38" i="453"/>
  <c r="Z38" i="453"/>
  <c r="Z113" i="453"/>
  <c r="X113" i="453"/>
  <c r="AA125" i="453"/>
  <c r="Z125" i="453"/>
  <c r="X156" i="453"/>
  <c r="Z156" i="453"/>
  <c r="X172" i="453"/>
  <c r="Z172" i="453"/>
  <c r="Y172" i="453"/>
  <c r="Z189" i="453"/>
  <c r="AA189" i="453"/>
  <c r="X190" i="453"/>
  <c r="Z190" i="453"/>
  <c r="Z196" i="453"/>
  <c r="AA196" i="453"/>
  <c r="Y196" i="453"/>
  <c r="Y230" i="453"/>
  <c r="Z230" i="453"/>
  <c r="AA235" i="453"/>
  <c r="X235" i="453"/>
  <c r="Z235" i="453"/>
  <c r="Z236" i="453"/>
  <c r="Y236" i="453"/>
  <c r="Z26" i="454"/>
  <c r="Y26" i="454"/>
  <c r="X26" i="454"/>
  <c r="X30" i="454"/>
  <c r="Z30" i="454"/>
  <c r="Y30" i="454"/>
  <c r="AA31" i="454"/>
  <c r="Y31" i="454"/>
  <c r="Z34" i="454"/>
  <c r="X34" i="454"/>
  <c r="X38" i="454"/>
  <c r="Z38" i="454"/>
  <c r="AA39" i="454"/>
  <c r="Y39" i="454"/>
  <c r="Z42" i="454"/>
  <c r="X42" i="454"/>
  <c r="X54" i="454"/>
  <c r="Y54" i="454"/>
  <c r="Z54" i="454"/>
  <c r="Z66" i="454"/>
  <c r="X66" i="454"/>
  <c r="Z83" i="454"/>
  <c r="X83" i="454"/>
  <c r="Y83" i="454"/>
  <c r="AA103" i="454"/>
  <c r="Z103" i="454"/>
  <c r="X103" i="454"/>
  <c r="Y103" i="454"/>
  <c r="Z114" i="454"/>
  <c r="Y114" i="454"/>
  <c r="X114" i="454"/>
  <c r="X118" i="454"/>
  <c r="Z118" i="454"/>
  <c r="Y118" i="454"/>
  <c r="AA119" i="454"/>
  <c r="Y119" i="454"/>
  <c r="Z121" i="454"/>
  <c r="X121" i="454"/>
  <c r="Y121" i="454"/>
  <c r="AA169" i="454"/>
  <c r="Z169" i="454"/>
  <c r="X169" i="454"/>
  <c r="AA210" i="454"/>
  <c r="Y210" i="454"/>
  <c r="Z210" i="454"/>
  <c r="X224" i="454"/>
  <c r="Y224" i="454"/>
  <c r="Z234" i="454"/>
  <c r="Y234" i="454"/>
  <c r="AA234" i="454"/>
  <c r="X238" i="454"/>
  <c r="Z238" i="454"/>
  <c r="Z240" i="454"/>
  <c r="AA240" i="454"/>
  <c r="X240" i="454"/>
  <c r="AA78" i="452"/>
  <c r="X78" i="452"/>
  <c r="Z239" i="452"/>
  <c r="X239" i="452"/>
  <c r="Z81" i="453"/>
  <c r="X81" i="453"/>
  <c r="Z85" i="453"/>
  <c r="X85" i="453"/>
  <c r="Z103" i="453"/>
  <c r="X103" i="453"/>
  <c r="Z111" i="453"/>
  <c r="X111" i="453"/>
  <c r="Z119" i="453"/>
  <c r="X119" i="453"/>
  <c r="Z127" i="453"/>
  <c r="X127" i="453"/>
  <c r="Z144" i="453"/>
  <c r="AA144" i="453"/>
  <c r="Z149" i="453"/>
  <c r="AA149" i="453"/>
  <c r="X150" i="453"/>
  <c r="AA150" i="453"/>
  <c r="X158" i="453"/>
  <c r="Z158" i="453"/>
  <c r="Z163" i="453"/>
  <c r="AA163" i="453"/>
  <c r="X164" i="453"/>
  <c r="AA164" i="453"/>
  <c r="Z165" i="453"/>
  <c r="Y165" i="453"/>
  <c r="X178" i="453"/>
  <c r="AA178" i="453"/>
  <c r="Z179" i="453"/>
  <c r="Y179" i="453"/>
  <c r="Z184" i="453"/>
  <c r="Y184" i="453"/>
  <c r="Z201" i="453"/>
  <c r="AA201" i="453"/>
  <c r="AA209" i="453"/>
  <c r="Y209" i="453"/>
  <c r="AA221" i="453"/>
  <c r="Z221" i="453"/>
  <c r="Z27" i="454"/>
  <c r="X27" i="454"/>
  <c r="Y27" i="454"/>
  <c r="Z35" i="454"/>
  <c r="X35" i="454"/>
  <c r="AA35" i="454"/>
  <c r="Z41" i="454"/>
  <c r="X41" i="454"/>
  <c r="Z58" i="454"/>
  <c r="Y58" i="454"/>
  <c r="AA63" i="454"/>
  <c r="Z63" i="454"/>
  <c r="Z65" i="454"/>
  <c r="X65" i="454"/>
  <c r="AA65" i="454"/>
  <c r="X76" i="454"/>
  <c r="Y76" i="454"/>
  <c r="Z91" i="454"/>
  <c r="X91" i="454"/>
  <c r="AA91" i="454"/>
  <c r="X94" i="454"/>
  <c r="Y94" i="454"/>
  <c r="X108" i="454"/>
  <c r="Z108" i="454"/>
  <c r="AA136" i="454"/>
  <c r="X136" i="454"/>
  <c r="Z136" i="454"/>
  <c r="Y136" i="454"/>
  <c r="X141" i="454"/>
  <c r="Z141" i="454"/>
  <c r="AA141" i="454"/>
  <c r="Z161" i="454"/>
  <c r="AA161" i="454"/>
  <c r="X161" i="454"/>
  <c r="AA167" i="454"/>
  <c r="Y167" i="454"/>
  <c r="Z167" i="454"/>
  <c r="Z173" i="454"/>
  <c r="Y173" i="454"/>
  <c r="Z212" i="454"/>
  <c r="Y212" i="454"/>
  <c r="X212" i="454"/>
  <c r="Z51" i="454"/>
  <c r="X51" i="454"/>
  <c r="AA71" i="454"/>
  <c r="Z71" i="454"/>
  <c r="X78" i="454"/>
  <c r="Y78" i="454"/>
  <c r="Z98" i="454"/>
  <c r="X98" i="454"/>
  <c r="Z99" i="454"/>
  <c r="X99" i="454"/>
  <c r="Z115" i="454"/>
  <c r="X115" i="454"/>
  <c r="Y115" i="454"/>
  <c r="AA131" i="454"/>
  <c r="Y131" i="454"/>
  <c r="X131" i="454"/>
  <c r="Z137" i="454"/>
  <c r="Y137" i="454"/>
  <c r="AA137" i="454"/>
  <c r="Z152" i="454"/>
  <c r="AA152" i="454"/>
  <c r="AA157" i="454"/>
  <c r="Y157" i="454"/>
  <c r="Z171" i="454"/>
  <c r="AA171" i="454"/>
  <c r="Y171" i="454"/>
  <c r="AA184" i="454"/>
  <c r="X184" i="454"/>
  <c r="Z184" i="454"/>
  <c r="AA202" i="454"/>
  <c r="Z202" i="454"/>
  <c r="Y202" i="454"/>
  <c r="X207" i="454"/>
  <c r="Z207" i="454"/>
  <c r="X215" i="454"/>
  <c r="Z215" i="454"/>
  <c r="X235" i="454"/>
  <c r="Z235" i="454"/>
  <c r="Y235" i="454"/>
  <c r="X241" i="454"/>
  <c r="AA241" i="454"/>
  <c r="Y241" i="454"/>
  <c r="Z75" i="454"/>
  <c r="X75" i="454"/>
  <c r="Z107" i="454"/>
  <c r="X107" i="454"/>
  <c r="Z126" i="454"/>
  <c r="Y126" i="454"/>
  <c r="AA143" i="454"/>
  <c r="Y143" i="454"/>
  <c r="Z183" i="454"/>
  <c r="AA183" i="454"/>
  <c r="AA197" i="454"/>
  <c r="X197" i="454"/>
  <c r="Z198" i="454"/>
  <c r="AA198" i="454"/>
  <c r="AA205" i="454"/>
  <c r="X205" i="454"/>
  <c r="Z205" i="454"/>
  <c r="Z206" i="454"/>
  <c r="Y206" i="454"/>
  <c r="AA176" i="454"/>
  <c r="X176" i="454"/>
  <c r="AA221" i="454"/>
  <c r="X221" i="454"/>
  <c r="O17" i="430" l="1"/>
  <c r="BO18" i="447"/>
  <c r="BD18" i="447"/>
  <c r="BB18" i="447"/>
  <c r="R17" i="453"/>
  <c r="R18" i="445"/>
  <c r="T244" i="449"/>
  <c r="T240" i="449"/>
  <c r="T236" i="449"/>
  <c r="Q233" i="449"/>
  <c r="O230" i="449"/>
  <c r="W226" i="449"/>
  <c r="U245" i="449"/>
  <c r="S242" i="449"/>
  <c r="P243" i="449"/>
  <c r="P239" i="449"/>
  <c r="P235" i="449"/>
  <c r="W231" i="449"/>
  <c r="U228" i="449"/>
  <c r="S225" i="449"/>
  <c r="U239" i="449"/>
  <c r="T231" i="449"/>
  <c r="R224" i="449"/>
  <c r="W220" i="449"/>
  <c r="U217" i="449"/>
  <c r="S214" i="449"/>
  <c r="Q211" i="449"/>
  <c r="O208" i="449"/>
  <c r="W204" i="449"/>
  <c r="U201" i="449"/>
  <c r="S198" i="449"/>
  <c r="Q195" i="449"/>
  <c r="O192" i="449"/>
  <c r="W188" i="449"/>
  <c r="U185" i="449"/>
  <c r="S182" i="449"/>
  <c r="Q179" i="449"/>
  <c r="O176" i="449"/>
  <c r="W172" i="449"/>
  <c r="U169" i="449"/>
  <c r="S166" i="449"/>
  <c r="Q163" i="449"/>
  <c r="O160" i="449"/>
  <c r="W156" i="449"/>
  <c r="U153" i="449"/>
  <c r="S150" i="449"/>
  <c r="Q147" i="449"/>
  <c r="O144" i="449"/>
  <c r="W140" i="449"/>
  <c r="S239" i="449"/>
  <c r="T233" i="449"/>
  <c r="T225" i="449"/>
  <c r="P221" i="449"/>
  <c r="P217" i="449"/>
  <c r="P213" i="449"/>
  <c r="P209" i="449"/>
  <c r="P205" i="449"/>
  <c r="P201" i="449"/>
  <c r="P197" i="449"/>
  <c r="P193" i="449"/>
  <c r="P189" i="449"/>
  <c r="P185" i="449"/>
  <c r="P181" i="449"/>
  <c r="P177" i="449"/>
  <c r="P173" i="449"/>
  <c r="P169" i="449"/>
  <c r="Q239" i="449"/>
  <c r="P231" i="449"/>
  <c r="O224" i="449"/>
  <c r="O221" i="449"/>
  <c r="W217" i="449"/>
  <c r="U214" i="449"/>
  <c r="S211" i="449"/>
  <c r="Q208" i="449"/>
  <c r="O205" i="449"/>
  <c r="W201" i="449"/>
  <c r="U198" i="449"/>
  <c r="S195" i="449"/>
  <c r="Q192" i="449"/>
  <c r="O189" i="449"/>
  <c r="W185" i="449"/>
  <c r="U182" i="449"/>
  <c r="S179" i="449"/>
  <c r="Q176" i="449"/>
  <c r="O173" i="449"/>
  <c r="W169" i="449"/>
  <c r="U166" i="449"/>
  <c r="S163" i="449"/>
  <c r="Q160" i="449"/>
  <c r="O157" i="449"/>
  <c r="W153" i="449"/>
  <c r="U150" i="449"/>
  <c r="S147" i="449"/>
  <c r="Q144" i="449"/>
  <c r="O141" i="449"/>
  <c r="W137" i="449"/>
  <c r="U134" i="449"/>
  <c r="T218" i="449"/>
  <c r="T202" i="449"/>
  <c r="T186" i="449"/>
  <c r="T170" i="449"/>
  <c r="V161" i="449"/>
  <c r="V153" i="449"/>
  <c r="V145" i="449"/>
  <c r="T138" i="449"/>
  <c r="R134" i="449"/>
  <c r="O131" i="449"/>
  <c r="W127" i="449"/>
  <c r="U124" i="449"/>
  <c r="S121" i="449"/>
  <c r="Q118" i="449"/>
  <c r="O115" i="449"/>
  <c r="W111" i="449"/>
  <c r="U108" i="449"/>
  <c r="S105" i="449"/>
  <c r="Q102" i="449"/>
  <c r="O99" i="449"/>
  <c r="W95" i="449"/>
  <c r="U92" i="449"/>
  <c r="S89" i="449"/>
  <c r="Q86" i="449"/>
  <c r="O83" i="449"/>
  <c r="W79" i="449"/>
  <c r="U76" i="449"/>
  <c r="S73" i="449"/>
  <c r="Q70" i="449"/>
  <c r="O67" i="449"/>
  <c r="W63" i="449"/>
  <c r="U60" i="449"/>
  <c r="V243" i="449"/>
  <c r="V239" i="449"/>
  <c r="V235" i="449"/>
  <c r="S232" i="449"/>
  <c r="Q229" i="449"/>
  <c r="O226" i="449"/>
  <c r="W244" i="449"/>
  <c r="R246" i="449"/>
  <c r="R242" i="449"/>
  <c r="R238" i="449"/>
  <c r="Q234" i="449"/>
  <c r="O231" i="449"/>
  <c r="W227" i="449"/>
  <c r="U224" i="449"/>
  <c r="U237" i="449"/>
  <c r="R229" i="449"/>
  <c r="Q223" i="449"/>
  <c r="O220" i="449"/>
  <c r="W216" i="449"/>
  <c r="U213" i="449"/>
  <c r="S210" i="449"/>
  <c r="Q207" i="449"/>
  <c r="O204" i="449"/>
  <c r="W200" i="449"/>
  <c r="U197" i="449"/>
  <c r="S194" i="449"/>
  <c r="Q191" i="449"/>
  <c r="O188" i="449"/>
  <c r="W184" i="449"/>
  <c r="U181" i="449"/>
  <c r="S178" i="449"/>
  <c r="Q175" i="449"/>
  <c r="O172" i="449"/>
  <c r="W168" i="449"/>
  <c r="U165" i="449"/>
  <c r="S162" i="449"/>
  <c r="Q159" i="449"/>
  <c r="O156" i="449"/>
  <c r="W152" i="449"/>
  <c r="U149" i="449"/>
  <c r="S146" i="449"/>
  <c r="Q143" i="449"/>
  <c r="S245" i="449"/>
  <c r="T246" i="449"/>
  <c r="T242" i="449"/>
  <c r="T238" i="449"/>
  <c r="W234" i="449"/>
  <c r="U231" i="449"/>
  <c r="S228" i="449"/>
  <c r="Q225" i="449"/>
  <c r="O244" i="449"/>
  <c r="P245" i="449"/>
  <c r="P241" i="449"/>
  <c r="P237" i="449"/>
  <c r="S233" i="449"/>
  <c r="Q230" i="449"/>
  <c r="O227" i="449"/>
  <c r="W245" i="449"/>
  <c r="U235" i="449"/>
  <c r="P227" i="449"/>
  <c r="S222" i="449"/>
  <c r="Q219" i="449"/>
  <c r="O216" i="449"/>
  <c r="W212" i="449"/>
  <c r="U209" i="449"/>
  <c r="S206" i="449"/>
  <c r="Q203" i="449"/>
  <c r="O200" i="449"/>
  <c r="W196" i="449"/>
  <c r="U193" i="449"/>
  <c r="S190" i="449"/>
  <c r="Q187" i="449"/>
  <c r="O184" i="449"/>
  <c r="W180" i="449"/>
  <c r="U177" i="449"/>
  <c r="S174" i="449"/>
  <c r="Q171" i="449"/>
  <c r="O168" i="449"/>
  <c r="W164" i="449"/>
  <c r="U161" i="449"/>
  <c r="S158" i="449"/>
  <c r="Q155" i="449"/>
  <c r="O152" i="449"/>
  <c r="W148" i="449"/>
  <c r="U145" i="449"/>
  <c r="S142" i="449"/>
  <c r="O242" i="449"/>
  <c r="P246" i="449"/>
  <c r="P242" i="449"/>
  <c r="P238" i="449"/>
  <c r="S234" i="449"/>
  <c r="Q231" i="449"/>
  <c r="O228" i="449"/>
  <c r="W246" i="449"/>
  <c r="U243" i="449"/>
  <c r="V244" i="449"/>
  <c r="V240" i="449"/>
  <c r="V236" i="449"/>
  <c r="O233" i="449"/>
  <c r="W229" i="449"/>
  <c r="U226" i="449"/>
  <c r="Q242" i="449"/>
  <c r="P234" i="449"/>
  <c r="P226" i="449"/>
  <c r="O222" i="449"/>
  <c r="W218" i="449"/>
  <c r="P240" i="449"/>
  <c r="W232" i="449"/>
  <c r="S226" i="449"/>
  <c r="V246" i="449"/>
  <c r="V238" i="449"/>
  <c r="S231" i="449"/>
  <c r="O225" i="449"/>
  <c r="T230" i="449"/>
  <c r="S220" i="449"/>
  <c r="W214" i="449"/>
  <c r="Q209" i="449"/>
  <c r="S204" i="449"/>
  <c r="Q199" i="449"/>
  <c r="O194" i="449"/>
  <c r="Q189" i="449"/>
  <c r="U183" i="449"/>
  <c r="W178" i="449"/>
  <c r="U173" i="449"/>
  <c r="S168" i="449"/>
  <c r="U163" i="449"/>
  <c r="O158" i="449"/>
  <c r="Q153" i="449"/>
  <c r="O148" i="449"/>
  <c r="W142" i="449"/>
  <c r="O240" i="449"/>
  <c r="T232" i="449"/>
  <c r="P224" i="449"/>
  <c r="T219" i="449"/>
  <c r="P215" i="449"/>
  <c r="V210" i="449"/>
  <c r="R206" i="449"/>
  <c r="T201" i="449"/>
  <c r="V196" i="449"/>
  <c r="R192" i="449"/>
  <c r="T187" i="449"/>
  <c r="P183" i="449"/>
  <c r="V178" i="449"/>
  <c r="R174" i="449"/>
  <c r="T169" i="449"/>
  <c r="U238" i="449"/>
  <c r="V229" i="449"/>
  <c r="O223" i="449"/>
  <c r="S219" i="449"/>
  <c r="W215" i="449"/>
  <c r="Q212" i="449"/>
  <c r="U208" i="449"/>
  <c r="U204" i="449"/>
  <c r="O201" i="449"/>
  <c r="S197" i="449"/>
  <c r="W193" i="449"/>
  <c r="Q190" i="449"/>
  <c r="U186" i="449"/>
  <c r="O183" i="449"/>
  <c r="O179" i="449"/>
  <c r="S175" i="449"/>
  <c r="W171" i="449"/>
  <c r="Q168" i="449"/>
  <c r="U164" i="449"/>
  <c r="O161" i="449"/>
  <c r="S157" i="449"/>
  <c r="S153" i="449"/>
  <c r="W149" i="449"/>
  <c r="Q146" i="449"/>
  <c r="U142" i="449"/>
  <c r="O139" i="449"/>
  <c r="S135" i="449"/>
  <c r="R219" i="449"/>
  <c r="V201" i="449"/>
  <c r="P180" i="449"/>
  <c r="T166" i="449"/>
  <c r="R157" i="449"/>
  <c r="R148" i="449"/>
  <c r="U139" i="449"/>
  <c r="W134" i="449"/>
  <c r="U130" i="449"/>
  <c r="O127" i="449"/>
  <c r="S123" i="449"/>
  <c r="W119" i="449"/>
  <c r="Q116" i="449"/>
  <c r="U112" i="449"/>
  <c r="O109" i="449"/>
  <c r="O105" i="449"/>
  <c r="S101" i="449"/>
  <c r="W97" i="449"/>
  <c r="Q94" i="449"/>
  <c r="U90" i="449"/>
  <c r="O87" i="449"/>
  <c r="S83" i="449"/>
  <c r="S79" i="449"/>
  <c r="W75" i="449"/>
  <c r="Q72" i="449"/>
  <c r="U68" i="449"/>
  <c r="O65" i="449"/>
  <c r="S61" i="449"/>
  <c r="W57" i="449"/>
  <c r="U54" i="449"/>
  <c r="S51" i="449"/>
  <c r="Q48" i="449"/>
  <c r="O45" i="449"/>
  <c r="W41" i="449"/>
  <c r="U38" i="449"/>
  <c r="S35" i="449"/>
  <c r="Q32" i="449"/>
  <c r="O29" i="449"/>
  <c r="W25" i="449"/>
  <c r="M22" i="449"/>
  <c r="P218" i="449"/>
  <c r="P202" i="449"/>
  <c r="P186" i="449"/>
  <c r="P170" i="449"/>
  <c r="V162" i="449"/>
  <c r="V154" i="449"/>
  <c r="V146" i="449"/>
  <c r="S138" i="449"/>
  <c r="P134" i="449"/>
  <c r="P130" i="449"/>
  <c r="P126" i="449"/>
  <c r="P122" i="449"/>
  <c r="P118" i="449"/>
  <c r="P114" i="449"/>
  <c r="P110" i="449"/>
  <c r="P106" i="449"/>
  <c r="P102" i="449"/>
  <c r="P98" i="449"/>
  <c r="P94" i="449"/>
  <c r="P90" i="449"/>
  <c r="P86" i="449"/>
  <c r="P82" i="449"/>
  <c r="P78" i="449"/>
  <c r="P74" i="449"/>
  <c r="P70" i="449"/>
  <c r="P66" i="449"/>
  <c r="P62" i="449"/>
  <c r="P58" i="449"/>
  <c r="S236" i="449"/>
  <c r="R215" i="449"/>
  <c r="R199" i="449"/>
  <c r="R183" i="449"/>
  <c r="P167" i="449"/>
  <c r="P159" i="449"/>
  <c r="P151" i="449"/>
  <c r="P143" i="449"/>
  <c r="T137" i="449"/>
  <c r="W132" i="449"/>
  <c r="U129" i="449"/>
  <c r="S126" i="449"/>
  <c r="Q123" i="449"/>
  <c r="O120" i="449"/>
  <c r="W116" i="449"/>
  <c r="U113" i="449"/>
  <c r="S110" i="449"/>
  <c r="Q107" i="449"/>
  <c r="O104" i="449"/>
  <c r="W100" i="449"/>
  <c r="U97" i="449"/>
  <c r="S94" i="449"/>
  <c r="Q91" i="449"/>
  <c r="O88" i="449"/>
  <c r="W84" i="449"/>
  <c r="U81" i="449"/>
  <c r="S78" i="449"/>
  <c r="Q75" i="449"/>
  <c r="O72" i="449"/>
  <c r="W68" i="449"/>
  <c r="U65" i="449"/>
  <c r="R245" i="449"/>
  <c r="P236" i="449"/>
  <c r="W228" i="449"/>
  <c r="Q243" i="449"/>
  <c r="T239" i="449"/>
  <c r="U230" i="449"/>
  <c r="U241" i="449"/>
  <c r="W224" i="449"/>
  <c r="Q217" i="449"/>
  <c r="U211" i="449"/>
  <c r="U205" i="449"/>
  <c r="U199" i="449"/>
  <c r="Q193" i="449"/>
  <c r="U187" i="449"/>
  <c r="O182" i="449"/>
  <c r="S176" i="449"/>
  <c r="S170" i="449"/>
  <c r="S164" i="449"/>
  <c r="W158" i="449"/>
  <c r="S152" i="449"/>
  <c r="W146" i="449"/>
  <c r="Q141" i="449"/>
  <c r="W236" i="449"/>
  <c r="V227" i="449"/>
  <c r="V220" i="449"/>
  <c r="T215" i="449"/>
  <c r="R210" i="449"/>
  <c r="V204" i="449"/>
  <c r="T199" i="449"/>
  <c r="V194" i="449"/>
  <c r="T189" i="449"/>
  <c r="R184" i="449"/>
  <c r="P179" i="449"/>
  <c r="T173" i="449"/>
  <c r="Q246" i="449"/>
  <c r="Q235" i="449"/>
  <c r="R225" i="449"/>
  <c r="U220" i="449"/>
  <c r="U216" i="449"/>
  <c r="U212" i="449"/>
  <c r="W207" i="449"/>
  <c r="W203" i="449"/>
  <c r="W199" i="449"/>
  <c r="W195" i="449"/>
  <c r="S191" i="449"/>
  <c r="S187" i="449"/>
  <c r="S183" i="449"/>
  <c r="U178" i="449"/>
  <c r="U174" i="449"/>
  <c r="U170" i="449"/>
  <c r="Q166" i="449"/>
  <c r="Q162" i="449"/>
  <c r="Q158" i="449"/>
  <c r="Q154" i="449"/>
  <c r="S149" i="449"/>
  <c r="S145" i="449"/>
  <c r="S141" i="449"/>
  <c r="O137" i="449"/>
  <c r="T228" i="449"/>
  <c r="P204" i="449"/>
  <c r="V185" i="449"/>
  <c r="R165" i="449"/>
  <c r="P155" i="449"/>
  <c r="V144" i="449"/>
  <c r="Q137" i="449"/>
  <c r="Q132" i="449"/>
  <c r="Q128" i="449"/>
  <c r="W123" i="449"/>
  <c r="S119" i="449"/>
  <c r="S115" i="449"/>
  <c r="O111" i="449"/>
  <c r="O107" i="449"/>
  <c r="O103" i="449"/>
  <c r="U98" i="449"/>
  <c r="U94" i="449"/>
  <c r="Q90" i="449"/>
  <c r="W85" i="449"/>
  <c r="W81" i="449"/>
  <c r="W77" i="449"/>
  <c r="W73" i="449"/>
  <c r="S69" i="449"/>
  <c r="S65" i="449"/>
  <c r="O61" i="449"/>
  <c r="O57" i="449"/>
  <c r="S53" i="449"/>
  <c r="W49" i="449"/>
  <c r="Q46" i="449"/>
  <c r="U42" i="449"/>
  <c r="O39" i="449"/>
  <c r="O35" i="449"/>
  <c r="S31" i="449"/>
  <c r="W27" i="449"/>
  <c r="Q24" i="449"/>
  <c r="P244" i="449"/>
  <c r="R235" i="449"/>
  <c r="U227" i="449"/>
  <c r="W242" i="449"/>
  <c r="T237" i="449"/>
  <c r="S229" i="449"/>
  <c r="Q240" i="449"/>
  <c r="U223" i="449"/>
  <c r="S216" i="449"/>
  <c r="W210" i="449"/>
  <c r="Q205" i="449"/>
  <c r="W198" i="449"/>
  <c r="W192" i="449"/>
  <c r="W186" i="449"/>
  <c r="Q181" i="449"/>
  <c r="U175" i="449"/>
  <c r="O170" i="449"/>
  <c r="O164" i="449"/>
  <c r="U157" i="449"/>
  <c r="U151" i="449"/>
  <c r="O146" i="449"/>
  <c r="U246" i="449"/>
  <c r="O236" i="449"/>
  <c r="V226" i="449"/>
  <c r="R220" i="449"/>
  <c r="V214" i="449"/>
  <c r="T209" i="449"/>
  <c r="R204" i="449"/>
  <c r="P199" i="449"/>
  <c r="R194" i="449"/>
  <c r="V188" i="449"/>
  <c r="T183" i="449"/>
  <c r="R178" i="449"/>
  <c r="V172" i="449"/>
  <c r="O245" i="449"/>
  <c r="T234" i="449"/>
  <c r="T224" i="449"/>
  <c r="Q220" i="449"/>
  <c r="Q216" i="449"/>
  <c r="W211" i="449"/>
  <c r="S207" i="449"/>
  <c r="S203" i="449"/>
  <c r="S199" i="449"/>
  <c r="O195" i="449"/>
  <c r="O191" i="449"/>
  <c r="O187" i="449"/>
  <c r="Q182" i="449"/>
  <c r="Q178" i="449"/>
  <c r="Q174" i="449"/>
  <c r="Q170" i="449"/>
  <c r="W165" i="449"/>
  <c r="W161" i="449"/>
  <c r="W157" i="449"/>
  <c r="O153" i="449"/>
  <c r="O149" i="449"/>
  <c r="O145" i="449"/>
  <c r="U140" i="449"/>
  <c r="U136" i="449"/>
  <c r="P225" i="449"/>
  <c r="R203" i="449"/>
  <c r="R179" i="449"/>
  <c r="R164" i="449"/>
  <c r="P154" i="449"/>
  <c r="T143" i="449"/>
  <c r="V136" i="449"/>
  <c r="W131" i="449"/>
  <c r="S127" i="449"/>
  <c r="O123" i="449"/>
  <c r="O119" i="449"/>
  <c r="U114" i="449"/>
  <c r="U110" i="449"/>
  <c r="U106" i="449"/>
  <c r="U102" i="449"/>
  <c r="Q98" i="449"/>
  <c r="W93" i="449"/>
  <c r="W89" i="449"/>
  <c r="S85" i="449"/>
  <c r="S81" i="449"/>
  <c r="S77" i="449"/>
  <c r="O73" i="449"/>
  <c r="O69" i="449"/>
  <c r="U64" i="449"/>
  <c r="Q60" i="449"/>
  <c r="U56" i="449"/>
  <c r="O53" i="449"/>
  <c r="S49" i="449"/>
  <c r="W45" i="449"/>
  <c r="Q42" i="449"/>
  <c r="Q38" i="449"/>
  <c r="U34" i="449"/>
  <c r="O31" i="449"/>
  <c r="S27" i="449"/>
  <c r="W23" i="449"/>
  <c r="V230" i="449"/>
  <c r="V207" i="449"/>
  <c r="R185" i="449"/>
  <c r="T168" i="449"/>
  <c r="R159" i="449"/>
  <c r="R150" i="449"/>
  <c r="P141" i="449"/>
  <c r="Q135" i="449"/>
  <c r="T130" i="449"/>
  <c r="V125" i="449"/>
  <c r="R121" i="449"/>
  <c r="T116" i="449"/>
  <c r="P112" i="449"/>
  <c r="V107" i="449"/>
  <c r="R103" i="449"/>
  <c r="T98" i="449"/>
  <c r="V93" i="449"/>
  <c r="R89" i="449"/>
  <c r="T84" i="449"/>
  <c r="P80" i="449"/>
  <c r="V75" i="449"/>
  <c r="R71" i="449"/>
  <c r="T66" i="449"/>
  <c r="V61" i="449"/>
  <c r="U242" i="449"/>
  <c r="R226" i="449"/>
  <c r="R207" i="449"/>
  <c r="T190" i="449"/>
  <c r="V173" i="449"/>
  <c r="R160" i="449"/>
  <c r="P150" i="449"/>
  <c r="V141" i="449"/>
  <c r="P135" i="449"/>
  <c r="Q131" i="449"/>
  <c r="U127" i="449"/>
  <c r="O124" i="449"/>
  <c r="S120" i="449"/>
  <c r="S116" i="449"/>
  <c r="W112" i="449"/>
  <c r="Q109" i="449"/>
  <c r="U105" i="449"/>
  <c r="O102" i="449"/>
  <c r="S98" i="449"/>
  <c r="W94" i="449"/>
  <c r="W90" i="449"/>
  <c r="Q87" i="449"/>
  <c r="U83" i="449"/>
  <c r="O80" i="449"/>
  <c r="S76" i="449"/>
  <c r="W72" i="449"/>
  <c r="Q69" i="449"/>
  <c r="Q65" i="449"/>
  <c r="O62" i="449"/>
  <c r="W58" i="449"/>
  <c r="U55" i="449"/>
  <c r="S52" i="449"/>
  <c r="Q49" i="449"/>
  <c r="O46" i="449"/>
  <c r="V241" i="449"/>
  <c r="U233" i="449"/>
  <c r="U225" i="449"/>
  <c r="R244" i="449"/>
  <c r="T235" i="449"/>
  <c r="Q228" i="449"/>
  <c r="Q236" i="449"/>
  <c r="U221" i="449"/>
  <c r="Q215" i="449"/>
  <c r="W208" i="449"/>
  <c r="W202" i="449"/>
  <c r="Q197" i="449"/>
  <c r="U191" i="449"/>
  <c r="O186" i="449"/>
  <c r="O180" i="449"/>
  <c r="O174" i="449"/>
  <c r="U167" i="449"/>
  <c r="O162" i="449"/>
  <c r="S156" i="449"/>
  <c r="W150" i="449"/>
  <c r="W144" i="449"/>
  <c r="S241" i="449"/>
  <c r="V234" i="449"/>
  <c r="T223" i="449"/>
  <c r="V218" i="449"/>
  <c r="T213" i="449"/>
  <c r="R208" i="449"/>
  <c r="P203" i="449"/>
  <c r="R198" i="449"/>
  <c r="V192" i="449"/>
  <c r="P187" i="449"/>
  <c r="R182" i="449"/>
  <c r="V176" i="449"/>
  <c r="T171" i="449"/>
  <c r="S243" i="449"/>
  <c r="R232" i="449"/>
  <c r="S223" i="449"/>
  <c r="O219" i="449"/>
  <c r="O215" i="449"/>
  <c r="U210" i="449"/>
  <c r="U206" i="449"/>
  <c r="U202" i="449"/>
  <c r="Q198" i="449"/>
  <c r="Q194" i="449"/>
  <c r="W189" i="449"/>
  <c r="S185" i="449"/>
  <c r="S181" i="449"/>
  <c r="S177" i="449"/>
  <c r="S173" i="449"/>
  <c r="O169" i="449"/>
  <c r="O165" i="449"/>
  <c r="U160" i="449"/>
  <c r="Q156" i="449"/>
  <c r="Q152" i="449"/>
  <c r="Q148" i="449"/>
  <c r="W143" i="449"/>
  <c r="W139" i="449"/>
  <c r="W135" i="449"/>
  <c r="V217" i="449"/>
  <c r="R195" i="449"/>
  <c r="V177" i="449"/>
  <c r="P162" i="449"/>
  <c r="T151" i="449"/>
  <c r="R141" i="449"/>
  <c r="R135" i="449"/>
  <c r="Q130" i="449"/>
  <c r="Q126" i="449"/>
  <c r="Q122" i="449"/>
  <c r="R239" i="449"/>
  <c r="W230" i="449"/>
  <c r="O246" i="449"/>
  <c r="V242" i="449"/>
  <c r="W233" i="449"/>
  <c r="Q226" i="449"/>
  <c r="V232" i="449"/>
  <c r="U219" i="449"/>
  <c r="Q213" i="449"/>
  <c r="U207" i="449"/>
  <c r="O202" i="449"/>
  <c r="O196" i="449"/>
  <c r="O190" i="449"/>
  <c r="S184" i="449"/>
  <c r="O178" i="449"/>
  <c r="S172" i="449"/>
  <c r="W166" i="449"/>
  <c r="W160" i="449"/>
  <c r="W154" i="449"/>
  <c r="Q149" i="449"/>
  <c r="U143" i="449"/>
  <c r="W238" i="449"/>
  <c r="R230" i="449"/>
  <c r="V222" i="449"/>
  <c r="T217" i="449"/>
  <c r="R212" i="449"/>
  <c r="P207" i="449"/>
  <c r="R202" i="449"/>
  <c r="R196" i="449"/>
  <c r="P191" i="449"/>
  <c r="R186" i="449"/>
  <c r="V180" i="449"/>
  <c r="T175" i="449"/>
  <c r="V170" i="449"/>
  <c r="U240" i="449"/>
  <c r="V228" i="449"/>
  <c r="Q222" i="449"/>
  <c r="Q218" i="449"/>
  <c r="W213" i="449"/>
  <c r="W209" i="449"/>
  <c r="W205" i="449"/>
  <c r="S201" i="449"/>
  <c r="O197" i="449"/>
  <c r="O193" i="449"/>
  <c r="U188" i="449"/>
  <c r="U184" i="449"/>
  <c r="U180" i="449"/>
  <c r="U176" i="449"/>
  <c r="Q172" i="449"/>
  <c r="W167" i="449"/>
  <c r="W163" i="449"/>
  <c r="S159" i="449"/>
  <c r="S155" i="449"/>
  <c r="S151" i="449"/>
  <c r="O147" i="449"/>
  <c r="O143" i="449"/>
  <c r="U138" i="449"/>
  <c r="Q134" i="449"/>
  <c r="R211" i="449"/>
  <c r="V193" i="449"/>
  <c r="R171" i="449"/>
  <c r="T159" i="449"/>
  <c r="R149" i="449"/>
  <c r="P139" i="449"/>
  <c r="S133" i="449"/>
  <c r="S129" i="449"/>
  <c r="S125" i="449"/>
  <c r="O121" i="449"/>
  <c r="O117" i="449"/>
  <c r="O113" i="449"/>
  <c r="Q108" i="449"/>
  <c r="Q104" i="449"/>
  <c r="Q100" i="449"/>
  <c r="Q96" i="449"/>
  <c r="W91" i="449"/>
  <c r="W87" i="449"/>
  <c r="W83" i="449"/>
  <c r="O79" i="449"/>
  <c r="O75" i="449"/>
  <c r="O71" i="449"/>
  <c r="U66" i="449"/>
  <c r="U62" i="449"/>
  <c r="U58" i="449"/>
  <c r="O55" i="449"/>
  <c r="O51" i="449"/>
  <c r="R243" i="449"/>
  <c r="Q227" i="449"/>
  <c r="R236" i="449"/>
  <c r="Q238" i="449"/>
  <c r="U215" i="449"/>
  <c r="U203" i="449"/>
  <c r="S192" i="449"/>
  <c r="S180" i="449"/>
  <c r="Q169" i="449"/>
  <c r="Q157" i="449"/>
  <c r="Q145" i="449"/>
  <c r="S235" i="449"/>
  <c r="P219" i="449"/>
  <c r="V208" i="449"/>
  <c r="V198" i="449"/>
  <c r="R188" i="449"/>
  <c r="T177" i="449"/>
  <c r="U244" i="449"/>
  <c r="W223" i="449"/>
  <c r="S215" i="449"/>
  <c r="O207" i="449"/>
  <c r="O199" i="449"/>
  <c r="U190" i="449"/>
  <c r="W181" i="449"/>
  <c r="W173" i="449"/>
  <c r="S165" i="449"/>
  <c r="U156" i="449"/>
  <c r="U148" i="449"/>
  <c r="Q140" i="449"/>
  <c r="P220" i="449"/>
  <c r="T178" i="449"/>
  <c r="V152" i="449"/>
  <c r="P136" i="449"/>
  <c r="U126" i="449"/>
  <c r="U118" i="449"/>
  <c r="Q112" i="449"/>
  <c r="W105" i="449"/>
  <c r="S99" i="449"/>
  <c r="Q92" i="449"/>
  <c r="O85" i="449"/>
  <c r="U78" i="449"/>
  <c r="W71" i="449"/>
  <c r="W65" i="449"/>
  <c r="O59" i="449"/>
  <c r="U52" i="449"/>
  <c r="S47" i="449"/>
  <c r="O43" i="449"/>
  <c r="S37" i="449"/>
  <c r="O33" i="449"/>
  <c r="Q28" i="449"/>
  <c r="O23" i="449"/>
  <c r="T216" i="449"/>
  <c r="P194" i="449"/>
  <c r="T176" i="449"/>
  <c r="T161" i="449"/>
  <c r="R151" i="449"/>
  <c r="R140" i="449"/>
  <c r="V133" i="449"/>
  <c r="T128" i="449"/>
  <c r="V123" i="449"/>
  <c r="T118" i="449"/>
  <c r="R113" i="449"/>
  <c r="P108" i="449"/>
  <c r="T102" i="449"/>
  <c r="R97" i="449"/>
  <c r="P92" i="449"/>
  <c r="R87" i="449"/>
  <c r="V81" i="449"/>
  <c r="T76" i="449"/>
  <c r="V71" i="449"/>
  <c r="V65" i="449"/>
  <c r="T60" i="449"/>
  <c r="O239" i="449"/>
  <c r="P216" i="449"/>
  <c r="V197" i="449"/>
  <c r="R175" i="449"/>
  <c r="R161" i="449"/>
  <c r="V149" i="449"/>
  <c r="P140" i="449"/>
  <c r="U133" i="449"/>
  <c r="Q129" i="449"/>
  <c r="Q125" i="449"/>
  <c r="Q121" i="449"/>
  <c r="Q117" i="449"/>
  <c r="S112" i="449"/>
  <c r="S108" i="449"/>
  <c r="S104" i="449"/>
  <c r="O100" i="449"/>
  <c r="O96" i="449"/>
  <c r="O92" i="449"/>
  <c r="U87" i="449"/>
  <c r="Q83" i="449"/>
  <c r="Q79" i="449"/>
  <c r="W74" i="449"/>
  <c r="W70" i="449"/>
  <c r="W66" i="449"/>
  <c r="W62" i="449"/>
  <c r="Q59" i="449"/>
  <c r="Q55" i="449"/>
  <c r="U51" i="449"/>
  <c r="O48" i="449"/>
  <c r="S44" i="449"/>
  <c r="Q41" i="449"/>
  <c r="O38" i="449"/>
  <c r="W34" i="449"/>
  <c r="U31" i="449"/>
  <c r="S28" i="449"/>
  <c r="Q25" i="449"/>
  <c r="V167" i="449"/>
  <c r="O140" i="449"/>
  <c r="V122" i="449"/>
  <c r="V106" i="449"/>
  <c r="V90" i="449"/>
  <c r="V74" i="449"/>
  <c r="V58" i="449"/>
  <c r="P50" i="449"/>
  <c r="P42" i="449"/>
  <c r="P34" i="449"/>
  <c r="P26" i="449"/>
  <c r="P145" i="449"/>
  <c r="V92" i="449"/>
  <c r="R51" i="449"/>
  <c r="T28" i="449"/>
  <c r="P190" i="449"/>
  <c r="P129" i="449"/>
  <c r="P113" i="449"/>
  <c r="P97" i="449"/>
  <c r="P81" i="449"/>
  <c r="P65" i="449"/>
  <c r="P53" i="449"/>
  <c r="P45" i="449"/>
  <c r="P37" i="449"/>
  <c r="P29" i="449"/>
  <c r="N22" i="449"/>
  <c r="P153" i="449"/>
  <c r="R70" i="449"/>
  <c r="V30" i="449"/>
  <c r="V195" i="449"/>
  <c r="P152" i="449"/>
  <c r="V126" i="449"/>
  <c r="V110" i="449"/>
  <c r="V94" i="449"/>
  <c r="V78" i="449"/>
  <c r="V62" i="449"/>
  <c r="T51" i="449"/>
  <c r="T43" i="449"/>
  <c r="T35" i="449"/>
  <c r="T27" i="449"/>
  <c r="P182" i="449"/>
  <c r="T135" i="449"/>
  <c r="T115" i="449"/>
  <c r="V76" i="449"/>
  <c r="P49" i="449"/>
  <c r="R26" i="449"/>
  <c r="R241" i="449"/>
  <c r="S246" i="449"/>
  <c r="U234" i="449"/>
  <c r="V233" i="449"/>
  <c r="O214" i="449"/>
  <c r="S202" i="449"/>
  <c r="W190" i="449"/>
  <c r="U179" i="449"/>
  <c r="Q167" i="449"/>
  <c r="U155" i="449"/>
  <c r="S144" i="449"/>
  <c r="R231" i="449"/>
  <c r="R218" i="449"/>
  <c r="T207" i="449"/>
  <c r="T197" i="449"/>
  <c r="V186" i="449"/>
  <c r="R176" i="449"/>
  <c r="Q241" i="449"/>
  <c r="U222" i="449"/>
  <c r="Q214" i="449"/>
  <c r="Q206" i="449"/>
  <c r="W197" i="449"/>
  <c r="S189" i="449"/>
  <c r="O181" i="449"/>
  <c r="U172" i="449"/>
  <c r="Q164" i="449"/>
  <c r="W155" i="449"/>
  <c r="W147" i="449"/>
  <c r="S139" i="449"/>
  <c r="P212" i="449"/>
  <c r="P172" i="449"/>
  <c r="T150" i="449"/>
  <c r="W133" i="449"/>
  <c r="W125" i="449"/>
  <c r="W117" i="449"/>
  <c r="S111" i="449"/>
  <c r="U104" i="449"/>
  <c r="S97" i="449"/>
  <c r="S91" i="449"/>
  <c r="U84" i="449"/>
  <c r="Q78" i="449"/>
  <c r="S71" i="449"/>
  <c r="Q64" i="449"/>
  <c r="Q58" i="449"/>
  <c r="Q52" i="449"/>
  <c r="O47" i="449"/>
  <c r="S41" i="449"/>
  <c r="O37" i="449"/>
  <c r="U32" i="449"/>
  <c r="O27" i="449"/>
  <c r="W241" i="449"/>
  <c r="V215" i="449"/>
  <c r="R193" i="449"/>
  <c r="V175" i="449"/>
  <c r="T160" i="449"/>
  <c r="P149" i="449"/>
  <c r="T139" i="449"/>
  <c r="R133" i="449"/>
  <c r="P128" i="449"/>
  <c r="R123" i="449"/>
  <c r="V117" i="449"/>
  <c r="T112" i="449"/>
  <c r="R107" i="449"/>
  <c r="V101" i="449"/>
  <c r="T96" i="449"/>
  <c r="V91" i="449"/>
  <c r="T86" i="449"/>
  <c r="R81" i="449"/>
  <c r="P76" i="449"/>
  <c r="T70" i="449"/>
  <c r="R65" i="449"/>
  <c r="P60" i="449"/>
  <c r="S238" i="449"/>
  <c r="T214" i="449"/>
  <c r="P192" i="449"/>
  <c r="T174" i="449"/>
  <c r="P158" i="449"/>
  <c r="V148" i="449"/>
  <c r="R139" i="449"/>
  <c r="Q133" i="449"/>
  <c r="W128" i="449"/>
  <c r="W124" i="449"/>
  <c r="W120" i="449"/>
  <c r="O116" i="449"/>
  <c r="O112" i="449"/>
  <c r="O108" i="449"/>
  <c r="U103" i="449"/>
  <c r="U99" i="449"/>
  <c r="U95" i="449"/>
  <c r="U91" i="449"/>
  <c r="W86" i="449"/>
  <c r="W82" i="449"/>
  <c r="W78" i="449"/>
  <c r="S74" i="449"/>
  <c r="S70" i="449"/>
  <c r="S66" i="449"/>
  <c r="S62" i="449"/>
  <c r="S58" i="449"/>
  <c r="W54" i="449"/>
  <c r="Q51" i="449"/>
  <c r="U47" i="449"/>
  <c r="O44" i="449"/>
  <c r="W40" i="449"/>
  <c r="U37" i="449"/>
  <c r="S34" i="449"/>
  <c r="Q31" i="449"/>
  <c r="O28" i="449"/>
  <c r="V219" i="449"/>
  <c r="V166" i="449"/>
  <c r="R136" i="449"/>
  <c r="T121" i="449"/>
  <c r="T105" i="449"/>
  <c r="T89" i="449"/>
  <c r="T73" i="449"/>
  <c r="V57" i="449"/>
  <c r="V49" i="449"/>
  <c r="V41" i="449"/>
  <c r="V33" i="449"/>
  <c r="V25" i="449"/>
  <c r="V132" i="449"/>
  <c r="T91" i="449"/>
  <c r="V46" i="449"/>
  <c r="R27" i="449"/>
  <c r="R181" i="449"/>
  <c r="V128" i="449"/>
  <c r="V112" i="449"/>
  <c r="V96" i="449"/>
  <c r="V80" i="449"/>
  <c r="V64" i="449"/>
  <c r="P52" i="449"/>
  <c r="P44" i="449"/>
  <c r="P36" i="449"/>
  <c r="P28" i="449"/>
  <c r="P232" i="449"/>
  <c r="T148" i="449"/>
  <c r="V68" i="449"/>
  <c r="T29" i="449"/>
  <c r="T188" i="449"/>
  <c r="R147" i="449"/>
  <c r="T125" i="449"/>
  <c r="T109" i="449"/>
  <c r="T93" i="449"/>
  <c r="T77" i="449"/>
  <c r="T61" i="449"/>
  <c r="T50" i="449"/>
  <c r="T42" i="449"/>
  <c r="T34" i="449"/>
  <c r="T26" i="449"/>
  <c r="T165" i="449"/>
  <c r="S134" i="449"/>
  <c r="P109" i="449"/>
  <c r="P69" i="449"/>
  <c r="V47" i="449"/>
  <c r="O24" i="449"/>
  <c r="R237" i="449"/>
  <c r="S244" i="449"/>
  <c r="Q232" i="449"/>
  <c r="V225" i="449"/>
  <c r="O212" i="449"/>
  <c r="S200" i="449"/>
  <c r="S188" i="449"/>
  <c r="W176" i="449"/>
  <c r="Q165" i="449"/>
  <c r="O154" i="449"/>
  <c r="U141" i="449"/>
  <c r="P228" i="449"/>
  <c r="R216" i="449"/>
  <c r="T205" i="449"/>
  <c r="P195" i="449"/>
  <c r="V184" i="449"/>
  <c r="V174" i="449"/>
  <c r="U236" i="449"/>
  <c r="S221" i="449"/>
  <c r="O213" i="449"/>
  <c r="Q204" i="449"/>
  <c r="Q196" i="449"/>
  <c r="W187" i="449"/>
  <c r="W179" i="449"/>
  <c r="O171" i="449"/>
  <c r="U162" i="449"/>
  <c r="U154" i="449"/>
  <c r="W145" i="449"/>
  <c r="S137" i="449"/>
  <c r="V209" i="449"/>
  <c r="T167" i="449"/>
  <c r="P146" i="449"/>
  <c r="U132" i="449"/>
  <c r="Q124" i="449"/>
  <c r="U116" i="449"/>
  <c r="W109" i="449"/>
  <c r="S103" i="449"/>
  <c r="U96" i="449"/>
  <c r="O89" i="449"/>
  <c r="U82" i="449"/>
  <c r="Q76" i="449"/>
  <c r="W69" i="449"/>
  <c r="O63" i="449"/>
  <c r="Q56" i="449"/>
  <c r="U50" i="449"/>
  <c r="S45" i="449"/>
  <c r="U40" i="449"/>
  <c r="Q36" i="449"/>
  <c r="U30" i="449"/>
  <c r="Q26" i="449"/>
  <c r="W237" i="449"/>
  <c r="R209" i="449"/>
  <c r="V191" i="449"/>
  <c r="R167" i="449"/>
  <c r="P157" i="449"/>
  <c r="V147" i="449"/>
  <c r="P137" i="449"/>
  <c r="P132" i="449"/>
  <c r="R127" i="449"/>
  <c r="V121" i="449"/>
  <c r="P116" i="449"/>
  <c r="R111" i="449"/>
  <c r="V105" i="449"/>
  <c r="T100" i="449"/>
  <c r="V95" i="449"/>
  <c r="T90" i="449"/>
  <c r="R85" i="449"/>
  <c r="V79" i="449"/>
  <c r="T74" i="449"/>
  <c r="R69" i="449"/>
  <c r="P64" i="449"/>
  <c r="R59" i="449"/>
  <c r="O235" i="449"/>
  <c r="P208" i="449"/>
  <c r="V189" i="449"/>
  <c r="P166" i="449"/>
  <c r="V156" i="449"/>
  <c r="T146" i="449"/>
  <c r="R138" i="449"/>
  <c r="O132" i="449"/>
  <c r="O128" i="449"/>
  <c r="U123" i="449"/>
  <c r="Q119" i="449"/>
  <c r="Q115" i="449"/>
  <c r="Q111" i="449"/>
  <c r="W106" i="449"/>
  <c r="W102" i="449"/>
  <c r="W98" i="449"/>
  <c r="O94" i="449"/>
  <c r="O90" i="449"/>
  <c r="O86" i="449"/>
  <c r="O82" i="449"/>
  <c r="U77" i="449"/>
  <c r="U73" i="449"/>
  <c r="U69" i="449"/>
  <c r="W64" i="449"/>
  <c r="Q61" i="449"/>
  <c r="U57" i="449"/>
  <c r="O54" i="449"/>
  <c r="S50" i="449"/>
  <c r="W46" i="449"/>
  <c r="Q43" i="449"/>
  <c r="O40" i="449"/>
  <c r="W36" i="449"/>
  <c r="U33" i="449"/>
  <c r="S30" i="449"/>
  <c r="Q27" i="449"/>
  <c r="V203" i="449"/>
  <c r="V158" i="449"/>
  <c r="P131" i="449"/>
  <c r="P115" i="449"/>
  <c r="P99" i="449"/>
  <c r="P83" i="449"/>
  <c r="P67" i="449"/>
  <c r="T55" i="449"/>
  <c r="T47" i="449"/>
  <c r="T39" i="449"/>
  <c r="T31" i="449"/>
  <c r="U23" i="449"/>
  <c r="P117" i="449"/>
  <c r="V84" i="449"/>
  <c r="T44" i="449"/>
  <c r="S224" i="449"/>
  <c r="R162" i="449"/>
  <c r="R122" i="449"/>
  <c r="R106" i="449"/>
  <c r="R90" i="449"/>
  <c r="R74" i="449"/>
  <c r="R58" i="449"/>
  <c r="V50" i="449"/>
  <c r="V42" i="449"/>
  <c r="V34" i="449"/>
  <c r="V26" i="449"/>
  <c r="R205" i="449"/>
  <c r="P133" i="449"/>
  <c r="P57" i="449"/>
  <c r="T24" i="449"/>
  <c r="T172" i="449"/>
  <c r="Q139" i="449"/>
  <c r="P119" i="449"/>
  <c r="P103" i="449"/>
  <c r="P87" i="449"/>
  <c r="P71" i="449"/>
  <c r="R56" i="449"/>
  <c r="R48" i="449"/>
  <c r="R40" i="449"/>
  <c r="R32" i="449"/>
  <c r="V24" i="449"/>
  <c r="T149" i="449"/>
  <c r="P125" i="449"/>
  <c r="T107" i="449"/>
  <c r="V60" i="449"/>
  <c r="P41" i="449"/>
  <c r="P184" i="449"/>
  <c r="U53" i="449"/>
  <c r="S36" i="449"/>
  <c r="W26" i="449"/>
  <c r="V130" i="449"/>
  <c r="V98" i="449"/>
  <c r="V66" i="449"/>
  <c r="T54" i="449"/>
  <c r="T38" i="449"/>
  <c r="P23" i="449"/>
  <c r="V100" i="449"/>
  <c r="R43" i="449"/>
  <c r="P222" i="449"/>
  <c r="P121" i="449"/>
  <c r="P89" i="449"/>
  <c r="T57" i="449"/>
  <c r="T41" i="449"/>
  <c r="O234" i="449"/>
  <c r="T245" i="449"/>
  <c r="O229" i="449"/>
  <c r="W222" i="449"/>
  <c r="O210" i="449"/>
  <c r="O198" i="449"/>
  <c r="S186" i="449"/>
  <c r="W174" i="449"/>
  <c r="W162" i="449"/>
  <c r="Q151" i="449"/>
  <c r="W243" i="449"/>
  <c r="V224" i="449"/>
  <c r="R214" i="449"/>
  <c r="T203" i="449"/>
  <c r="T193" i="449"/>
  <c r="V182" i="449"/>
  <c r="R172" i="449"/>
  <c r="R233" i="449"/>
  <c r="W219" i="449"/>
  <c r="O211" i="449"/>
  <c r="O203" i="449"/>
  <c r="U194" i="449"/>
  <c r="Q186" i="449"/>
  <c r="W177" i="449"/>
  <c r="S169" i="449"/>
  <c r="S161" i="449"/>
  <c r="U152" i="449"/>
  <c r="U144" i="449"/>
  <c r="Q136" i="449"/>
  <c r="P196" i="449"/>
  <c r="P163" i="449"/>
  <c r="T142" i="449"/>
  <c r="S131" i="449"/>
  <c r="U122" i="449"/>
  <c r="W115" i="449"/>
  <c r="S109" i="449"/>
  <c r="W101" i="449"/>
  <c r="S95" i="449"/>
  <c r="U88" i="449"/>
  <c r="Q82" i="449"/>
  <c r="S75" i="449"/>
  <c r="Q68" i="449"/>
  <c r="Q62" i="449"/>
  <c r="W55" i="449"/>
  <c r="Q50" i="449"/>
  <c r="U44" i="449"/>
  <c r="Q40" i="449"/>
  <c r="W35" i="449"/>
  <c r="Q30" i="449"/>
  <c r="S25" i="449"/>
  <c r="W235" i="449"/>
  <c r="T208" i="449"/>
  <c r="T184" i="449"/>
  <c r="R166" i="449"/>
  <c r="P156" i="449"/>
  <c r="T145" i="449"/>
  <c r="T136" i="449"/>
  <c r="V131" i="449"/>
  <c r="T126" i="449"/>
  <c r="T120" i="449"/>
  <c r="V115" i="449"/>
  <c r="T110" i="449"/>
  <c r="R105" i="449"/>
  <c r="P100" i="449"/>
  <c r="R95" i="449"/>
  <c r="V89" i="449"/>
  <c r="P84" i="449"/>
  <c r="R79" i="449"/>
  <c r="V73" i="449"/>
  <c r="T68" i="449"/>
  <c r="V63" i="449"/>
  <c r="T58" i="449"/>
  <c r="R234" i="449"/>
  <c r="T206" i="449"/>
  <c r="V165" i="449"/>
  <c r="T155" i="449"/>
  <c r="R145" i="449"/>
  <c r="S136" i="449"/>
  <c r="U131" i="449"/>
  <c r="Q127" i="449"/>
  <c r="W122" i="449"/>
  <c r="W118" i="449"/>
  <c r="W114" i="449"/>
  <c r="W110" i="449"/>
  <c r="S106" i="449"/>
  <c r="S102" i="449"/>
  <c r="O98" i="449"/>
  <c r="U93" i="449"/>
  <c r="U89" i="449"/>
  <c r="U85" i="449"/>
  <c r="Q81" i="449"/>
  <c r="Q77" i="449"/>
  <c r="Q73" i="449"/>
  <c r="S68" i="449"/>
  <c r="S64" i="449"/>
  <c r="W60" i="449"/>
  <c r="Q57" i="449"/>
  <c r="O50" i="449"/>
  <c r="S46" i="449"/>
  <c r="W42" i="449"/>
  <c r="U39" i="449"/>
  <c r="Q33" i="449"/>
  <c r="O30" i="449"/>
  <c r="T196" i="449"/>
  <c r="V151" i="449"/>
  <c r="V114" i="449"/>
  <c r="V82" i="449"/>
  <c r="T46" i="449"/>
  <c r="T30" i="449"/>
  <c r="T67" i="449"/>
  <c r="R154" i="449"/>
  <c r="P105" i="449"/>
  <c r="P73" i="449"/>
  <c r="T49" i="449"/>
  <c r="O232" i="449"/>
  <c r="T243" i="449"/>
  <c r="S227" i="449"/>
  <c r="Q221" i="449"/>
  <c r="S208" i="449"/>
  <c r="S196" i="449"/>
  <c r="Q185" i="449"/>
  <c r="Q173" i="449"/>
  <c r="Q161" i="449"/>
  <c r="O150" i="449"/>
  <c r="W240" i="449"/>
  <c r="P223" i="449"/>
  <c r="V212" i="449"/>
  <c r="V202" i="449"/>
  <c r="T191" i="449"/>
  <c r="T181" i="449"/>
  <c r="P171" i="449"/>
  <c r="P230" i="449"/>
  <c r="U218" i="449"/>
  <c r="Q210" i="449"/>
  <c r="Q202" i="449"/>
  <c r="S193" i="449"/>
  <c r="O185" i="449"/>
  <c r="O177" i="449"/>
  <c r="U168" i="449"/>
  <c r="W159" i="449"/>
  <c r="W151" i="449"/>
  <c r="S143" i="449"/>
  <c r="O135" i="449"/>
  <c r="T194" i="449"/>
  <c r="V160" i="449"/>
  <c r="S140" i="449"/>
  <c r="W129" i="449"/>
  <c r="W121" i="449"/>
  <c r="Q114" i="449"/>
  <c r="W107" i="449"/>
  <c r="O101" i="449"/>
  <c r="O95" i="449"/>
  <c r="Q88" i="449"/>
  <c r="O81" i="449"/>
  <c r="U74" i="449"/>
  <c r="W67" i="449"/>
  <c r="W61" i="449"/>
  <c r="S55" i="449"/>
  <c r="O49" i="449"/>
  <c r="Q44" i="449"/>
  <c r="W39" i="449"/>
  <c r="Q34" i="449"/>
  <c r="W29" i="449"/>
  <c r="O25" i="449"/>
  <c r="V231" i="449"/>
  <c r="R201" i="449"/>
  <c r="V183" i="449"/>
  <c r="P165" i="449"/>
  <c r="V155" i="449"/>
  <c r="T144" i="449"/>
  <c r="O136" i="449"/>
  <c r="R131" i="449"/>
  <c r="R125" i="449"/>
  <c r="P120" i="449"/>
  <c r="R115" i="449"/>
  <c r="V109" i="449"/>
  <c r="T104" i="449"/>
  <c r="V99" i="449"/>
  <c r="T94" i="449"/>
  <c r="T88" i="449"/>
  <c r="V83" i="449"/>
  <c r="T78" i="449"/>
  <c r="R73" i="449"/>
  <c r="P68" i="449"/>
  <c r="R63" i="449"/>
  <c r="Q244" i="449"/>
  <c r="R223" i="449"/>
  <c r="V205" i="449"/>
  <c r="T182" i="449"/>
  <c r="V164" i="449"/>
  <c r="T154" i="449"/>
  <c r="R144" i="449"/>
  <c r="U135" i="449"/>
  <c r="W130" i="449"/>
  <c r="W126" i="449"/>
  <c r="S122" i="449"/>
  <c r="S118" i="449"/>
  <c r="S114" i="449"/>
  <c r="O110" i="449"/>
  <c r="O106" i="449"/>
  <c r="U101" i="449"/>
  <c r="Q97" i="449"/>
  <c r="Q93" i="449"/>
  <c r="Q89" i="449"/>
  <c r="Q85" i="449"/>
  <c r="W80" i="449"/>
  <c r="W76" i="449"/>
  <c r="S72" i="449"/>
  <c r="O68" i="449"/>
  <c r="O64" i="449"/>
  <c r="S60" i="449"/>
  <c r="W56" i="449"/>
  <c r="Q53" i="449"/>
  <c r="U49" i="449"/>
  <c r="U45" i="449"/>
  <c r="S42" i="449"/>
  <c r="Q39" i="449"/>
  <c r="O36" i="449"/>
  <c r="W32" i="449"/>
  <c r="U29" i="449"/>
  <c r="S26" i="449"/>
  <c r="V187" i="449"/>
  <c r="V150" i="449"/>
  <c r="T129" i="449"/>
  <c r="T113" i="449"/>
  <c r="T97" i="449"/>
  <c r="T81" i="449"/>
  <c r="T65" i="449"/>
  <c r="R53" i="449"/>
  <c r="R45" i="449"/>
  <c r="R37" i="449"/>
  <c r="R29" i="449"/>
  <c r="R227" i="449"/>
  <c r="T99" i="449"/>
  <c r="P56" i="449"/>
  <c r="P40" i="449"/>
  <c r="R213" i="449"/>
  <c r="R146" i="449"/>
  <c r="V120" i="449"/>
  <c r="V104" i="449"/>
  <c r="V88" i="449"/>
  <c r="V72" i="449"/>
  <c r="T56" i="449"/>
  <c r="T48" i="449"/>
  <c r="T40" i="449"/>
  <c r="T32" i="449"/>
  <c r="W24" i="449"/>
  <c r="R173" i="449"/>
  <c r="T83" i="449"/>
  <c r="T37" i="449"/>
  <c r="T220" i="449"/>
  <c r="R163" i="449"/>
  <c r="T133" i="449"/>
  <c r="T117" i="449"/>
  <c r="T101" i="449"/>
  <c r="T85" i="449"/>
  <c r="T69" i="449"/>
  <c r="P54" i="449"/>
  <c r="P46" i="449"/>
  <c r="P38" i="449"/>
  <c r="P30" i="449"/>
  <c r="R23" i="449"/>
  <c r="P138" i="449"/>
  <c r="T123" i="449"/>
  <c r="P101" i="449"/>
  <c r="V55" i="449"/>
  <c r="R35" i="449"/>
  <c r="V237" i="449"/>
  <c r="Q224" i="449"/>
  <c r="U195" i="449"/>
  <c r="O166" i="449"/>
  <c r="S237" i="449"/>
  <c r="V200" i="449"/>
  <c r="P175" i="449"/>
  <c r="O217" i="449"/>
  <c r="U192" i="449"/>
  <c r="S171" i="449"/>
  <c r="Q150" i="449"/>
  <c r="P188" i="449"/>
  <c r="O133" i="449"/>
  <c r="S113" i="449"/>
  <c r="S93" i="449"/>
  <c r="O77" i="449"/>
  <c r="S59" i="449"/>
  <c r="W43" i="449"/>
  <c r="W31" i="449"/>
  <c r="R217" i="449"/>
  <c r="P164" i="449"/>
  <c r="U137" i="449"/>
  <c r="P124" i="449"/>
  <c r="R109" i="449"/>
  <c r="P96" i="449"/>
  <c r="T82" i="449"/>
  <c r="V67" i="449"/>
  <c r="O237" i="449"/>
  <c r="P176" i="449"/>
  <c r="P142" i="449"/>
  <c r="S128" i="449"/>
  <c r="U117" i="449"/>
  <c r="Q105" i="449"/>
  <c r="Q95" i="449"/>
  <c r="O84" i="449"/>
  <c r="U71" i="449"/>
  <c r="U61" i="449"/>
  <c r="O52" i="449"/>
  <c r="O42" i="449"/>
  <c r="O34" i="449"/>
  <c r="U25" i="449"/>
  <c r="R124" i="449"/>
  <c r="R84" i="449"/>
  <c r="P51" i="449"/>
  <c r="R28" i="449"/>
  <c r="R86" i="449"/>
  <c r="R197" i="449"/>
  <c r="T103" i="449"/>
  <c r="T63" i="449"/>
  <c r="R38" i="449"/>
  <c r="T23" i="449"/>
  <c r="T75" i="449"/>
  <c r="T204" i="449"/>
  <c r="P127" i="449"/>
  <c r="P95" i="449"/>
  <c r="P63" i="449"/>
  <c r="V44" i="449"/>
  <c r="V28" i="449"/>
  <c r="W136" i="449"/>
  <c r="R78" i="449"/>
  <c r="P33" i="449"/>
  <c r="R228" i="449"/>
  <c r="P229" i="449"/>
  <c r="R170" i="449"/>
  <c r="S213" i="449"/>
  <c r="S167" i="449"/>
  <c r="U146" i="449"/>
  <c r="R187" i="449"/>
  <c r="Q110" i="449"/>
  <c r="O93" i="449"/>
  <c r="Q74" i="449"/>
  <c r="S57" i="449"/>
  <c r="S43" i="449"/>
  <c r="P210" i="449"/>
  <c r="V163" i="449"/>
  <c r="V135" i="449"/>
  <c r="T122" i="449"/>
  <c r="T108" i="449"/>
  <c r="R93" i="449"/>
  <c r="T80" i="449"/>
  <c r="T222" i="449"/>
  <c r="R168" i="449"/>
  <c r="V140" i="449"/>
  <c r="O126" i="449"/>
  <c r="U115" i="449"/>
  <c r="W104" i="449"/>
  <c r="W92" i="449"/>
  <c r="Q71" i="449"/>
  <c r="O60" i="449"/>
  <c r="W50" i="449"/>
  <c r="U41" i="449"/>
  <c r="S32" i="449"/>
  <c r="T212" i="449"/>
  <c r="P123" i="449"/>
  <c r="V48" i="449"/>
  <c r="P27" i="449"/>
  <c r="V54" i="449"/>
  <c r="P174" i="449"/>
  <c r="R98" i="449"/>
  <c r="R55" i="449"/>
  <c r="V35" i="449"/>
  <c r="R221" i="449"/>
  <c r="V179" i="449"/>
  <c r="R120" i="449"/>
  <c r="R88" i="449"/>
  <c r="R57" i="449"/>
  <c r="R41" i="449"/>
  <c r="R25" i="449"/>
  <c r="R126" i="449"/>
  <c r="P61" i="449"/>
  <c r="U229" i="449"/>
  <c r="U189" i="449"/>
  <c r="U159" i="449"/>
  <c r="T195" i="449"/>
  <c r="V168" i="449"/>
  <c r="Q188" i="449"/>
  <c r="O167" i="449"/>
  <c r="V169" i="449"/>
  <c r="U128" i="449"/>
  <c r="O91" i="449"/>
  <c r="Q54" i="449"/>
  <c r="U28" i="449"/>
  <c r="R158" i="449"/>
  <c r="V119" i="449"/>
  <c r="V77" i="449"/>
  <c r="V221" i="449"/>
  <c r="W138" i="449"/>
  <c r="O114" i="449"/>
  <c r="Q103" i="449"/>
  <c r="S80" i="449"/>
  <c r="U59" i="449"/>
  <c r="S40" i="449"/>
  <c r="T180" i="449"/>
  <c r="P75" i="449"/>
  <c r="R44" i="449"/>
  <c r="T52" i="449"/>
  <c r="T95" i="449"/>
  <c r="T33" i="449"/>
  <c r="P48" i="449"/>
  <c r="V118" i="449"/>
  <c r="P55" i="449"/>
  <c r="P24" i="449"/>
  <c r="T59" i="449"/>
  <c r="S217" i="449"/>
  <c r="V223" i="449"/>
  <c r="O130" i="449"/>
  <c r="R132" i="449"/>
  <c r="P77" i="449"/>
  <c r="R34" i="449"/>
  <c r="S230" i="449"/>
  <c r="W194" i="449"/>
  <c r="S160" i="449"/>
  <c r="R200" i="449"/>
  <c r="W191" i="449"/>
  <c r="O129" i="449"/>
  <c r="S29" i="449"/>
  <c r="R67" i="449"/>
  <c r="S82" i="449"/>
  <c r="R76" i="449"/>
  <c r="R62" i="449"/>
  <c r="Q23" i="449"/>
  <c r="S218" i="449"/>
  <c r="R222" i="449"/>
  <c r="S209" i="449"/>
  <c r="Q142" i="449"/>
  <c r="S107" i="449"/>
  <c r="U72" i="449"/>
  <c r="O41" i="449"/>
  <c r="T200" i="449"/>
  <c r="V134" i="449"/>
  <c r="T92" i="449"/>
  <c r="T64" i="449"/>
  <c r="T163" i="449"/>
  <c r="U125" i="449"/>
  <c r="S92" i="449"/>
  <c r="O70" i="449"/>
  <c r="W48" i="449"/>
  <c r="O32" i="449"/>
  <c r="R116" i="449"/>
  <c r="S24" i="449"/>
  <c r="V139" i="449"/>
  <c r="R54" i="449"/>
  <c r="P198" i="449"/>
  <c r="P168" i="449"/>
  <c r="V86" i="449"/>
  <c r="P39" i="449"/>
  <c r="V124" i="449"/>
  <c r="O238" i="449"/>
  <c r="R83" i="449"/>
  <c r="R39" i="449"/>
  <c r="T106" i="449"/>
  <c r="W225" i="449"/>
  <c r="W170" i="449"/>
  <c r="U196" i="449"/>
  <c r="O151" i="449"/>
  <c r="V137" i="449"/>
  <c r="O97" i="449"/>
  <c r="S33" i="449"/>
  <c r="R142" i="449"/>
  <c r="V111" i="449"/>
  <c r="V69" i="449"/>
  <c r="T147" i="449"/>
  <c r="U107" i="449"/>
  <c r="S84" i="449"/>
  <c r="Q63" i="449"/>
  <c r="Q35" i="449"/>
  <c r="P91" i="449"/>
  <c r="V32" i="449"/>
  <c r="P206" i="449"/>
  <c r="R24" i="449"/>
  <c r="R128" i="449"/>
  <c r="R64" i="449"/>
  <c r="R137" i="449"/>
  <c r="Q245" i="449"/>
  <c r="O218" i="449"/>
  <c r="Q183" i="449"/>
  <c r="S154" i="449"/>
  <c r="T221" i="449"/>
  <c r="V190" i="449"/>
  <c r="Q237" i="449"/>
  <c r="O209" i="449"/>
  <c r="Q184" i="449"/>
  <c r="O163" i="449"/>
  <c r="W141" i="449"/>
  <c r="T158" i="449"/>
  <c r="O125" i="449"/>
  <c r="Q106" i="449"/>
  <c r="S87" i="449"/>
  <c r="U70" i="449"/>
  <c r="W53" i="449"/>
  <c r="S39" i="449"/>
  <c r="U26" i="449"/>
  <c r="V199" i="449"/>
  <c r="T153" i="449"/>
  <c r="T132" i="449"/>
  <c r="R119" i="449"/>
  <c r="P104" i="449"/>
  <c r="R91" i="449"/>
  <c r="R77" i="449"/>
  <c r="T62" i="449"/>
  <c r="V213" i="449"/>
  <c r="T162" i="449"/>
  <c r="T134" i="449"/>
  <c r="S124" i="449"/>
  <c r="Q113" i="449"/>
  <c r="Q101" i="449"/>
  <c r="S90" i="449"/>
  <c r="U79" i="449"/>
  <c r="U67" i="449"/>
  <c r="O58" i="449"/>
  <c r="S48" i="449"/>
  <c r="W38" i="449"/>
  <c r="W30" i="449"/>
  <c r="V171" i="449"/>
  <c r="R108" i="449"/>
  <c r="R68" i="449"/>
  <c r="P43" i="449"/>
  <c r="R189" i="449"/>
  <c r="T45" i="449"/>
  <c r="R130" i="449"/>
  <c r="T87" i="449"/>
  <c r="V51" i="449"/>
  <c r="R31" i="449"/>
  <c r="T164" i="449"/>
  <c r="P32" i="449"/>
  <c r="P160" i="449"/>
  <c r="R112" i="449"/>
  <c r="R80" i="449"/>
  <c r="V53" i="449"/>
  <c r="V37" i="449"/>
  <c r="L22" i="449"/>
  <c r="R118" i="449"/>
  <c r="T53" i="449"/>
  <c r="U232" i="449"/>
  <c r="U171" i="449"/>
  <c r="P211" i="449"/>
  <c r="W221" i="449"/>
  <c r="W175" i="449"/>
  <c r="T229" i="449"/>
  <c r="W99" i="449"/>
  <c r="W47" i="449"/>
  <c r="R177" i="449"/>
  <c r="V113" i="449"/>
  <c r="O241" i="449"/>
  <c r="S130" i="449"/>
  <c r="W108" i="449"/>
  <c r="S86" i="449"/>
  <c r="W44" i="449"/>
  <c r="U27" i="449"/>
  <c r="V56" i="449"/>
  <c r="O243" i="449"/>
  <c r="V43" i="449"/>
  <c r="V23" i="449"/>
  <c r="P47" i="449"/>
  <c r="T36" i="449"/>
  <c r="Q80" i="449"/>
  <c r="P85" i="449"/>
  <c r="T241" i="449"/>
  <c r="S212" i="449"/>
  <c r="W182" i="449"/>
  <c r="S148" i="449"/>
  <c r="V216" i="449"/>
  <c r="R190" i="449"/>
  <c r="T227" i="449"/>
  <c r="S205" i="449"/>
  <c r="W183" i="449"/>
  <c r="O159" i="449"/>
  <c r="Q138" i="449"/>
  <c r="R156" i="449"/>
  <c r="U120" i="449"/>
  <c r="W103" i="449"/>
  <c r="U86" i="449"/>
  <c r="S67" i="449"/>
  <c r="W51" i="449"/>
  <c r="W37" i="449"/>
  <c r="U24" i="449"/>
  <c r="T192" i="449"/>
  <c r="T152" i="449"/>
  <c r="V129" i="449"/>
  <c r="R117" i="449"/>
  <c r="V103" i="449"/>
  <c r="P88" i="449"/>
  <c r="R75" i="449"/>
  <c r="R61" i="449"/>
  <c r="P200" i="449"/>
  <c r="V157" i="449"/>
  <c r="O134" i="449"/>
  <c r="O122" i="449"/>
  <c r="U111" i="449"/>
  <c r="S100" i="449"/>
  <c r="W88" i="449"/>
  <c r="O78" i="449"/>
  <c r="Q67" i="449"/>
  <c r="S56" i="449"/>
  <c r="Q47" i="449"/>
  <c r="S38" i="449"/>
  <c r="Q29" i="449"/>
  <c r="V159" i="449"/>
  <c r="P107" i="449"/>
  <c r="R60" i="449"/>
  <c r="V40" i="449"/>
  <c r="T156" i="449"/>
  <c r="V39" i="449"/>
  <c r="T127" i="449"/>
  <c r="R82" i="449"/>
  <c r="R47" i="449"/>
  <c r="R30" i="449"/>
  <c r="T157" i="449"/>
  <c r="V31" i="449"/>
  <c r="R155" i="449"/>
  <c r="P111" i="449"/>
  <c r="P79" i="449"/>
  <c r="V52" i="449"/>
  <c r="V36" i="449"/>
  <c r="P214" i="449"/>
  <c r="V116" i="449"/>
  <c r="R50" i="449"/>
  <c r="S23" i="449"/>
  <c r="S132" i="449"/>
  <c r="O66" i="449"/>
  <c r="Q37" i="449"/>
  <c r="R100" i="449"/>
  <c r="T131" i="449"/>
  <c r="T119" i="449"/>
  <c r="R46" i="449"/>
  <c r="T141" i="449"/>
  <c r="P144" i="449"/>
  <c r="R72" i="449"/>
  <c r="R33" i="449"/>
  <c r="V108" i="449"/>
  <c r="O206" i="449"/>
  <c r="O142" i="449"/>
  <c r="R180" i="449"/>
  <c r="Q200" i="449"/>
  <c r="O155" i="449"/>
  <c r="S117" i="449"/>
  <c r="U80" i="449"/>
  <c r="S63" i="449"/>
  <c r="W33" i="449"/>
  <c r="W239" i="449"/>
  <c r="R143" i="449"/>
  <c r="V127" i="449"/>
  <c r="R99" i="449"/>
  <c r="P72" i="449"/>
  <c r="R191" i="449"/>
  <c r="R152" i="449"/>
  <c r="U119" i="449"/>
  <c r="W96" i="449"/>
  <c r="U75" i="449"/>
  <c r="S54" i="449"/>
  <c r="U35" i="449"/>
  <c r="V142" i="449"/>
  <c r="R92" i="449"/>
  <c r="R94" i="449"/>
  <c r="R114" i="449"/>
  <c r="T71" i="449"/>
  <c r="R110" i="449"/>
  <c r="V138" i="449"/>
  <c r="V70" i="449"/>
  <c r="P31" i="449"/>
  <c r="R102" i="449"/>
  <c r="V206" i="449"/>
  <c r="U46" i="449"/>
  <c r="V181" i="449"/>
  <c r="U43" i="449"/>
  <c r="T111" i="449"/>
  <c r="V45" i="449"/>
  <c r="R240" i="449"/>
  <c r="W206" i="449"/>
  <c r="Q177" i="449"/>
  <c r="U147" i="449"/>
  <c r="T211" i="449"/>
  <c r="T185" i="449"/>
  <c r="T226" i="449"/>
  <c r="U200" i="449"/>
  <c r="Q180" i="449"/>
  <c r="U158" i="449"/>
  <c r="P233" i="449"/>
  <c r="P147" i="449"/>
  <c r="Q120" i="449"/>
  <c r="U100" i="449"/>
  <c r="Q84" i="449"/>
  <c r="Q66" i="449"/>
  <c r="U48" i="449"/>
  <c r="U36" i="449"/>
  <c r="P178" i="449"/>
  <c r="P148" i="449"/>
  <c r="R129" i="449"/>
  <c r="T114" i="449"/>
  <c r="R101" i="449"/>
  <c r="V87" i="449"/>
  <c r="T72" i="449"/>
  <c r="V59" i="449"/>
  <c r="T198" i="449"/>
  <c r="R153" i="449"/>
  <c r="U121" i="449"/>
  <c r="U109" i="449"/>
  <c r="Q99" i="449"/>
  <c r="S88" i="449"/>
  <c r="O76" i="449"/>
  <c r="O56" i="449"/>
  <c r="Q45" i="449"/>
  <c r="W28" i="449"/>
  <c r="V143" i="449"/>
  <c r="P59" i="449"/>
  <c r="R36" i="449"/>
  <c r="V38" i="449"/>
  <c r="T79" i="449"/>
  <c r="V27" i="449"/>
  <c r="P25" i="449"/>
  <c r="R104" i="449"/>
  <c r="R49" i="449"/>
  <c r="P161" i="449"/>
  <c r="R42" i="449"/>
  <c r="O138" i="449"/>
  <c r="V85" i="449"/>
  <c r="U63" i="449"/>
  <c r="P35" i="449"/>
  <c r="T25" i="449"/>
  <c r="V102" i="449"/>
  <c r="T140" i="449"/>
  <c r="V245" i="449"/>
  <c r="Q201" i="449"/>
  <c r="T179" i="449"/>
  <c r="O175" i="449"/>
  <c r="T210" i="449"/>
  <c r="W113" i="449"/>
  <c r="W59" i="449"/>
  <c r="R169" i="449"/>
  <c r="T124" i="449"/>
  <c r="V97" i="449"/>
  <c r="S240" i="449"/>
  <c r="O118" i="449"/>
  <c r="S96" i="449"/>
  <c r="O74" i="449"/>
  <c r="W52" i="449"/>
  <c r="O26" i="449"/>
  <c r="R52" i="449"/>
  <c r="P93" i="449"/>
  <c r="R66" i="449"/>
  <c r="V211" i="449"/>
  <c r="R96" i="449"/>
  <c r="V29" i="449"/>
  <c r="AI21" i="447"/>
  <c r="AM17" i="447"/>
  <c r="AI21" i="342"/>
  <c r="Q17" i="452"/>
  <c r="O17" i="452"/>
  <c r="O18" i="447"/>
  <c r="Q18" i="447"/>
  <c r="BL18" i="447"/>
  <c r="AY18" i="447"/>
  <c r="Z22" i="450"/>
  <c r="AB11" i="445"/>
  <c r="AP17" i="446"/>
  <c r="AV17" i="446"/>
  <c r="AS17" i="446"/>
  <c r="AR21" i="443"/>
  <c r="AR21" i="446"/>
  <c r="BR15" i="444"/>
  <c r="AB12" i="446"/>
  <c r="AS21" i="447"/>
  <c r="AI21" i="445"/>
  <c r="AB12" i="444"/>
  <c r="BL15" i="443"/>
  <c r="AO21" i="445"/>
  <c r="AT17" i="342"/>
  <c r="BO15" i="342"/>
  <c r="BL16" i="446"/>
  <c r="AQ17" i="446"/>
  <c r="AS21" i="444"/>
  <c r="BL15" i="446"/>
  <c r="AO17" i="445"/>
  <c r="AW17" i="444"/>
  <c r="AB11" i="342"/>
  <c r="Z22" i="451"/>
  <c r="BO15" i="446"/>
  <c r="W238" i="454"/>
  <c r="R239" i="454"/>
  <c r="U216" i="454"/>
  <c r="S199" i="454"/>
  <c r="R227" i="454"/>
  <c r="U201" i="454"/>
  <c r="Q181" i="454"/>
  <c r="O164" i="454"/>
  <c r="Q147" i="454"/>
  <c r="O130" i="454"/>
  <c r="T205" i="454"/>
  <c r="T174" i="454"/>
  <c r="T147" i="454"/>
  <c r="R123" i="454"/>
  <c r="P102" i="454"/>
  <c r="T80" i="454"/>
  <c r="R59" i="454"/>
  <c r="T42" i="454"/>
  <c r="T26" i="454"/>
  <c r="V218" i="454"/>
  <c r="O245" i="454"/>
  <c r="P191" i="454"/>
  <c r="Q158" i="454"/>
  <c r="W127" i="454"/>
  <c r="U190" i="454"/>
  <c r="S212" i="454"/>
  <c r="O167" i="454"/>
  <c r="R157" i="454"/>
  <c r="P127" i="454"/>
  <c r="U105" i="454"/>
  <c r="S84" i="454"/>
  <c r="P63" i="454"/>
  <c r="U41" i="454"/>
  <c r="R224" i="454"/>
  <c r="P168" i="454"/>
  <c r="S175" i="454"/>
  <c r="W137" i="454"/>
  <c r="V112" i="454"/>
  <c r="S91" i="454"/>
  <c r="Q70" i="454"/>
  <c r="V48" i="454"/>
  <c r="S27" i="454"/>
  <c r="P163" i="454"/>
  <c r="U114" i="454"/>
  <c r="U82" i="454"/>
  <c r="U50" i="454"/>
  <c r="V149" i="454"/>
  <c r="R106" i="454"/>
  <c r="R74" i="454"/>
  <c r="R42" i="454"/>
  <c r="T129" i="454"/>
  <c r="Q97" i="454"/>
  <c r="Q65" i="454"/>
  <c r="Q33" i="454"/>
  <c r="T121" i="454"/>
  <c r="T89" i="454"/>
  <c r="T57" i="454"/>
  <c r="T25" i="454"/>
  <c r="R234" i="454"/>
  <c r="P226" i="454"/>
  <c r="W207" i="454"/>
  <c r="V236" i="454"/>
  <c r="O208" i="454"/>
  <c r="U181" i="454"/>
  <c r="S160" i="454"/>
  <c r="W142" i="454"/>
  <c r="T228" i="454"/>
  <c r="O187" i="454"/>
  <c r="O155" i="454"/>
  <c r="T128" i="454"/>
  <c r="T102" i="454"/>
  <c r="P76" i="454"/>
  <c r="T54" i="454"/>
  <c r="R35" i="454"/>
  <c r="Q234" i="454"/>
  <c r="U195" i="454"/>
  <c r="V203" i="454"/>
  <c r="T159" i="454"/>
  <c r="O232" i="454"/>
  <c r="P182" i="454"/>
  <c r="Q184" i="454"/>
  <c r="V190" i="454"/>
  <c r="R134" i="454"/>
  <c r="P111" i="454"/>
  <c r="P85" i="454"/>
  <c r="S58" i="454"/>
  <c r="S36" i="454"/>
  <c r="P195" i="454"/>
  <c r="P223" i="454"/>
  <c r="W147" i="454"/>
  <c r="Q118" i="454"/>
  <c r="Q92" i="454"/>
  <c r="S65" i="454"/>
  <c r="S43" i="454"/>
  <c r="P207" i="454"/>
  <c r="V139" i="454"/>
  <c r="Q91" i="454"/>
  <c r="U58" i="454"/>
  <c r="P150" i="454"/>
  <c r="O99" i="454"/>
  <c r="R66" i="454"/>
  <c r="O27" i="454"/>
  <c r="Q113" i="454"/>
  <c r="W74" i="454"/>
  <c r="Q41" i="454"/>
  <c r="O122" i="454"/>
  <c r="O82" i="454"/>
  <c r="T49" i="454"/>
  <c r="U208" i="454"/>
  <c r="T187" i="454"/>
  <c r="T38" i="454"/>
  <c r="P183" i="454"/>
  <c r="U63" i="454"/>
  <c r="V96" i="454"/>
  <c r="Q59" i="454"/>
  <c r="Q81" i="454"/>
  <c r="T229" i="454"/>
  <c r="S225" i="454"/>
  <c r="Q204" i="454"/>
  <c r="R235" i="454"/>
  <c r="S202" i="454"/>
  <c r="U177" i="454"/>
  <c r="O160" i="454"/>
  <c r="Q139" i="454"/>
  <c r="U227" i="454"/>
  <c r="S181" i="454"/>
  <c r="V154" i="454"/>
  <c r="P124" i="454"/>
  <c r="R97" i="454"/>
  <c r="R75" i="454"/>
  <c r="R51" i="454"/>
  <c r="T34" i="454"/>
  <c r="V227" i="454"/>
  <c r="V194" i="454"/>
  <c r="W192" i="454"/>
  <c r="T151" i="454"/>
  <c r="T230" i="454"/>
  <c r="P174" i="454"/>
  <c r="O183" i="454"/>
  <c r="R169" i="454"/>
  <c r="R133" i="454"/>
  <c r="S106" i="454"/>
  <c r="U79" i="454"/>
  <c r="U57" i="454"/>
  <c r="U31" i="454"/>
  <c r="P194" i="454"/>
  <c r="Q205" i="454"/>
  <c r="W145" i="454"/>
  <c r="S113" i="454"/>
  <c r="V86" i="454"/>
  <c r="V64" i="454"/>
  <c r="V38" i="454"/>
  <c r="O206" i="454"/>
  <c r="Q123" i="454"/>
  <c r="U90" i="454"/>
  <c r="Q51" i="454"/>
  <c r="U138" i="454"/>
  <c r="R98" i="454"/>
  <c r="O59" i="454"/>
  <c r="R26" i="454"/>
  <c r="W106" i="454"/>
  <c r="Q73" i="454"/>
  <c r="W34" i="454"/>
  <c r="O114" i="454"/>
  <c r="T81" i="454"/>
  <c r="O42" i="454"/>
  <c r="P229" i="454"/>
  <c r="S221" i="454"/>
  <c r="W203" i="454"/>
  <c r="U229" i="454"/>
  <c r="R196" i="454"/>
  <c r="W176" i="454"/>
  <c r="O156" i="454"/>
  <c r="S138" i="454"/>
  <c r="Q217" i="454"/>
  <c r="P180" i="454"/>
  <c r="P148" i="454"/>
  <c r="T118" i="454"/>
  <c r="T96" i="454"/>
  <c r="T70" i="454"/>
  <c r="T50" i="454"/>
  <c r="R31" i="454"/>
  <c r="S226" i="454"/>
  <c r="S187" i="454"/>
  <c r="T183" i="454"/>
  <c r="Q150" i="454"/>
  <c r="W216" i="454"/>
  <c r="P173" i="454"/>
  <c r="Q176" i="454"/>
  <c r="U168" i="454"/>
  <c r="U127" i="454"/>
  <c r="P101" i="454"/>
  <c r="P79" i="454"/>
  <c r="P53" i="454"/>
  <c r="P31" i="454"/>
  <c r="R179" i="454"/>
  <c r="V197" i="454"/>
  <c r="W139" i="454"/>
  <c r="Q108" i="454"/>
  <c r="Q86" i="454"/>
  <c r="Q60" i="454"/>
  <c r="Q38" i="454"/>
  <c r="R172" i="454"/>
  <c r="U122" i="454"/>
  <c r="Q83" i="454"/>
  <c r="Q43" i="454"/>
  <c r="U136" i="454"/>
  <c r="O91" i="454"/>
  <c r="R58" i="454"/>
  <c r="U152" i="454"/>
  <c r="Q105" i="454"/>
  <c r="W66" i="454"/>
  <c r="W26" i="454"/>
  <c r="T113" i="454"/>
  <c r="O74" i="454"/>
  <c r="T41" i="454"/>
  <c r="U185" i="454"/>
  <c r="P129" i="454"/>
  <c r="V202" i="454"/>
  <c r="V191" i="454"/>
  <c r="R209" i="454"/>
  <c r="Q44" i="454"/>
  <c r="U26" i="454"/>
  <c r="W42" i="454"/>
  <c r="T246" i="454"/>
  <c r="U220" i="454"/>
  <c r="W199" i="454"/>
  <c r="V222" i="454"/>
  <c r="T195" i="454"/>
  <c r="Q173" i="454"/>
  <c r="U155" i="454"/>
  <c r="W134" i="454"/>
  <c r="S216" i="454"/>
  <c r="R175" i="454"/>
  <c r="T142" i="454"/>
  <c r="P118" i="454"/>
  <c r="P92" i="454"/>
  <c r="P70" i="454"/>
  <c r="R47" i="454"/>
  <c r="T30" i="454"/>
  <c r="U219" i="454"/>
  <c r="S228" i="454"/>
  <c r="Q182" i="454"/>
  <c r="T143" i="454"/>
  <c r="P215" i="454"/>
  <c r="O229" i="454"/>
  <c r="O175" i="454"/>
  <c r="R158" i="454"/>
  <c r="S122" i="454"/>
  <c r="S100" i="454"/>
  <c r="S74" i="454"/>
  <c r="S52" i="454"/>
  <c r="S26" i="454"/>
  <c r="T178" i="454"/>
  <c r="R177" i="454"/>
  <c r="W131" i="454"/>
  <c r="S107" i="454"/>
  <c r="S81" i="454"/>
  <c r="S59" i="454"/>
  <c r="S33" i="454"/>
  <c r="V171" i="454"/>
  <c r="Q115" i="454"/>
  <c r="Q75" i="454"/>
  <c r="U42" i="454"/>
  <c r="O123" i="454"/>
  <c r="R90" i="454"/>
  <c r="O51" i="454"/>
  <c r="V151" i="454"/>
  <c r="W98" i="454"/>
  <c r="W58" i="454"/>
  <c r="Q25" i="454"/>
  <c r="O106" i="454"/>
  <c r="T73" i="454"/>
  <c r="O34" i="454"/>
  <c r="R245" i="454"/>
  <c r="P237" i="454"/>
  <c r="R55" i="454"/>
  <c r="O128" i="454"/>
  <c r="U89" i="454"/>
  <c r="V118" i="454"/>
  <c r="U98" i="454"/>
  <c r="W114" i="454"/>
  <c r="U243" i="454"/>
  <c r="S245" i="454"/>
  <c r="O217" i="454"/>
  <c r="W195" i="454"/>
  <c r="P222" i="454"/>
  <c r="S190" i="454"/>
  <c r="W172" i="454"/>
  <c r="O152" i="454"/>
  <c r="S134" i="454"/>
  <c r="R207" i="454"/>
  <c r="R168" i="454"/>
  <c r="U140" i="454"/>
  <c r="R113" i="454"/>
  <c r="R91" i="454"/>
  <c r="R65" i="454"/>
  <c r="T46" i="454"/>
  <c r="R27" i="454"/>
  <c r="U211" i="454"/>
  <c r="Q227" i="454"/>
  <c r="T175" i="454"/>
  <c r="Q142" i="454"/>
  <c r="R203" i="454"/>
  <c r="W228" i="454"/>
  <c r="Q168" i="454"/>
  <c r="R150" i="454"/>
  <c r="U121" i="454"/>
  <c r="U95" i="454"/>
  <c r="U73" i="454"/>
  <c r="U47" i="454"/>
  <c r="U25" i="454"/>
  <c r="O169" i="454"/>
  <c r="R163" i="454"/>
  <c r="W129" i="454"/>
  <c r="V102" i="454"/>
  <c r="V80" i="454"/>
  <c r="V54" i="454"/>
  <c r="V32" i="454"/>
  <c r="T164" i="454"/>
  <c r="Q107" i="454"/>
  <c r="U74" i="454"/>
  <c r="Q35" i="454"/>
  <c r="R122" i="454"/>
  <c r="O83" i="454"/>
  <c r="R50" i="454"/>
  <c r="P130" i="454"/>
  <c r="W90" i="454"/>
  <c r="Q57" i="454"/>
  <c r="O145" i="454"/>
  <c r="T105" i="454"/>
  <c r="O66" i="454"/>
  <c r="T33" i="454"/>
  <c r="P209" i="454"/>
  <c r="P161" i="454"/>
  <c r="P235" i="454"/>
  <c r="R193" i="454"/>
  <c r="P37" i="454"/>
  <c r="V70" i="454"/>
  <c r="O107" i="454"/>
  <c r="U130" i="454"/>
  <c r="Q243" i="454"/>
  <c r="R240" i="454"/>
  <c r="U212" i="454"/>
  <c r="O195" i="454"/>
  <c r="V215" i="454"/>
  <c r="U189" i="454"/>
  <c r="W168" i="454"/>
  <c r="Q151" i="454"/>
  <c r="S130" i="454"/>
  <c r="T196" i="454"/>
  <c r="W167" i="454"/>
  <c r="W135" i="454"/>
  <c r="T112" i="454"/>
  <c r="T86" i="454"/>
  <c r="T64" i="454"/>
  <c r="R43" i="454"/>
  <c r="R23" i="454"/>
  <c r="V210" i="454"/>
  <c r="O214" i="454"/>
  <c r="Q174" i="454"/>
  <c r="T135" i="454"/>
  <c r="R201" i="454"/>
  <c r="Q213" i="454"/>
  <c r="O225" i="454"/>
  <c r="R149" i="454"/>
  <c r="P117" i="454"/>
  <c r="P95" i="454"/>
  <c r="P69" i="454"/>
  <c r="P47" i="454"/>
  <c r="W230" i="454"/>
  <c r="U160" i="454"/>
  <c r="W161" i="454"/>
  <c r="Q124" i="454"/>
  <c r="Q102" i="454"/>
  <c r="Q76" i="454"/>
  <c r="Q54" i="454"/>
  <c r="Q28" i="454"/>
  <c r="P154" i="454"/>
  <c r="U106" i="454"/>
  <c r="Q67" i="454"/>
  <c r="U34" i="454"/>
  <c r="O115" i="454"/>
  <c r="R82" i="454"/>
  <c r="O43" i="454"/>
  <c r="W122" i="454"/>
  <c r="Q89" i="454"/>
  <c r="W50" i="454"/>
  <c r="P142" i="454"/>
  <c r="O98" i="454"/>
  <c r="T65" i="454"/>
  <c r="O26" i="454"/>
  <c r="Q235" i="454"/>
  <c r="W164" i="454"/>
  <c r="R107" i="454"/>
  <c r="O204" i="454"/>
  <c r="R141" i="454"/>
  <c r="Q226" i="454"/>
  <c r="V240" i="454"/>
  <c r="O67" i="454"/>
  <c r="O90" i="454"/>
  <c r="Q239" i="454"/>
  <c r="S233" i="454"/>
  <c r="Q212" i="454"/>
  <c r="P246" i="454"/>
  <c r="Q215" i="454"/>
  <c r="O186" i="454"/>
  <c r="S168" i="454"/>
  <c r="U147" i="454"/>
  <c r="O239" i="454"/>
  <c r="Q195" i="454"/>
  <c r="Q162" i="454"/>
  <c r="R135" i="454"/>
  <c r="P108" i="454"/>
  <c r="P86" i="454"/>
  <c r="P60" i="454"/>
  <c r="R39" i="454"/>
  <c r="L22" i="454"/>
  <c r="U203" i="454"/>
  <c r="U213" i="454"/>
  <c r="T167" i="454"/>
  <c r="Q134" i="454"/>
  <c r="O191" i="454"/>
  <c r="V195" i="454"/>
  <c r="P218" i="454"/>
  <c r="R142" i="454"/>
  <c r="S116" i="454"/>
  <c r="S90" i="454"/>
  <c r="S68" i="454"/>
  <c r="S42" i="454"/>
  <c r="P210" i="454"/>
  <c r="P159" i="454"/>
  <c r="W155" i="454"/>
  <c r="S123" i="454"/>
  <c r="S97" i="454"/>
  <c r="S75" i="454"/>
  <c r="S49" i="454"/>
  <c r="M22" i="454"/>
  <c r="T153" i="454"/>
  <c r="Q99" i="454"/>
  <c r="U66" i="454"/>
  <c r="Q27" i="454"/>
  <c r="R114" i="454"/>
  <c r="O75" i="454"/>
  <c r="O35" i="454"/>
  <c r="Q121" i="454"/>
  <c r="W82" i="454"/>
  <c r="Q49" i="454"/>
  <c r="P131" i="454"/>
  <c r="T97" i="454"/>
  <c r="O58" i="454"/>
  <c r="U232" i="454"/>
  <c r="Q143" i="454"/>
  <c r="R81" i="454"/>
  <c r="Q166" i="454"/>
  <c r="U111" i="454"/>
  <c r="W153" i="454"/>
  <c r="V143" i="454"/>
  <c r="R34" i="454"/>
  <c r="O50" i="454"/>
  <c r="AO17" i="446"/>
  <c r="AR17" i="444"/>
  <c r="AB12" i="443"/>
  <c r="AR17" i="445"/>
  <c r="AT17" i="444"/>
  <c r="AA19" i="452"/>
  <c r="R237" i="452"/>
  <c r="Q211" i="452"/>
  <c r="U185" i="452"/>
  <c r="O160" i="452"/>
  <c r="S134" i="452"/>
  <c r="W108" i="452"/>
  <c r="Q83" i="452"/>
  <c r="U57" i="452"/>
  <c r="O32" i="452"/>
  <c r="R221" i="452"/>
  <c r="W181" i="452"/>
  <c r="R142" i="452"/>
  <c r="P103" i="452"/>
  <c r="V63" i="452"/>
  <c r="Q24" i="452"/>
  <c r="W211" i="452"/>
  <c r="R172" i="452"/>
  <c r="P133" i="452"/>
  <c r="V93" i="452"/>
  <c r="Q54" i="452"/>
  <c r="V233" i="452"/>
  <c r="V169" i="452"/>
  <c r="V105" i="452"/>
  <c r="V41" i="452"/>
  <c r="W167" i="452"/>
  <c r="U52" i="452"/>
  <c r="V212" i="452"/>
  <c r="S189" i="452"/>
  <c r="W63" i="452"/>
  <c r="P36" i="452"/>
  <c r="P99" i="452"/>
  <c r="T141" i="452"/>
  <c r="S86" i="452"/>
  <c r="P216" i="452"/>
  <c r="V49" i="452"/>
  <c r="P115" i="452"/>
  <c r="U233" i="452"/>
  <c r="O208" i="452"/>
  <c r="S182" i="452"/>
  <c r="W156" i="452"/>
  <c r="Q131" i="452"/>
  <c r="U105" i="452"/>
  <c r="O80" i="452"/>
  <c r="S54" i="452"/>
  <c r="W28" i="452"/>
  <c r="Q216" i="452"/>
  <c r="V176" i="452"/>
  <c r="O137" i="452"/>
  <c r="T97" i="452"/>
  <c r="P58" i="452"/>
  <c r="O244" i="452"/>
  <c r="V206" i="452"/>
  <c r="O167" i="452"/>
  <c r="T127" i="452"/>
  <c r="P88" i="452"/>
  <c r="U48" i="452"/>
  <c r="V225" i="452"/>
  <c r="V161" i="452"/>
  <c r="V97" i="452"/>
  <c r="V33" i="452"/>
  <c r="P150" i="452"/>
  <c r="W39" i="452"/>
  <c r="T197" i="452"/>
  <c r="T166" i="452"/>
  <c r="U44" i="452"/>
  <c r="Q162" i="452"/>
  <c r="W73" i="452"/>
  <c r="S79" i="452"/>
  <c r="S230" i="452"/>
  <c r="W204" i="452"/>
  <c r="Q179" i="452"/>
  <c r="U153" i="452"/>
  <c r="O128" i="452"/>
  <c r="S102" i="452"/>
  <c r="W76" i="452"/>
  <c r="Q51" i="452"/>
  <c r="U25" i="452"/>
  <c r="U210" i="452"/>
  <c r="S171" i="452"/>
  <c r="T132" i="452"/>
  <c r="R93" i="452"/>
  <c r="W53" i="452"/>
  <c r="O240" i="452"/>
  <c r="S201" i="452"/>
  <c r="T162" i="452"/>
  <c r="R123" i="452"/>
  <c r="W83" i="452"/>
  <c r="R44" i="452"/>
  <c r="V217" i="452"/>
  <c r="V153" i="452"/>
  <c r="V89" i="452"/>
  <c r="V25" i="452"/>
  <c r="V139" i="452"/>
  <c r="L22" i="452"/>
  <c r="U156" i="452"/>
  <c r="P156" i="452"/>
  <c r="R32" i="452"/>
  <c r="P83" i="452"/>
  <c r="S53" i="452"/>
  <c r="U137" i="452"/>
  <c r="S107" i="452"/>
  <c r="W242" i="452"/>
  <c r="T75" i="452"/>
  <c r="Q227" i="452"/>
  <c r="U201" i="452"/>
  <c r="O176" i="452"/>
  <c r="S150" i="452"/>
  <c r="W124" i="452"/>
  <c r="Q99" i="452"/>
  <c r="U73" i="452"/>
  <c r="O48" i="452"/>
  <c r="Q246" i="452"/>
  <c r="R206" i="452"/>
  <c r="P167" i="452"/>
  <c r="V127" i="452"/>
  <c r="Q88" i="452"/>
  <c r="V48" i="452"/>
  <c r="O236" i="452"/>
  <c r="P197" i="452"/>
  <c r="V157" i="452"/>
  <c r="Q118" i="452"/>
  <c r="V78" i="452"/>
  <c r="O39" i="452"/>
  <c r="V209" i="452"/>
  <c r="V145" i="452"/>
  <c r="V81" i="452"/>
  <c r="W238" i="452"/>
  <c r="P123" i="452"/>
  <c r="T235" i="452"/>
  <c r="V116" i="452"/>
  <c r="S135" i="452"/>
  <c r="O241" i="452"/>
  <c r="P220" i="452"/>
  <c r="S183" i="452"/>
  <c r="R241" i="452"/>
  <c r="Q163" i="452"/>
  <c r="T225" i="452"/>
  <c r="R29" i="452"/>
  <c r="R59" i="452"/>
  <c r="P65" i="452"/>
  <c r="R178" i="452"/>
  <c r="O224" i="452"/>
  <c r="S198" i="452"/>
  <c r="W172" i="452"/>
  <c r="Q147" i="452"/>
  <c r="U121" i="452"/>
  <c r="O96" i="452"/>
  <c r="S70" i="452"/>
  <c r="W44" i="452"/>
  <c r="V240" i="452"/>
  <c r="O201" i="452"/>
  <c r="T161" i="452"/>
  <c r="P122" i="452"/>
  <c r="U82" i="452"/>
  <c r="S43" i="452"/>
  <c r="O231" i="452"/>
  <c r="T191" i="452"/>
  <c r="P152" i="452"/>
  <c r="U112" i="452"/>
  <c r="S73" i="452"/>
  <c r="T34" i="452"/>
  <c r="V201" i="452"/>
  <c r="V137" i="452"/>
  <c r="V73" i="452"/>
  <c r="T222" i="452"/>
  <c r="S109" i="452"/>
  <c r="T221" i="452"/>
  <c r="V76" i="452"/>
  <c r="T125" i="452"/>
  <c r="S175" i="452"/>
  <c r="T133" i="452"/>
  <c r="S111" i="452"/>
  <c r="W188" i="452"/>
  <c r="Q35" i="452"/>
  <c r="T68" i="452"/>
  <c r="T98" i="452"/>
  <c r="U180" i="452"/>
  <c r="T91" i="452"/>
  <c r="W220" i="452"/>
  <c r="Q195" i="452"/>
  <c r="U169" i="452"/>
  <c r="O144" i="452"/>
  <c r="S118" i="452"/>
  <c r="W92" i="452"/>
  <c r="Q67" i="452"/>
  <c r="U41" i="452"/>
  <c r="S235" i="452"/>
  <c r="T196" i="452"/>
  <c r="R157" i="452"/>
  <c r="W117" i="452"/>
  <c r="R78" i="452"/>
  <c r="P39" i="452"/>
  <c r="T226" i="452"/>
  <c r="R187" i="452"/>
  <c r="W147" i="452"/>
  <c r="R108" i="452"/>
  <c r="P69" i="452"/>
  <c r="V29" i="452"/>
  <c r="V193" i="452"/>
  <c r="V129" i="452"/>
  <c r="V65" i="452"/>
  <c r="W209" i="452"/>
  <c r="T94" i="452"/>
  <c r="R209" i="452"/>
  <c r="U28" i="452"/>
  <c r="R104" i="452"/>
  <c r="Q138" i="452"/>
  <c r="Q42" i="452"/>
  <c r="R65" i="452"/>
  <c r="S214" i="452"/>
  <c r="W60" i="452"/>
  <c r="U146" i="452"/>
  <c r="S137" i="452"/>
  <c r="V113" i="452"/>
  <c r="U243" i="452"/>
  <c r="R245" i="452"/>
  <c r="U217" i="452"/>
  <c r="O192" i="452"/>
  <c r="S166" i="452"/>
  <c r="W140" i="452"/>
  <c r="Q115" i="452"/>
  <c r="U89" i="452"/>
  <c r="O64" i="452"/>
  <c r="S38" i="452"/>
  <c r="P231" i="452"/>
  <c r="V191" i="452"/>
  <c r="Q152" i="452"/>
  <c r="V112" i="452"/>
  <c r="O73" i="452"/>
  <c r="T33" i="452"/>
  <c r="V221" i="452"/>
  <c r="Q182" i="452"/>
  <c r="V142" i="452"/>
  <c r="O103" i="452"/>
  <c r="T63" i="452"/>
  <c r="P24" i="452"/>
  <c r="V185" i="452"/>
  <c r="V121" i="452"/>
  <c r="V57" i="452"/>
  <c r="P193" i="452"/>
  <c r="W81" i="452"/>
  <c r="R194" i="452"/>
  <c r="Q234" i="452"/>
  <c r="P94" i="452"/>
  <c r="T110" i="452"/>
  <c r="V195" i="452"/>
  <c r="T27" i="452"/>
  <c r="O112" i="452"/>
  <c r="P186" i="452"/>
  <c r="U176" i="452"/>
  <c r="V177" i="452"/>
  <c r="S207" i="452"/>
  <c r="O17" i="454"/>
  <c r="Q17" i="454"/>
  <c r="X22" i="450"/>
  <c r="N247" i="450" s="1"/>
  <c r="P14" i="453"/>
  <c r="T17" i="430"/>
  <c r="V22" i="453"/>
  <c r="T17" i="452"/>
  <c r="U17" i="448"/>
  <c r="W17" i="454"/>
  <c r="U17" i="454"/>
  <c r="W17" i="399"/>
  <c r="O17" i="399"/>
  <c r="X19" i="399"/>
  <c r="Z22" i="399"/>
  <c r="M122" i="399" s="1"/>
  <c r="M246" i="450"/>
  <c r="M238" i="450"/>
  <c r="M245" i="450"/>
  <c r="M237" i="450"/>
  <c r="M226" i="450"/>
  <c r="M218" i="450"/>
  <c r="M210" i="450"/>
  <c r="M229" i="450"/>
  <c r="M221" i="450"/>
  <c r="M213" i="450"/>
  <c r="M205" i="450"/>
  <c r="M198" i="450"/>
  <c r="M190" i="450"/>
  <c r="M182" i="450"/>
  <c r="M199" i="450"/>
  <c r="M191" i="450"/>
  <c r="M183" i="450"/>
  <c r="M175" i="450"/>
  <c r="M171" i="450"/>
  <c r="M163" i="450"/>
  <c r="M168" i="450"/>
  <c r="M157" i="450"/>
  <c r="M149" i="450"/>
  <c r="M142" i="450"/>
  <c r="M134" i="450"/>
  <c r="M158" i="450"/>
  <c r="M137" i="450"/>
  <c r="M130" i="450"/>
  <c r="M122" i="450"/>
  <c r="M110" i="450"/>
  <c r="M102" i="450"/>
  <c r="M94" i="450"/>
  <c r="M86" i="450"/>
  <c r="M152" i="450"/>
  <c r="M133" i="450"/>
  <c r="M117" i="450"/>
  <c r="M93" i="450"/>
  <c r="M170" i="450"/>
  <c r="M99" i="450"/>
  <c r="M77" i="450"/>
  <c r="M69" i="450"/>
  <c r="M61" i="450"/>
  <c r="M54" i="450"/>
  <c r="M46" i="450"/>
  <c r="M38" i="450"/>
  <c r="M30" i="450"/>
  <c r="M162" i="450"/>
  <c r="M115" i="450"/>
  <c r="M89" i="450"/>
  <c r="M87" i="450"/>
  <c r="M35" i="450"/>
  <c r="M72" i="450"/>
  <c r="M41" i="450"/>
  <c r="M47" i="450"/>
  <c r="M78" i="450"/>
  <c r="M53" i="450"/>
  <c r="M244" i="450"/>
  <c r="M243" i="450"/>
  <c r="M235" i="450"/>
  <c r="M216" i="450"/>
  <c r="M227" i="450"/>
  <c r="M219" i="450"/>
  <c r="M204" i="450"/>
  <c r="M188" i="450"/>
  <c r="M197" i="450"/>
  <c r="M181" i="450"/>
  <c r="M169" i="450"/>
  <c r="M161" i="450"/>
  <c r="M155" i="450"/>
  <c r="M140" i="450"/>
  <c r="M154" i="450"/>
  <c r="M128" i="450"/>
  <c r="M120" i="450"/>
  <c r="M100" i="450"/>
  <c r="M92" i="450"/>
  <c r="M148" i="450"/>
  <c r="M129" i="450"/>
  <c r="M85" i="450"/>
  <c r="M139" i="450"/>
  <c r="M75" i="450"/>
  <c r="M60" i="450"/>
  <c r="M44" i="450"/>
  <c r="M36" i="450"/>
  <c r="M39" i="450"/>
  <c r="M236" i="450"/>
  <c r="M224" i="450"/>
  <c r="M208" i="450"/>
  <c r="M211" i="450"/>
  <c r="M196" i="450"/>
  <c r="M180" i="450"/>
  <c r="M189" i="450"/>
  <c r="M232" i="450"/>
  <c r="M160" i="450"/>
  <c r="M147" i="450"/>
  <c r="M132" i="450"/>
  <c r="M118" i="450"/>
  <c r="M108" i="450"/>
  <c r="M84" i="450"/>
  <c r="M113" i="450"/>
  <c r="M91" i="450"/>
  <c r="M67" i="450"/>
  <c r="M52" i="450"/>
  <c r="M28" i="450"/>
  <c r="M127" i="450"/>
  <c r="M111" i="450"/>
  <c r="M81" i="450"/>
  <c r="M59" i="450"/>
  <c r="M27" i="450"/>
  <c r="M68" i="450"/>
  <c r="M33" i="450"/>
  <c r="M74" i="450"/>
  <c r="M45" i="450"/>
  <c r="M240" i="450"/>
  <c r="M239" i="450"/>
  <c r="M220" i="450"/>
  <c r="M234" i="450"/>
  <c r="M215" i="450"/>
  <c r="M200" i="450"/>
  <c r="M184" i="450"/>
  <c r="M193" i="450"/>
  <c r="M177" i="450"/>
  <c r="M165" i="450"/>
  <c r="M159" i="450"/>
  <c r="M143" i="450"/>
  <c r="M164" i="450"/>
  <c r="M135" i="450"/>
  <c r="M112" i="450"/>
  <c r="M96" i="450"/>
  <c r="M156" i="450"/>
  <c r="M121" i="450"/>
  <c r="M62" i="450"/>
  <c r="M79" i="450"/>
  <c r="M63" i="450"/>
  <c r="M48" i="450"/>
  <c r="M32" i="450"/>
  <c r="M119" i="450"/>
  <c r="M95" i="450"/>
  <c r="M76" i="450"/>
  <c r="M55" i="450"/>
  <c r="M66" i="450"/>
  <c r="M233" i="450"/>
  <c r="M230" i="450"/>
  <c r="M225" i="450"/>
  <c r="M209" i="450"/>
  <c r="M194" i="450"/>
  <c r="M203" i="450"/>
  <c r="M174" i="450"/>
  <c r="M178" i="450"/>
  <c r="M153" i="450"/>
  <c r="M138" i="450"/>
  <c r="M126" i="450"/>
  <c r="M106" i="450"/>
  <c r="M90" i="450"/>
  <c r="M144" i="450"/>
  <c r="M109" i="450"/>
  <c r="M73" i="450"/>
  <c r="M58" i="450"/>
  <c r="M42" i="450"/>
  <c r="M26" i="450"/>
  <c r="M105" i="450"/>
  <c r="M57" i="450"/>
  <c r="M31" i="450"/>
  <c r="M37" i="450"/>
  <c r="M23" i="450"/>
  <c r="M241" i="450"/>
  <c r="M206" i="450"/>
  <c r="M202" i="450"/>
  <c r="M195" i="450"/>
  <c r="M167" i="450"/>
  <c r="M145" i="450"/>
  <c r="M116" i="450"/>
  <c r="M98" i="450"/>
  <c r="M125" i="450"/>
  <c r="M83" i="450"/>
  <c r="M50" i="450"/>
  <c r="M123" i="450"/>
  <c r="M80" i="450"/>
  <c r="M70" i="450"/>
  <c r="M214" i="450"/>
  <c r="M187" i="450"/>
  <c r="M150" i="450"/>
  <c r="M131" i="450"/>
  <c r="M51" i="450"/>
  <c r="M231" i="450"/>
  <c r="M228" i="450"/>
  <c r="M212" i="450"/>
  <c r="M223" i="450"/>
  <c r="M207" i="450"/>
  <c r="M192" i="450"/>
  <c r="M201" i="450"/>
  <c r="M185" i="450"/>
  <c r="M173" i="450"/>
  <c r="M176" i="450"/>
  <c r="M151" i="450"/>
  <c r="M136" i="450"/>
  <c r="M146" i="450"/>
  <c r="M124" i="450"/>
  <c r="M104" i="450"/>
  <c r="M88" i="450"/>
  <c r="M141" i="450"/>
  <c r="M101" i="450"/>
  <c r="M107" i="450"/>
  <c r="M71" i="450"/>
  <c r="M56" i="450"/>
  <c r="M40" i="450"/>
  <c r="M24" i="450"/>
  <c r="M97" i="450"/>
  <c r="M43" i="450"/>
  <c r="M49" i="450"/>
  <c r="M29" i="450"/>
  <c r="M242" i="450"/>
  <c r="M222" i="450"/>
  <c r="M217" i="450"/>
  <c r="M186" i="450"/>
  <c r="M179" i="450"/>
  <c r="M166" i="450"/>
  <c r="M172" i="450"/>
  <c r="M114" i="450"/>
  <c r="M82" i="450"/>
  <c r="M64" i="450"/>
  <c r="M65" i="450"/>
  <c r="M34" i="450"/>
  <c r="M103" i="450"/>
  <c r="M25" i="450"/>
  <c r="U23" i="451"/>
  <c r="S245" i="451"/>
  <c r="W243" i="451"/>
  <c r="Q242" i="451"/>
  <c r="U240" i="451"/>
  <c r="O239" i="451"/>
  <c r="S237" i="451"/>
  <c r="W235" i="451"/>
  <c r="P234" i="451"/>
  <c r="P232" i="451"/>
  <c r="P230" i="451"/>
  <c r="P228" i="451"/>
  <c r="P226" i="451"/>
  <c r="P224" i="451"/>
  <c r="P222" i="451"/>
  <c r="P220" i="451"/>
  <c r="P218" i="451"/>
  <c r="P216" i="451"/>
  <c r="P214" i="451"/>
  <c r="P212" i="451"/>
  <c r="P210" i="451"/>
  <c r="T244" i="451"/>
  <c r="V242" i="451"/>
  <c r="R240" i="451"/>
  <c r="P237" i="451"/>
  <c r="Q235" i="451"/>
  <c r="Q233" i="451"/>
  <c r="Q231" i="451"/>
  <c r="Q229" i="451"/>
  <c r="Q227" i="451"/>
  <c r="Q225" i="451"/>
  <c r="Q223" i="451"/>
  <c r="Q221" i="451"/>
  <c r="Q219" i="451"/>
  <c r="Q217" i="451"/>
  <c r="Q215" i="451"/>
  <c r="Q213" i="451"/>
  <c r="Q211" i="451"/>
  <c r="S209" i="451"/>
  <c r="W207" i="451"/>
  <c r="Q206" i="451"/>
  <c r="U204" i="451"/>
  <c r="O203" i="451"/>
  <c r="S201" i="451"/>
  <c r="W199" i="451"/>
  <c r="Q198" i="451"/>
  <c r="U196" i="451"/>
  <c r="O195" i="451"/>
  <c r="S193" i="451"/>
  <c r="W191" i="451"/>
  <c r="Q190" i="451"/>
  <c r="U188" i="451"/>
  <c r="O187" i="451"/>
  <c r="S185" i="451"/>
  <c r="W183" i="451"/>
  <c r="Q182" i="451"/>
  <c r="U180" i="451"/>
  <c r="O179" i="451"/>
  <c r="S177" i="451"/>
  <c r="W175" i="451"/>
  <c r="Q174" i="451"/>
  <c r="U172" i="451"/>
  <c r="O171" i="451"/>
  <c r="S169" i="451"/>
  <c r="W167" i="451"/>
  <c r="Q166" i="451"/>
  <c r="U164" i="451"/>
  <c r="O163" i="451"/>
  <c r="S161" i="451"/>
  <c r="W159" i="451"/>
  <c r="Q158" i="451"/>
  <c r="U156" i="451"/>
  <c r="O155" i="451"/>
  <c r="S153" i="451"/>
  <c r="W151" i="451"/>
  <c r="Q150" i="451"/>
  <c r="U148" i="451"/>
  <c r="O147" i="451"/>
  <c r="S145" i="451"/>
  <c r="W143" i="451"/>
  <c r="Q142" i="451"/>
  <c r="U140" i="451"/>
  <c r="O139" i="451"/>
  <c r="S137" i="451"/>
  <c r="W135" i="451"/>
  <c r="Q134" i="451"/>
  <c r="U132" i="451"/>
  <c r="O131" i="451"/>
  <c r="S129" i="451"/>
  <c r="W127" i="451"/>
  <c r="Q126" i="451"/>
  <c r="U124" i="451"/>
  <c r="O123" i="451"/>
  <c r="S121" i="451"/>
  <c r="W119" i="451"/>
  <c r="Q118" i="451"/>
  <c r="U116" i="451"/>
  <c r="O115" i="451"/>
  <c r="S113" i="451"/>
  <c r="W111" i="451"/>
  <c r="Q110" i="451"/>
  <c r="U108" i="451"/>
  <c r="O107" i="451"/>
  <c r="S105" i="451"/>
  <c r="W103" i="451"/>
  <c r="Q102" i="451"/>
  <c r="U100" i="451"/>
  <c r="O99" i="451"/>
  <c r="S97" i="451"/>
  <c r="W95" i="451"/>
  <c r="Q94" i="451"/>
  <c r="U92" i="451"/>
  <c r="O91" i="451"/>
  <c r="S89" i="451"/>
  <c r="W87" i="451"/>
  <c r="Q86" i="451"/>
  <c r="U84" i="451"/>
  <c r="O83" i="451"/>
  <c r="S81" i="451"/>
  <c r="W79" i="451"/>
  <c r="Q78" i="451"/>
  <c r="U76" i="451"/>
  <c r="O75" i="451"/>
  <c r="S73" i="451"/>
  <c r="W71" i="451"/>
  <c r="Q70" i="451"/>
  <c r="U68" i="451"/>
  <c r="O67" i="451"/>
  <c r="S65" i="451"/>
  <c r="W63" i="451"/>
  <c r="Q62" i="451"/>
  <c r="U60" i="451"/>
  <c r="O59" i="451"/>
  <c r="S57" i="451"/>
  <c r="W55" i="451"/>
  <c r="Q54" i="451"/>
  <c r="U52" i="451"/>
  <c r="O51" i="451"/>
  <c r="S49" i="451"/>
  <c r="W47" i="451"/>
  <c r="Q46" i="451"/>
  <c r="U44" i="451"/>
  <c r="O43" i="451"/>
  <c r="S41" i="451"/>
  <c r="W39" i="451"/>
  <c r="Q38" i="451"/>
  <c r="U36" i="451"/>
  <c r="O35" i="451"/>
  <c r="S33" i="451"/>
  <c r="W31" i="451"/>
  <c r="Q30" i="451"/>
  <c r="U28" i="451"/>
  <c r="O27" i="451"/>
  <c r="S25" i="451"/>
  <c r="Q24" i="451"/>
  <c r="M22" i="451"/>
  <c r="S244" i="451"/>
  <c r="O242" i="451"/>
  <c r="P240" i="451"/>
  <c r="T237" i="451"/>
  <c r="S234" i="451"/>
  <c r="U231" i="451"/>
  <c r="P229" i="451"/>
  <c r="S226" i="451"/>
  <c r="U223" i="451"/>
  <c r="P221" i="451"/>
  <c r="S218" i="451"/>
  <c r="U215" i="451"/>
  <c r="P213" i="451"/>
  <c r="S210" i="451"/>
  <c r="S240" i="451"/>
  <c r="R234" i="451"/>
  <c r="W230" i="451"/>
  <c r="S225" i="451"/>
  <c r="Q220" i="451"/>
  <c r="V216" i="451"/>
  <c r="O211" i="451"/>
  <c r="T208" i="451"/>
  <c r="V206" i="451"/>
  <c r="R204" i="451"/>
  <c r="P201" i="451"/>
  <c r="Q199" i="451"/>
  <c r="W196" i="451"/>
  <c r="U193" i="451"/>
  <c r="V191" i="451"/>
  <c r="R189" i="451"/>
  <c r="S186" i="451"/>
  <c r="O184" i="451"/>
  <c r="P182" i="451"/>
  <c r="T179" i="451"/>
  <c r="T176" i="451"/>
  <c r="V174" i="451"/>
  <c r="R172" i="451"/>
  <c r="P169" i="451"/>
  <c r="Q167" i="451"/>
  <c r="W164" i="451"/>
  <c r="U161" i="451"/>
  <c r="V159" i="451"/>
  <c r="R157" i="451"/>
  <c r="S154" i="451"/>
  <c r="O152" i="451"/>
  <c r="P150" i="451"/>
  <c r="T147" i="451"/>
  <c r="T144" i="451"/>
  <c r="V142" i="451"/>
  <c r="R140" i="451"/>
  <c r="P137" i="451"/>
  <c r="Q135" i="451"/>
  <c r="W132" i="451"/>
  <c r="U129" i="451"/>
  <c r="V127" i="451"/>
  <c r="R125" i="451"/>
  <c r="S122" i="451"/>
  <c r="O120" i="451"/>
  <c r="P118" i="451"/>
  <c r="T115" i="451"/>
  <c r="T112" i="451"/>
  <c r="V110" i="451"/>
  <c r="R108" i="451"/>
  <c r="P105" i="451"/>
  <c r="Q103" i="451"/>
  <c r="W100" i="451"/>
  <c r="U97" i="451"/>
  <c r="V95" i="451"/>
  <c r="R93" i="451"/>
  <c r="S90" i="451"/>
  <c r="O88" i="451"/>
  <c r="P86" i="451"/>
  <c r="T83" i="451"/>
  <c r="T80" i="451"/>
  <c r="V78" i="451"/>
  <c r="R76" i="451"/>
  <c r="P73" i="451"/>
  <c r="Q71" i="451"/>
  <c r="W68" i="451"/>
  <c r="U65" i="451"/>
  <c r="V63" i="451"/>
  <c r="R61" i="451"/>
  <c r="S58" i="451"/>
  <c r="O56" i="451"/>
  <c r="P54" i="451"/>
  <c r="T51" i="451"/>
  <c r="T48" i="451"/>
  <c r="V46" i="451"/>
  <c r="R44" i="451"/>
  <c r="P41" i="451"/>
  <c r="Q39" i="451"/>
  <c r="W36" i="451"/>
  <c r="U33" i="451"/>
  <c r="V31" i="451"/>
  <c r="R29" i="451"/>
  <c r="S26" i="451"/>
  <c r="O24" i="451"/>
  <c r="R244" i="451"/>
  <c r="O240" i="451"/>
  <c r="W232" i="451"/>
  <c r="S227" i="451"/>
  <c r="T219" i="451"/>
  <c r="S213" i="451"/>
  <c r="R208" i="451"/>
  <c r="S204" i="451"/>
  <c r="V201" i="451"/>
  <c r="Q197" i="451"/>
  <c r="R194" i="451"/>
  <c r="R190" i="451"/>
  <c r="P187" i="451"/>
  <c r="P183" i="451"/>
  <c r="V179" i="451"/>
  <c r="R176" i="451"/>
  <c r="S172" i="451"/>
  <c r="V169" i="451"/>
  <c r="Q165" i="451"/>
  <c r="R162" i="451"/>
  <c r="R158" i="451"/>
  <c r="P155" i="451"/>
  <c r="P151" i="451"/>
  <c r="V147" i="451"/>
  <c r="R144" i="451"/>
  <c r="S140" i="451"/>
  <c r="V137" i="451"/>
  <c r="Q133" i="451"/>
  <c r="R130" i="451"/>
  <c r="R126" i="451"/>
  <c r="P123" i="451"/>
  <c r="P119" i="451"/>
  <c r="V115" i="451"/>
  <c r="R112" i="451"/>
  <c r="S108" i="451"/>
  <c r="V105" i="451"/>
  <c r="Q101" i="451"/>
  <c r="R98" i="451"/>
  <c r="R94" i="451"/>
  <c r="P91" i="451"/>
  <c r="P87" i="451"/>
  <c r="V83" i="451"/>
  <c r="R80" i="451"/>
  <c r="S76" i="451"/>
  <c r="V73" i="451"/>
  <c r="Q69" i="451"/>
  <c r="R66" i="451"/>
  <c r="R62" i="451"/>
  <c r="P59" i="451"/>
  <c r="P55" i="451"/>
  <c r="V51" i="451"/>
  <c r="R48" i="451"/>
  <c r="S44" i="451"/>
  <c r="V41" i="451"/>
  <c r="Q37" i="451"/>
  <c r="R34" i="451"/>
  <c r="R30" i="451"/>
  <c r="P27" i="451"/>
  <c r="P23" i="451"/>
  <c r="V244" i="451"/>
  <c r="P236" i="451"/>
  <c r="R232" i="451"/>
  <c r="V228" i="451"/>
  <c r="W220" i="451"/>
  <c r="O213" i="451"/>
  <c r="W208" i="451"/>
  <c r="O206" i="451"/>
  <c r="U203" i="451"/>
  <c r="W200" i="451"/>
  <c r="O198" i="451"/>
  <c r="U195" i="451"/>
  <c r="W192" i="451"/>
  <c r="O190" i="451"/>
  <c r="U187" i="451"/>
  <c r="W184" i="451"/>
  <c r="O182" i="451"/>
  <c r="U179" i="451"/>
  <c r="W176" i="451"/>
  <c r="O174" i="451"/>
  <c r="U171" i="451"/>
  <c r="W168" i="451"/>
  <c r="O166" i="451"/>
  <c r="U163" i="451"/>
  <c r="W160" i="451"/>
  <c r="O158" i="451"/>
  <c r="U155" i="451"/>
  <c r="W152" i="451"/>
  <c r="O150" i="451"/>
  <c r="U147" i="451"/>
  <c r="W144" i="451"/>
  <c r="T240" i="451"/>
  <c r="O229" i="451"/>
  <c r="W218" i="451"/>
  <c r="R209" i="451"/>
  <c r="T202" i="451"/>
  <c r="O194" i="451"/>
  <c r="R187" i="451"/>
  <c r="Q179" i="451"/>
  <c r="U173" i="451"/>
  <c r="V168" i="451"/>
  <c r="T159" i="451"/>
  <c r="T150" i="451"/>
  <c r="R145" i="451"/>
  <c r="U139" i="451"/>
  <c r="S134" i="451"/>
  <c r="P130" i="451"/>
  <c r="U125" i="451"/>
  <c r="W120" i="451"/>
  <c r="O116" i="451"/>
  <c r="S112" i="451"/>
  <c r="U107" i="451"/>
  <c r="S102" i="451"/>
  <c r="P98" i="451"/>
  <c r="U93" i="451"/>
  <c r="W88" i="451"/>
  <c r="O84" i="451"/>
  <c r="S80" i="451"/>
  <c r="U75" i="451"/>
  <c r="S70" i="451"/>
  <c r="P66" i="451"/>
  <c r="U61" i="451"/>
  <c r="W56" i="451"/>
  <c r="O52" i="451"/>
  <c r="S48" i="451"/>
  <c r="U43" i="451"/>
  <c r="S38" i="451"/>
  <c r="P34" i="451"/>
  <c r="U29" i="451"/>
  <c r="W24" i="451"/>
  <c r="V220" i="451"/>
  <c r="T198" i="451"/>
  <c r="U189" i="451"/>
  <c r="T166" i="451"/>
  <c r="U246" i="451"/>
  <c r="O245" i="451"/>
  <c r="S243" i="451"/>
  <c r="W241" i="451"/>
  <c r="Q240" i="451"/>
  <c r="U238" i="451"/>
  <c r="O237" i="451"/>
  <c r="S235" i="451"/>
  <c r="V233" i="451"/>
  <c r="V231" i="451"/>
  <c r="V229" i="451"/>
  <c r="V227" i="451"/>
  <c r="V225" i="451"/>
  <c r="V223" i="451"/>
  <c r="V221" i="451"/>
  <c r="V219" i="451"/>
  <c r="V217" i="451"/>
  <c r="V215" i="451"/>
  <c r="V213" i="451"/>
  <c r="V211" i="451"/>
  <c r="S246" i="451"/>
  <c r="O244" i="451"/>
  <c r="P242" i="451"/>
  <c r="T239" i="451"/>
  <c r="T236" i="451"/>
  <c r="U234" i="451"/>
  <c r="U232" i="451"/>
  <c r="U230" i="451"/>
  <c r="U228" i="451"/>
  <c r="U226" i="451"/>
  <c r="U224" i="451"/>
  <c r="U222" i="451"/>
  <c r="U220" i="451"/>
  <c r="U218" i="451"/>
  <c r="U216" i="451"/>
  <c r="U214" i="451"/>
  <c r="U212" i="451"/>
  <c r="U210" i="451"/>
  <c r="O209" i="451"/>
  <c r="S207" i="451"/>
  <c r="W205" i="451"/>
  <c r="Q204" i="451"/>
  <c r="U202" i="451"/>
  <c r="O201" i="451"/>
  <c r="S199" i="451"/>
  <c r="W197" i="451"/>
  <c r="Q196" i="451"/>
  <c r="U194" i="451"/>
  <c r="O193" i="451"/>
  <c r="S191" i="451"/>
  <c r="W189" i="451"/>
  <c r="Q188" i="451"/>
  <c r="U186" i="451"/>
  <c r="O185" i="451"/>
  <c r="S183" i="451"/>
  <c r="W181" i="451"/>
  <c r="Q180" i="451"/>
  <c r="U178" i="451"/>
  <c r="O177" i="451"/>
  <c r="S175" i="451"/>
  <c r="W173" i="451"/>
  <c r="Q172" i="451"/>
  <c r="U170" i="451"/>
  <c r="O169" i="451"/>
  <c r="S167" i="451"/>
  <c r="W165" i="451"/>
  <c r="Q164" i="451"/>
  <c r="U162" i="451"/>
  <c r="O161" i="451"/>
  <c r="S159" i="451"/>
  <c r="W157" i="451"/>
  <c r="Q156" i="451"/>
  <c r="U154" i="451"/>
  <c r="O153" i="451"/>
  <c r="S151" i="451"/>
  <c r="W149" i="451"/>
  <c r="Q148" i="451"/>
  <c r="U146" i="451"/>
  <c r="O145" i="451"/>
  <c r="S143" i="451"/>
  <c r="W141" i="451"/>
  <c r="Q140" i="451"/>
  <c r="U138" i="451"/>
  <c r="O137" i="451"/>
  <c r="S135" i="451"/>
  <c r="W133" i="451"/>
  <c r="Q132" i="451"/>
  <c r="U130" i="451"/>
  <c r="O129" i="451"/>
  <c r="S127" i="451"/>
  <c r="W125" i="451"/>
  <c r="Q124" i="451"/>
  <c r="U122" i="451"/>
  <c r="O121" i="451"/>
  <c r="S119" i="451"/>
  <c r="W117" i="451"/>
  <c r="Q116" i="451"/>
  <c r="U114" i="451"/>
  <c r="O113" i="451"/>
  <c r="S111" i="451"/>
  <c r="W109" i="451"/>
  <c r="Q108" i="451"/>
  <c r="U106" i="451"/>
  <c r="O105" i="451"/>
  <c r="S103" i="451"/>
  <c r="W101" i="451"/>
  <c r="Q100" i="451"/>
  <c r="U98" i="451"/>
  <c r="O97" i="451"/>
  <c r="S95" i="451"/>
  <c r="W93" i="451"/>
  <c r="Q92" i="451"/>
  <c r="U90" i="451"/>
  <c r="O89" i="451"/>
  <c r="S87" i="451"/>
  <c r="W85" i="451"/>
  <c r="Q84" i="451"/>
  <c r="U82" i="451"/>
  <c r="O81" i="451"/>
  <c r="S79" i="451"/>
  <c r="W77" i="451"/>
  <c r="Q76" i="451"/>
  <c r="U74" i="451"/>
  <c r="O73" i="451"/>
  <c r="S71" i="451"/>
  <c r="W69" i="451"/>
  <c r="Q68" i="451"/>
  <c r="U66" i="451"/>
  <c r="O65" i="451"/>
  <c r="S63" i="451"/>
  <c r="W61" i="451"/>
  <c r="Q60" i="451"/>
  <c r="U58" i="451"/>
  <c r="O57" i="451"/>
  <c r="S55" i="451"/>
  <c r="W53" i="451"/>
  <c r="Q52" i="451"/>
  <c r="U50" i="451"/>
  <c r="O49" i="451"/>
  <c r="S47" i="451"/>
  <c r="W45" i="451"/>
  <c r="Q44" i="451"/>
  <c r="U42" i="451"/>
  <c r="O41" i="451"/>
  <c r="S39" i="451"/>
  <c r="W37" i="451"/>
  <c r="Q36" i="451"/>
  <c r="U34" i="451"/>
  <c r="O33" i="451"/>
  <c r="S31" i="451"/>
  <c r="W29" i="451"/>
  <c r="Q28" i="451"/>
  <c r="U26" i="451"/>
  <c r="O25" i="451"/>
  <c r="W23" i="451"/>
  <c r="W246" i="451"/>
  <c r="U243" i="451"/>
  <c r="V241" i="451"/>
  <c r="R239" i="451"/>
  <c r="S236" i="451"/>
  <c r="U233" i="451"/>
  <c r="P231" i="451"/>
  <c r="S228" i="451"/>
  <c r="U225" i="451"/>
  <c r="P223" i="451"/>
  <c r="S220" i="451"/>
  <c r="U217" i="451"/>
  <c r="P215" i="451"/>
  <c r="S212" i="451"/>
  <c r="P246" i="451"/>
  <c r="U239" i="451"/>
  <c r="S233" i="451"/>
  <c r="Q228" i="451"/>
  <c r="V224" i="451"/>
  <c r="O219" i="451"/>
  <c r="T215" i="451"/>
  <c r="R210" i="451"/>
  <c r="O208" i="451"/>
  <c r="P206" i="451"/>
  <c r="T203" i="451"/>
  <c r="T200" i="451"/>
  <c r="V198" i="451"/>
  <c r="R196" i="451"/>
  <c r="P193" i="451"/>
  <c r="Q191" i="451"/>
  <c r="W188" i="451"/>
  <c r="U185" i="451"/>
  <c r="V183" i="451"/>
  <c r="R181" i="451"/>
  <c r="S178" i="451"/>
  <c r="O176" i="451"/>
  <c r="P174" i="451"/>
  <c r="T171" i="451"/>
  <c r="T168" i="451"/>
  <c r="V166" i="451"/>
  <c r="R164" i="451"/>
  <c r="P161" i="451"/>
  <c r="Q159" i="451"/>
  <c r="W156" i="451"/>
  <c r="U153" i="451"/>
  <c r="V151" i="451"/>
  <c r="R149" i="451"/>
  <c r="S146" i="451"/>
  <c r="O144" i="451"/>
  <c r="P142" i="451"/>
  <c r="T139" i="451"/>
  <c r="T136" i="451"/>
  <c r="V134" i="451"/>
  <c r="R132" i="451"/>
  <c r="P129" i="451"/>
  <c r="Q127" i="451"/>
  <c r="W124" i="451"/>
  <c r="U121" i="451"/>
  <c r="V119" i="451"/>
  <c r="R117" i="451"/>
  <c r="S114" i="451"/>
  <c r="O112" i="451"/>
  <c r="P110" i="451"/>
  <c r="T107" i="451"/>
  <c r="T104" i="451"/>
  <c r="V102" i="451"/>
  <c r="R100" i="451"/>
  <c r="P97" i="451"/>
  <c r="Q95" i="451"/>
  <c r="W92" i="451"/>
  <c r="U89" i="451"/>
  <c r="V87" i="451"/>
  <c r="R85" i="451"/>
  <c r="S82" i="451"/>
  <c r="O80" i="451"/>
  <c r="P78" i="451"/>
  <c r="T75" i="451"/>
  <c r="T72" i="451"/>
  <c r="V70" i="451"/>
  <c r="R68" i="451"/>
  <c r="P65" i="451"/>
  <c r="Q63" i="451"/>
  <c r="W60" i="451"/>
  <c r="U57" i="451"/>
  <c r="V55" i="451"/>
  <c r="R53" i="451"/>
  <c r="S50" i="451"/>
  <c r="O48" i="451"/>
  <c r="P46" i="451"/>
  <c r="T43" i="451"/>
  <c r="T40" i="451"/>
  <c r="V38" i="451"/>
  <c r="R36" i="451"/>
  <c r="P33" i="451"/>
  <c r="Q31" i="451"/>
  <c r="W28" i="451"/>
  <c r="U25" i="451"/>
  <c r="V23" i="451"/>
  <c r="T246" i="451"/>
  <c r="P239" i="451"/>
  <c r="S231" i="451"/>
  <c r="Q226" i="451"/>
  <c r="V218" i="451"/>
  <c r="R212" i="451"/>
  <c r="P207" i="451"/>
  <c r="V203" i="451"/>
  <c r="R200" i="451"/>
  <c r="S196" i="451"/>
  <c r="V193" i="451"/>
  <c r="Q189" i="451"/>
  <c r="R186" i="451"/>
  <c r="R182" i="451"/>
  <c r="P179" i="451"/>
  <c r="P175" i="451"/>
  <c r="V171" i="451"/>
  <c r="R168" i="451"/>
  <c r="S164" i="451"/>
  <c r="V161" i="451"/>
  <c r="Q157" i="451"/>
  <c r="R154" i="451"/>
  <c r="R150" i="451"/>
  <c r="P147" i="451"/>
  <c r="P143" i="451"/>
  <c r="V139" i="451"/>
  <c r="R136" i="451"/>
  <c r="S132" i="451"/>
  <c r="V129" i="451"/>
  <c r="Q125" i="451"/>
  <c r="R122" i="451"/>
  <c r="R118" i="451"/>
  <c r="P115" i="451"/>
  <c r="P111" i="451"/>
  <c r="V107" i="451"/>
  <c r="R104" i="451"/>
  <c r="S100" i="451"/>
  <c r="V97" i="451"/>
  <c r="Q93" i="451"/>
  <c r="R90" i="451"/>
  <c r="R86" i="451"/>
  <c r="P83" i="451"/>
  <c r="P79" i="451"/>
  <c r="V75" i="451"/>
  <c r="R72" i="451"/>
  <c r="S68" i="451"/>
  <c r="V65" i="451"/>
  <c r="Q61" i="451"/>
  <c r="R58" i="451"/>
  <c r="R54" i="451"/>
  <c r="P51" i="451"/>
  <c r="P47" i="451"/>
  <c r="V43" i="451"/>
  <c r="R40" i="451"/>
  <c r="S36" i="451"/>
  <c r="V33" i="451"/>
  <c r="Q29" i="451"/>
  <c r="R26" i="451"/>
  <c r="L22" i="451"/>
  <c r="T243" i="451"/>
  <c r="T235" i="451"/>
  <c r="O231" i="451"/>
  <c r="W224" i="451"/>
  <c r="S219" i="451"/>
  <c r="T211" i="451"/>
  <c r="P208" i="451"/>
  <c r="V205" i="451"/>
  <c r="W202" i="451"/>
  <c r="P200" i="451"/>
  <c r="V197" i="451"/>
  <c r="W194" i="451"/>
  <c r="P192" i="451"/>
  <c r="V189" i="451"/>
  <c r="W186" i="451"/>
  <c r="P184" i="451"/>
  <c r="V181" i="451"/>
  <c r="W178" i="451"/>
  <c r="P176" i="451"/>
  <c r="V173" i="451"/>
  <c r="W170" i="451"/>
  <c r="P168" i="451"/>
  <c r="V165" i="451"/>
  <c r="W162" i="451"/>
  <c r="P160" i="451"/>
  <c r="V157" i="451"/>
  <c r="W154" i="451"/>
  <c r="P152" i="451"/>
  <c r="V149" i="451"/>
  <c r="W146" i="451"/>
  <c r="P144" i="451"/>
  <c r="R237" i="451"/>
  <c r="V226" i="451"/>
  <c r="S215" i="451"/>
  <c r="S206" i="451"/>
  <c r="Q201" i="451"/>
  <c r="S192" i="451"/>
  <c r="R183" i="451"/>
  <c r="V178" i="451"/>
  <c r="O172" i="451"/>
  <c r="T165" i="451"/>
  <c r="V156" i="451"/>
  <c r="T148" i="451"/>
  <c r="W142" i="451"/>
  <c r="V138" i="451"/>
  <c r="P133" i="451"/>
  <c r="R129" i="451"/>
  <c r="T124" i="451"/>
  <c r="T119" i="451"/>
  <c r="Q115" i="451"/>
  <c r="W110" i="451"/>
  <c r="V106" i="451"/>
  <c r="P101" i="451"/>
  <c r="R97" i="451"/>
  <c r="T92" i="451"/>
  <c r="T87" i="451"/>
  <c r="Q83" i="451"/>
  <c r="W78" i="451"/>
  <c r="V74" i="451"/>
  <c r="P69" i="451"/>
  <c r="R65" i="451"/>
  <c r="T60" i="451"/>
  <c r="T55" i="451"/>
  <c r="Q51" i="451"/>
  <c r="W46" i="451"/>
  <c r="V42" i="451"/>
  <c r="P37" i="451"/>
  <c r="R33" i="451"/>
  <c r="T28" i="451"/>
  <c r="T23" i="451"/>
  <c r="S208" i="451"/>
  <c r="T196" i="451"/>
  <c r="O178" i="451"/>
  <c r="T154" i="451"/>
  <c r="W134" i="451"/>
  <c r="V130" i="451"/>
  <c r="V114" i="451"/>
  <c r="V98" i="451"/>
  <c r="R89" i="451"/>
  <c r="T79" i="451"/>
  <c r="W245" i="451"/>
  <c r="U242" i="451"/>
  <c r="S239" i="451"/>
  <c r="Q236" i="451"/>
  <c r="T232" i="451"/>
  <c r="T228" i="451"/>
  <c r="T224" i="451"/>
  <c r="T220" i="451"/>
  <c r="T216" i="451"/>
  <c r="T212" i="451"/>
  <c r="P245" i="451"/>
  <c r="W240" i="451"/>
  <c r="V235" i="451"/>
  <c r="W231" i="451"/>
  <c r="W227" i="451"/>
  <c r="W223" i="451"/>
  <c r="W219" i="451"/>
  <c r="W215" i="451"/>
  <c r="W211" i="451"/>
  <c r="Q208" i="451"/>
  <c r="O205" i="451"/>
  <c r="W201" i="451"/>
  <c r="U198" i="451"/>
  <c r="S195" i="451"/>
  <c r="Q192" i="451"/>
  <c r="O189" i="451"/>
  <c r="W185" i="451"/>
  <c r="U182" i="451"/>
  <c r="S179" i="451"/>
  <c r="Q176" i="451"/>
  <c r="O173" i="451"/>
  <c r="W169" i="451"/>
  <c r="U166" i="451"/>
  <c r="S163" i="451"/>
  <c r="Q160" i="451"/>
  <c r="O157" i="451"/>
  <c r="W153" i="451"/>
  <c r="U150" i="451"/>
  <c r="S147" i="451"/>
  <c r="Q144" i="451"/>
  <c r="O141" i="451"/>
  <c r="W137" i="451"/>
  <c r="U134" i="451"/>
  <c r="S131" i="451"/>
  <c r="Q128" i="451"/>
  <c r="O125" i="451"/>
  <c r="W121" i="451"/>
  <c r="U118" i="451"/>
  <c r="S115" i="451"/>
  <c r="Q112" i="451"/>
  <c r="O109" i="451"/>
  <c r="W105" i="451"/>
  <c r="U102" i="451"/>
  <c r="S99" i="451"/>
  <c r="Q96" i="451"/>
  <c r="O93" i="451"/>
  <c r="W89" i="451"/>
  <c r="U86" i="451"/>
  <c r="S83" i="451"/>
  <c r="Q80" i="451"/>
  <c r="O77" i="451"/>
  <c r="W73" i="451"/>
  <c r="U70" i="451"/>
  <c r="S67" i="451"/>
  <c r="Q64" i="451"/>
  <c r="O61" i="451"/>
  <c r="W57" i="451"/>
  <c r="U54" i="451"/>
  <c r="S51" i="451"/>
  <c r="Q48" i="451"/>
  <c r="O45" i="451"/>
  <c r="W41" i="451"/>
  <c r="U38" i="451"/>
  <c r="S35" i="451"/>
  <c r="Q32" i="451"/>
  <c r="O29" i="451"/>
  <c r="W25" i="451"/>
  <c r="O23" i="451"/>
  <c r="T242" i="451"/>
  <c r="R238" i="451"/>
  <c r="S232" i="451"/>
  <c r="P227" i="451"/>
  <c r="U221" i="451"/>
  <c r="S216" i="451"/>
  <c r="P211" i="451"/>
  <c r="W236" i="451"/>
  <c r="R226" i="451"/>
  <c r="S217" i="451"/>
  <c r="P209" i="451"/>
  <c r="W204" i="451"/>
  <c r="V199" i="451"/>
  <c r="S194" i="451"/>
  <c r="P190" i="451"/>
  <c r="T184" i="451"/>
  <c r="R180" i="451"/>
  <c r="Q175" i="451"/>
  <c r="U169" i="451"/>
  <c r="R165" i="451"/>
  <c r="O160" i="451"/>
  <c r="T155" i="451"/>
  <c r="V150" i="451"/>
  <c r="P145" i="451"/>
  <c r="W140" i="451"/>
  <c r="V135" i="451"/>
  <c r="S130" i="451"/>
  <c r="P126" i="451"/>
  <c r="T120" i="451"/>
  <c r="R116" i="451"/>
  <c r="Q111" i="451"/>
  <c r="U105" i="451"/>
  <c r="R101" i="451"/>
  <c r="O96" i="451"/>
  <c r="T91" i="451"/>
  <c r="V86" i="451"/>
  <c r="P81" i="451"/>
  <c r="W76" i="451"/>
  <c r="V71" i="451"/>
  <c r="S66" i="451"/>
  <c r="P62" i="451"/>
  <c r="T56" i="451"/>
  <c r="R52" i="451"/>
  <c r="Q47" i="451"/>
  <c r="U41" i="451"/>
  <c r="R37" i="451"/>
  <c r="O32" i="451"/>
  <c r="T27" i="451"/>
  <c r="V246" i="451"/>
  <c r="R236" i="451"/>
  <c r="O221" i="451"/>
  <c r="V209" i="451"/>
  <c r="R202" i="451"/>
  <c r="P195" i="451"/>
  <c r="V187" i="451"/>
  <c r="S180" i="451"/>
  <c r="Q173" i="451"/>
  <c r="R166" i="451"/>
  <c r="P159" i="451"/>
  <c r="R152" i="451"/>
  <c r="V145" i="451"/>
  <c r="R138" i="451"/>
  <c r="P131" i="451"/>
  <c r="V123" i="451"/>
  <c r="S116" i="451"/>
  <c r="Q109" i="451"/>
  <c r="R102" i="451"/>
  <c r="P95" i="451"/>
  <c r="R88" i="451"/>
  <c r="V81" i="451"/>
  <c r="R74" i="451"/>
  <c r="P67" i="451"/>
  <c r="V59" i="451"/>
  <c r="S52" i="451"/>
  <c r="Q45" i="451"/>
  <c r="R38" i="451"/>
  <c r="P31" i="451"/>
  <c r="R24" i="451"/>
  <c r="V237" i="451"/>
  <c r="T229" i="451"/>
  <c r="V214" i="451"/>
  <c r="W206" i="451"/>
  <c r="T201" i="451"/>
  <c r="P196" i="451"/>
  <c r="W190" i="451"/>
  <c r="T185" i="451"/>
  <c r="P180" i="451"/>
  <c r="W174" i="451"/>
  <c r="T169" i="451"/>
  <c r="P164" i="451"/>
  <c r="W158" i="451"/>
  <c r="T153" i="451"/>
  <c r="P148" i="451"/>
  <c r="U241" i="451"/>
  <c r="T221" i="451"/>
  <c r="O204" i="451"/>
  <c r="V188" i="451"/>
  <c r="S174" i="451"/>
  <c r="S160" i="451"/>
  <c r="V146" i="451"/>
  <c r="T135" i="451"/>
  <c r="W126" i="451"/>
  <c r="P117" i="451"/>
  <c r="T108" i="451"/>
  <c r="Q99" i="451"/>
  <c r="V90" i="451"/>
  <c r="R81" i="451"/>
  <c r="T71" i="451"/>
  <c r="W62" i="451"/>
  <c r="P53" i="451"/>
  <c r="T44" i="451"/>
  <c r="Q35" i="451"/>
  <c r="V26" i="451"/>
  <c r="R199" i="451"/>
  <c r="R167" i="451"/>
  <c r="U133" i="451"/>
  <c r="W118" i="451"/>
  <c r="T100" i="451"/>
  <c r="S88" i="451"/>
  <c r="Q75" i="451"/>
  <c r="T68" i="451"/>
  <c r="W54" i="451"/>
  <c r="O44" i="451"/>
  <c r="S40" i="451"/>
  <c r="S30" i="451"/>
  <c r="S24" i="451"/>
  <c r="R207" i="451"/>
  <c r="O196" i="451"/>
  <c r="R175" i="451"/>
  <c r="R169" i="451"/>
  <c r="R147" i="451"/>
  <c r="W138" i="451"/>
  <c r="R131" i="451"/>
  <c r="O126" i="451"/>
  <c r="Q105" i="451"/>
  <c r="T97" i="451"/>
  <c r="T241" i="451"/>
  <c r="Q232" i="451"/>
  <c r="S221" i="451"/>
  <c r="Q209" i="451"/>
  <c r="S200" i="451"/>
  <c r="R191" i="451"/>
  <c r="V186" i="451"/>
  <c r="O180" i="451"/>
  <c r="T173" i="451"/>
  <c r="V164" i="451"/>
  <c r="T156" i="451"/>
  <c r="S150" i="451"/>
  <c r="Q145" i="451"/>
  <c r="P140" i="451"/>
  <c r="V136" i="451"/>
  <c r="V132" i="451"/>
  <c r="P128" i="451"/>
  <c r="P124" i="451"/>
  <c r="V120" i="451"/>
  <c r="V116" i="451"/>
  <c r="P112" i="451"/>
  <c r="P108" i="451"/>
  <c r="V104" i="451"/>
  <c r="V100" i="451"/>
  <c r="P96" i="451"/>
  <c r="P92" i="451"/>
  <c r="V88" i="451"/>
  <c r="V84" i="451"/>
  <c r="P80" i="451"/>
  <c r="P76" i="451"/>
  <c r="V72" i="451"/>
  <c r="V68" i="451"/>
  <c r="P64" i="451"/>
  <c r="P60" i="451"/>
  <c r="V56" i="451"/>
  <c r="V52" i="451"/>
  <c r="P48" i="451"/>
  <c r="P44" i="451"/>
  <c r="V40" i="451"/>
  <c r="V36" i="451"/>
  <c r="P32" i="451"/>
  <c r="P28" i="451"/>
  <c r="V24" i="451"/>
  <c r="R242" i="451"/>
  <c r="R214" i="451"/>
  <c r="V194" i="451"/>
  <c r="Q185" i="451"/>
  <c r="T175" i="451"/>
  <c r="V162" i="451"/>
  <c r="O156" i="451"/>
  <c r="T143" i="451"/>
  <c r="Q139" i="451"/>
  <c r="S126" i="451"/>
  <c r="P122" i="451"/>
  <c r="U115" i="451"/>
  <c r="O108" i="451"/>
  <c r="S104" i="451"/>
  <c r="T95" i="451"/>
  <c r="T84" i="451"/>
  <c r="O76" i="451"/>
  <c r="T63" i="451"/>
  <c r="P58" i="451"/>
  <c r="U51" i="451"/>
  <c r="W38" i="451"/>
  <c r="P29" i="451"/>
  <c r="Q234" i="451"/>
  <c r="T225" i="451"/>
  <c r="Q203" i="451"/>
  <c r="T189" i="451"/>
  <c r="R179" i="451"/>
  <c r="Q161" i="451"/>
  <c r="T151" i="451"/>
  <c r="P136" i="451"/>
  <c r="V124" i="451"/>
  <c r="U119" i="451"/>
  <c r="R115" i="451"/>
  <c r="O110" i="451"/>
  <c r="O106" i="451"/>
  <c r="T98" i="451"/>
  <c r="V29" i="451"/>
  <c r="T37" i="451"/>
  <c r="P52" i="451"/>
  <c r="W74" i="451"/>
  <c r="V93" i="451"/>
  <c r="P36" i="451"/>
  <c r="W58" i="451"/>
  <c r="V77" i="451"/>
  <c r="T85" i="451"/>
  <c r="O26" i="451"/>
  <c r="U55" i="451"/>
  <c r="T65" i="451"/>
  <c r="R79" i="451"/>
  <c r="O90" i="451"/>
  <c r="V44" i="451"/>
  <c r="R51" i="451"/>
  <c r="T66" i="451"/>
  <c r="O78" i="451"/>
  <c r="Q244" i="451"/>
  <c r="W239" i="451"/>
  <c r="O235" i="451"/>
  <c r="T230" i="451"/>
  <c r="R225" i="451"/>
  <c r="R219" i="451"/>
  <c r="T214" i="451"/>
  <c r="U245" i="451"/>
  <c r="S238" i="451"/>
  <c r="W233" i="451"/>
  <c r="O228" i="451"/>
  <c r="O222" i="451"/>
  <c r="W217" i="451"/>
  <c r="O212" i="451"/>
  <c r="O207" i="451"/>
  <c r="S203" i="451"/>
  <c r="O199" i="451"/>
  <c r="Q194" i="451"/>
  <c r="U190" i="451"/>
  <c r="Q186" i="451"/>
  <c r="S181" i="451"/>
  <c r="W177" i="451"/>
  <c r="S173" i="451"/>
  <c r="U168" i="451"/>
  <c r="O165" i="451"/>
  <c r="U160" i="451"/>
  <c r="W155" i="451"/>
  <c r="Q152" i="451"/>
  <c r="W147" i="451"/>
  <c r="O143" i="451"/>
  <c r="S139" i="451"/>
  <c r="O135" i="451"/>
  <c r="Q130" i="451"/>
  <c r="U126" i="451"/>
  <c r="Q122" i="451"/>
  <c r="S117" i="451"/>
  <c r="W113" i="451"/>
  <c r="S109" i="451"/>
  <c r="U104" i="451"/>
  <c r="O101" i="451"/>
  <c r="U96" i="451"/>
  <c r="W91" i="451"/>
  <c r="Q88" i="451"/>
  <c r="W83" i="451"/>
  <c r="O79" i="451"/>
  <c r="S75" i="451"/>
  <c r="O71" i="451"/>
  <c r="Q66" i="451"/>
  <c r="U62" i="451"/>
  <c r="Q58" i="451"/>
  <c r="S53" i="451"/>
  <c r="W49" i="451"/>
  <c r="S45" i="451"/>
  <c r="U40" i="451"/>
  <c r="O37" i="451"/>
  <c r="U32" i="451"/>
  <c r="W27" i="451"/>
  <c r="P243" i="451"/>
  <c r="U235" i="451"/>
  <c r="U229" i="451"/>
  <c r="S222" i="451"/>
  <c r="S214" i="451"/>
  <c r="S242" i="451"/>
  <c r="O227" i="451"/>
  <c r="W214" i="451"/>
  <c r="Q207" i="451"/>
  <c r="O200" i="451"/>
  <c r="T192" i="451"/>
  <c r="T187" i="451"/>
  <c r="W180" i="451"/>
  <c r="R173" i="451"/>
  <c r="V167" i="451"/>
  <c r="T160" i="451"/>
  <c r="P153" i="451"/>
  <c r="R148" i="451"/>
  <c r="R141" i="451"/>
  <c r="P134" i="451"/>
  <c r="O128" i="451"/>
  <c r="P121" i="451"/>
  <c r="U113" i="451"/>
  <c r="W108" i="451"/>
  <c r="P102" i="451"/>
  <c r="V94" i="451"/>
  <c r="T88" i="451"/>
  <c r="U81" i="451"/>
  <c r="S74" i="451"/>
  <c r="R69" i="451"/>
  <c r="V62" i="451"/>
  <c r="Q55" i="451"/>
  <c r="P49" i="451"/>
  <c r="S42" i="451"/>
  <c r="T35" i="451"/>
  <c r="P30" i="451"/>
  <c r="Q23" i="451"/>
  <c r="R230" i="451"/>
  <c r="Q216" i="451"/>
  <c r="P203" i="451"/>
  <c r="R192" i="451"/>
  <c r="R184" i="451"/>
  <c r="R174" i="451"/>
  <c r="V163" i="451"/>
  <c r="V155" i="451"/>
  <c r="R146" i="451"/>
  <c r="P135" i="451"/>
  <c r="P127" i="451"/>
  <c r="Q117" i="451"/>
  <c r="P107" i="451"/>
  <c r="P99" i="451"/>
  <c r="V89" i="451"/>
  <c r="R78" i="451"/>
  <c r="R70" i="451"/>
  <c r="S60" i="451"/>
  <c r="R50" i="451"/>
  <c r="R42" i="451"/>
  <c r="R32" i="451"/>
  <c r="O246" i="451"/>
  <c r="T233" i="451"/>
  <c r="Q218" i="451"/>
  <c r="P205" i="451"/>
  <c r="W198" i="451"/>
  <c r="U191" i="451"/>
  <c r="U183" i="451"/>
  <c r="T177" i="451"/>
  <c r="P170" i="451"/>
  <c r="P162" i="451"/>
  <c r="P156" i="451"/>
  <c r="P149" i="451"/>
  <c r="V236" i="451"/>
  <c r="S211" i="451"/>
  <c r="T191" i="451"/>
  <c r="T170" i="451"/>
  <c r="R151" i="451"/>
  <c r="W136" i="451"/>
  <c r="U123" i="451"/>
  <c r="R113" i="451"/>
  <c r="O100" i="451"/>
  <c r="S86" i="451"/>
  <c r="T76" i="451"/>
  <c r="S64" i="451"/>
  <c r="P50" i="451"/>
  <c r="T39" i="451"/>
  <c r="U27" i="451"/>
  <c r="Q195" i="451"/>
  <c r="O146" i="451"/>
  <c r="W128" i="451"/>
  <c r="S94" i="451"/>
  <c r="W80" i="451"/>
  <c r="U69" i="451"/>
  <c r="T52" i="451"/>
  <c r="P42" i="451"/>
  <c r="T31" i="451"/>
  <c r="O223" i="451"/>
  <c r="R201" i="451"/>
  <c r="V180" i="451"/>
  <c r="S166" i="451"/>
  <c r="O142" i="451"/>
  <c r="P132" i="451"/>
  <c r="V125" i="451"/>
  <c r="P100" i="451"/>
  <c r="W242" i="451"/>
  <c r="R228" i="451"/>
  <c r="O215" i="451"/>
  <c r="O202" i="451"/>
  <c r="T190" i="451"/>
  <c r="S182" i="451"/>
  <c r="V176" i="451"/>
  <c r="R163" i="451"/>
  <c r="V154" i="451"/>
  <c r="T146" i="451"/>
  <c r="R139" i="451"/>
  <c r="O134" i="451"/>
  <c r="Q129" i="451"/>
  <c r="R123" i="451"/>
  <c r="O118" i="451"/>
  <c r="Q113" i="451"/>
  <c r="R107" i="451"/>
  <c r="O102" i="451"/>
  <c r="Q97" i="451"/>
  <c r="R91" i="451"/>
  <c r="O86" i="451"/>
  <c r="Q81" i="451"/>
  <c r="R75" i="451"/>
  <c r="O70" i="451"/>
  <c r="Q65" i="451"/>
  <c r="R59" i="451"/>
  <c r="O54" i="451"/>
  <c r="Q49" i="451"/>
  <c r="R43" i="451"/>
  <c r="O38" i="451"/>
  <c r="Q33" i="451"/>
  <c r="R27" i="451"/>
  <c r="R23" i="451"/>
  <c r="W216" i="451"/>
  <c r="R193" i="451"/>
  <c r="T181" i="451"/>
  <c r="Q163" i="451"/>
  <c r="Q153" i="451"/>
  <c r="P141" i="451"/>
  <c r="T127" i="451"/>
  <c r="R121" i="451"/>
  <c r="T111" i="451"/>
  <c r="R105" i="451"/>
  <c r="P93" i="451"/>
  <c r="V82" i="451"/>
  <c r="V66" i="451"/>
  <c r="R57" i="451"/>
  <c r="S46" i="451"/>
  <c r="W32" i="451"/>
  <c r="O233" i="451"/>
  <c r="Q214" i="451"/>
  <c r="V192" i="451"/>
  <c r="V170" i="451"/>
  <c r="O154" i="451"/>
  <c r="Q137" i="451"/>
  <c r="W122" i="451"/>
  <c r="T117" i="451"/>
  <c r="R111" i="451"/>
  <c r="P104" i="451"/>
  <c r="O94" i="451"/>
  <c r="R35" i="451"/>
  <c r="P56" i="451"/>
  <c r="U87" i="451"/>
  <c r="T34" i="451"/>
  <c r="T70" i="451"/>
  <c r="T81" i="451"/>
  <c r="P24" i="451"/>
  <c r="V60" i="451"/>
  <c r="T69" i="451"/>
  <c r="P88" i="451"/>
  <c r="V45" i="451"/>
  <c r="Q57" i="451"/>
  <c r="O74" i="451"/>
  <c r="Q246" i="451"/>
  <c r="W237" i="451"/>
  <c r="R227" i="451"/>
  <c r="R217" i="451"/>
  <c r="Q243" i="451"/>
  <c r="O236" i="451"/>
  <c r="W225" i="451"/>
  <c r="O214" i="451"/>
  <c r="S205" i="451"/>
  <c r="O197" i="451"/>
  <c r="W187" i="451"/>
  <c r="W179" i="451"/>
  <c r="S171" i="451"/>
  <c r="Q162" i="451"/>
  <c r="Q154" i="451"/>
  <c r="W145" i="451"/>
  <c r="U136" i="451"/>
  <c r="U128" i="451"/>
  <c r="Q120" i="451"/>
  <c r="O111" i="451"/>
  <c r="O103" i="451"/>
  <c r="U94" i="451"/>
  <c r="S85" i="451"/>
  <c r="S77" i="451"/>
  <c r="O69" i="451"/>
  <c r="W59" i="451"/>
  <c r="W51" i="451"/>
  <c r="S43" i="451"/>
  <c r="Q34" i="451"/>
  <c r="Q26" i="451"/>
  <c r="V240" i="451"/>
  <c r="P225" i="451"/>
  <c r="U211" i="451"/>
  <c r="W222" i="451"/>
  <c r="S202" i="451"/>
  <c r="V190" i="451"/>
  <c r="P177" i="451"/>
  <c r="T163" i="451"/>
  <c r="Q151" i="451"/>
  <c r="U137" i="451"/>
  <c r="T131" i="451"/>
  <c r="V118" i="451"/>
  <c r="O104" i="451"/>
  <c r="R92" i="451"/>
  <c r="Q79" i="451"/>
  <c r="T64" i="451"/>
  <c r="W52" i="451"/>
  <c r="V39" i="451"/>
  <c r="P25" i="451"/>
  <c r="R206" i="451"/>
  <c r="S188" i="451"/>
  <c r="R160" i="451"/>
  <c r="Q141" i="451"/>
  <c r="V121" i="451"/>
  <c r="P103" i="451"/>
  <c r="S84" i="451"/>
  <c r="R64" i="451"/>
  <c r="R46" i="451"/>
  <c r="V27" i="451"/>
  <c r="S223" i="451"/>
  <c r="P202" i="451"/>
  <c r="P188" i="451"/>
  <c r="P173" i="451"/>
  <c r="U159" i="451"/>
  <c r="T145" i="451"/>
  <c r="V200" i="451"/>
  <c r="O162" i="451"/>
  <c r="Q131" i="451"/>
  <c r="W104" i="451"/>
  <c r="P82" i="451"/>
  <c r="V58" i="451"/>
  <c r="S32" i="451"/>
  <c r="V172" i="451"/>
  <c r="P109" i="451"/>
  <c r="R73" i="451"/>
  <c r="W48" i="451"/>
  <c r="P26" i="451"/>
  <c r="T194" i="451"/>
  <c r="T157" i="451"/>
  <c r="T129" i="451"/>
  <c r="R95" i="451"/>
  <c r="Q222" i="451"/>
  <c r="V196" i="451"/>
  <c r="T178" i="451"/>
  <c r="T158" i="451"/>
  <c r="T142" i="451"/>
  <c r="W130" i="451"/>
  <c r="T121" i="451"/>
  <c r="T110" i="451"/>
  <c r="T105" i="451"/>
  <c r="T94" i="451"/>
  <c r="W82" i="451"/>
  <c r="T73" i="451"/>
  <c r="T62" i="451"/>
  <c r="W50" i="451"/>
  <c r="T41" i="451"/>
  <c r="T30" i="451"/>
  <c r="Q239" i="451"/>
  <c r="T186" i="451"/>
  <c r="S158" i="451"/>
  <c r="P138" i="451"/>
  <c r="T116" i="451"/>
  <c r="U99" i="451"/>
  <c r="P74" i="451"/>
  <c r="U53" i="451"/>
  <c r="Q245" i="451"/>
  <c r="V202" i="451"/>
  <c r="T162" i="451"/>
  <c r="T134" i="451"/>
  <c r="T114" i="451"/>
  <c r="T102" i="451"/>
  <c r="R47" i="451"/>
  <c r="Q25" i="451"/>
  <c r="V76" i="451"/>
  <c r="W42" i="451"/>
  <c r="T82" i="451"/>
  <c r="T49" i="451"/>
  <c r="O243" i="451"/>
  <c r="Q238" i="451"/>
  <c r="T234" i="451"/>
  <c r="R229" i="451"/>
  <c r="R223" i="451"/>
  <c r="T218" i="451"/>
  <c r="R213" i="451"/>
  <c r="V243" i="451"/>
  <c r="U237" i="451"/>
  <c r="O232" i="451"/>
  <c r="O226" i="451"/>
  <c r="W221" i="451"/>
  <c r="O216" i="451"/>
  <c r="O210" i="451"/>
  <c r="U206" i="451"/>
  <c r="Q202" i="451"/>
  <c r="S197" i="451"/>
  <c r="W193" i="451"/>
  <c r="S189" i="451"/>
  <c r="U184" i="451"/>
  <c r="O181" i="451"/>
  <c r="U176" i="451"/>
  <c r="W171" i="451"/>
  <c r="Q168" i="451"/>
  <c r="W163" i="451"/>
  <c r="O159" i="451"/>
  <c r="S155" i="451"/>
  <c r="O151" i="451"/>
  <c r="Q146" i="451"/>
  <c r="U142" i="451"/>
  <c r="Q138" i="451"/>
  <c r="S133" i="451"/>
  <c r="W129" i="451"/>
  <c r="S125" i="451"/>
  <c r="U120" i="451"/>
  <c r="O117" i="451"/>
  <c r="U112" i="451"/>
  <c r="W107" i="451"/>
  <c r="Q104" i="451"/>
  <c r="W99" i="451"/>
  <c r="O95" i="451"/>
  <c r="S91" i="451"/>
  <c r="O87" i="451"/>
  <c r="Q82" i="451"/>
  <c r="U78" i="451"/>
  <c r="Q74" i="451"/>
  <c r="S69" i="451"/>
  <c r="W65" i="451"/>
  <c r="S61" i="451"/>
  <c r="U56" i="451"/>
  <c r="O53" i="451"/>
  <c r="U48" i="451"/>
  <c r="W43" i="451"/>
  <c r="Q40" i="451"/>
  <c r="W35" i="451"/>
  <c r="O31" i="451"/>
  <c r="S27" i="451"/>
  <c r="S23" i="451"/>
  <c r="Q241" i="451"/>
  <c r="P235" i="451"/>
  <c r="U227" i="451"/>
  <c r="U219" i="451"/>
  <c r="U213" i="451"/>
  <c r="P238" i="451"/>
  <c r="T223" i="451"/>
  <c r="Q212" i="451"/>
  <c r="R205" i="451"/>
  <c r="P198" i="451"/>
  <c r="O192" i="451"/>
  <c r="P185" i="451"/>
  <c r="U177" i="451"/>
  <c r="W172" i="451"/>
  <c r="P166" i="451"/>
  <c r="V158" i="451"/>
  <c r="T152" i="451"/>
  <c r="U145" i="451"/>
  <c r="S138" i="451"/>
  <c r="R133" i="451"/>
  <c r="V126" i="451"/>
  <c r="Q119" i="451"/>
  <c r="P113" i="451"/>
  <c r="S106" i="451"/>
  <c r="T99" i="451"/>
  <c r="P94" i="451"/>
  <c r="Q87" i="451"/>
  <c r="V79" i="451"/>
  <c r="U73" i="451"/>
  <c r="T67" i="451"/>
  <c r="R60" i="451"/>
  <c r="V54" i="451"/>
  <c r="V47" i="451"/>
  <c r="O40" i="451"/>
  <c r="S34" i="451"/>
  <c r="R28" i="451"/>
  <c r="V245" i="451"/>
  <c r="W228" i="451"/>
  <c r="W210" i="451"/>
  <c r="P199" i="451"/>
  <c r="P191" i="451"/>
  <c r="Q181" i="451"/>
  <c r="P171" i="451"/>
  <c r="P163" i="451"/>
  <c r="V153" i="451"/>
  <c r="R142" i="451"/>
  <c r="R134" i="451"/>
  <c r="S124" i="451"/>
  <c r="R114" i="451"/>
  <c r="R106" i="451"/>
  <c r="R96" i="451"/>
  <c r="Q85" i="451"/>
  <c r="Q77" i="451"/>
  <c r="V67" i="451"/>
  <c r="V57" i="451"/>
  <c r="V49" i="451"/>
  <c r="P39" i="451"/>
  <c r="S28" i="451"/>
  <c r="R245" i="451"/>
  <c r="Q230" i="451"/>
  <c r="V210" i="451"/>
  <c r="P204" i="451"/>
  <c r="P197" i="451"/>
  <c r="P189" i="451"/>
  <c r="W182" i="451"/>
  <c r="U175" i="451"/>
  <c r="U167" i="451"/>
  <c r="T161" i="451"/>
  <c r="P154" i="451"/>
  <c r="P146" i="451"/>
  <c r="V230" i="451"/>
  <c r="U205" i="451"/>
  <c r="T182" i="451"/>
  <c r="Q169" i="451"/>
  <c r="Q147" i="451"/>
  <c r="O132" i="451"/>
  <c r="V122" i="451"/>
  <c r="U109" i="451"/>
  <c r="S96" i="451"/>
  <c r="P85" i="451"/>
  <c r="W72" i="451"/>
  <c r="U59" i="451"/>
  <c r="R49" i="451"/>
  <c r="O36" i="451"/>
  <c r="V234" i="451"/>
  <c r="S190" i="451"/>
  <c r="R137" i="451"/>
  <c r="U117" i="451"/>
  <c r="Q91" i="451"/>
  <c r="S78" i="451"/>
  <c r="U67" i="451"/>
  <c r="V50" i="451"/>
  <c r="R41" i="451"/>
  <c r="Q27" i="451"/>
  <c r="R220" i="451"/>
  <c r="S198" i="451"/>
  <c r="T174" i="451"/>
  <c r="O164" i="451"/>
  <c r="V141" i="451"/>
  <c r="T130" i="451"/>
  <c r="Q121" i="451"/>
  <c r="R99" i="451"/>
  <c r="V239" i="451"/>
  <c r="R224" i="451"/>
  <c r="V212" i="451"/>
  <c r="T199" i="451"/>
  <c r="T188" i="451"/>
  <c r="U181" i="451"/>
  <c r="O170" i="451"/>
  <c r="R159" i="451"/>
  <c r="R153" i="451"/>
  <c r="V144" i="451"/>
  <c r="T138" i="451"/>
  <c r="V133" i="451"/>
  <c r="U127" i="451"/>
  <c r="T122" i="451"/>
  <c r="V117" i="451"/>
  <c r="U111" i="451"/>
  <c r="T106" i="451"/>
  <c r="V101" i="451"/>
  <c r="U95" i="451"/>
  <c r="T90" i="451"/>
  <c r="V85" i="451"/>
  <c r="U79" i="451"/>
  <c r="T74" i="451"/>
  <c r="V69" i="451"/>
  <c r="U63" i="451"/>
  <c r="T58" i="451"/>
  <c r="V53" i="451"/>
  <c r="U47" i="451"/>
  <c r="T42" i="451"/>
  <c r="V37" i="451"/>
  <c r="U31" i="451"/>
  <c r="T26" i="451"/>
  <c r="P244" i="451"/>
  <c r="Q210" i="451"/>
  <c r="O188" i="451"/>
  <c r="S176" i="451"/>
  <c r="R161" i="451"/>
  <c r="T149" i="451"/>
  <c r="O140" i="451"/>
  <c r="P125" i="451"/>
  <c r="S120" i="451"/>
  <c r="S110" i="451"/>
  <c r="U101" i="451"/>
  <c r="O92" i="451"/>
  <c r="P77" i="451"/>
  <c r="S62" i="451"/>
  <c r="S56" i="451"/>
  <c r="P45" i="451"/>
  <c r="O28" i="451"/>
  <c r="S229" i="451"/>
  <c r="T204" i="451"/>
  <c r="O186" i="451"/>
  <c r="U165" i="451"/>
  <c r="S152" i="451"/>
  <c r="U135" i="451"/>
  <c r="O122" i="451"/>
  <c r="P116" i="451"/>
  <c r="V109" i="451"/>
  <c r="U103" i="451"/>
  <c r="V28" i="451"/>
  <c r="Q41" i="451"/>
  <c r="O58" i="451"/>
  <c r="V92" i="451"/>
  <c r="P40" i="451"/>
  <c r="U71" i="451"/>
  <c r="R83" i="451"/>
  <c r="O30" i="451"/>
  <c r="V61" i="451"/>
  <c r="Q73" i="451"/>
  <c r="W26" i="451"/>
  <c r="V48" i="451"/>
  <c r="R63" i="451"/>
  <c r="W90" i="451"/>
  <c r="S241" i="451"/>
  <c r="R233" i="451"/>
  <c r="T222" i="451"/>
  <c r="R211" i="451"/>
  <c r="O230" i="451"/>
  <c r="O220" i="451"/>
  <c r="W209" i="451"/>
  <c r="U200" i="451"/>
  <c r="U192" i="451"/>
  <c r="Q184" i="451"/>
  <c r="O175" i="451"/>
  <c r="O167" i="451"/>
  <c r="U158" i="451"/>
  <c r="S149" i="451"/>
  <c r="S141" i="451"/>
  <c r="O133" i="451"/>
  <c r="W123" i="451"/>
  <c r="W115" i="451"/>
  <c r="S107" i="451"/>
  <c r="Q98" i="451"/>
  <c r="Q90" i="451"/>
  <c r="W81" i="451"/>
  <c r="U72" i="451"/>
  <c r="U64" i="451"/>
  <c r="Q56" i="451"/>
  <c r="O47" i="451"/>
  <c r="O39" i="451"/>
  <c r="U30" i="451"/>
  <c r="R246" i="451"/>
  <c r="P233" i="451"/>
  <c r="P219" i="451"/>
  <c r="V232" i="451"/>
  <c r="U209" i="451"/>
  <c r="R197" i="451"/>
  <c r="Q183" i="451"/>
  <c r="S170" i="451"/>
  <c r="P158" i="451"/>
  <c r="V143" i="451"/>
  <c r="R124" i="451"/>
  <c r="V111" i="451"/>
  <c r="S98" i="451"/>
  <c r="W84" i="451"/>
  <c r="O72" i="451"/>
  <c r="T59" i="451"/>
  <c r="R45" i="451"/>
  <c r="T32" i="451"/>
  <c r="P241" i="451"/>
  <c r="V222" i="451"/>
  <c r="R198" i="451"/>
  <c r="R178" i="451"/>
  <c r="R170" i="451"/>
  <c r="Q149" i="451"/>
  <c r="V131" i="451"/>
  <c r="V113" i="451"/>
  <c r="S92" i="451"/>
  <c r="P75" i="451"/>
  <c r="R56" i="451"/>
  <c r="V35" i="451"/>
  <c r="T238" i="451"/>
  <c r="T209" i="451"/>
  <c r="P194" i="451"/>
  <c r="P181" i="451"/>
  <c r="W166" i="451"/>
  <c r="U151" i="451"/>
  <c r="O225" i="451"/>
  <c r="T180" i="451"/>
  <c r="U141" i="451"/>
  <c r="S118" i="451"/>
  <c r="W94" i="451"/>
  <c r="O68" i="451"/>
  <c r="U45" i="451"/>
  <c r="T227" i="451"/>
  <c r="T132" i="451"/>
  <c r="P90" i="451"/>
  <c r="W64" i="451"/>
  <c r="T36" i="451"/>
  <c r="T213" i="451"/>
  <c r="T172" i="451"/>
  <c r="O138" i="451"/>
  <c r="V112" i="451"/>
  <c r="O238" i="451"/>
  <c r="V208" i="451"/>
  <c r="Q187" i="451"/>
  <c r="S168" i="451"/>
  <c r="U149" i="451"/>
  <c r="T137" i="451"/>
  <c r="T126" i="451"/>
  <c r="W114" i="451"/>
  <c r="W98" i="451"/>
  <c r="T89" i="451"/>
  <c r="T78" i="451"/>
  <c r="W66" i="451"/>
  <c r="T57" i="451"/>
  <c r="T46" i="451"/>
  <c r="W34" i="451"/>
  <c r="T25" i="451"/>
  <c r="V204" i="451"/>
  <c r="R171" i="451"/>
  <c r="S144" i="451"/>
  <c r="O124" i="451"/>
  <c r="Q107" i="451"/>
  <c r="W86" i="451"/>
  <c r="P61" i="451"/>
  <c r="U37" i="451"/>
  <c r="W226" i="451"/>
  <c r="S184" i="451"/>
  <c r="V148" i="451"/>
  <c r="P120" i="451"/>
  <c r="V108" i="451"/>
  <c r="V32" i="451"/>
  <c r="O62" i="451"/>
  <c r="O42" i="451"/>
  <c r="Q89" i="451"/>
  <c r="V64" i="451"/>
  <c r="T38" i="451"/>
  <c r="P68" i="451"/>
  <c r="O241" i="451"/>
  <c r="R221" i="451"/>
  <c r="O234" i="451"/>
  <c r="W213" i="451"/>
  <c r="W195" i="451"/>
  <c r="Q178" i="451"/>
  <c r="W161" i="451"/>
  <c r="U144" i="451"/>
  <c r="O127" i="451"/>
  <c r="U110" i="451"/>
  <c r="S93" i="451"/>
  <c r="W75" i="451"/>
  <c r="S59" i="451"/>
  <c r="Q42" i="451"/>
  <c r="U24" i="451"/>
  <c r="S224" i="451"/>
  <c r="R218" i="451"/>
  <c r="R188" i="451"/>
  <c r="S162" i="451"/>
  <c r="O136" i="451"/>
  <c r="R109" i="451"/>
  <c r="R84" i="451"/>
  <c r="P57" i="451"/>
  <c r="V30" i="451"/>
  <c r="Q205" i="451"/>
  <c r="P167" i="451"/>
  <c r="R128" i="451"/>
  <c r="V91" i="451"/>
  <c r="Q53" i="451"/>
  <c r="W234" i="451"/>
  <c r="T193" i="451"/>
  <c r="P165" i="451"/>
  <c r="W212" i="451"/>
  <c r="T140" i="451"/>
  <c r="U91" i="451"/>
  <c r="W40" i="451"/>
  <c r="U131" i="451"/>
  <c r="Q59" i="451"/>
  <c r="T206" i="451"/>
  <c r="T133" i="451"/>
  <c r="Q237" i="451"/>
  <c r="R185" i="451"/>
  <c r="O148" i="451"/>
  <c r="T125" i="451"/>
  <c r="R103" i="451"/>
  <c r="O82" i="451"/>
  <c r="T61" i="451"/>
  <c r="R39" i="451"/>
  <c r="Q224" i="451"/>
  <c r="U157" i="451"/>
  <c r="W112" i="451"/>
  <c r="S72" i="451"/>
  <c r="R235" i="451"/>
  <c r="V160" i="451"/>
  <c r="T113" i="451"/>
  <c r="T50" i="451"/>
  <c r="V80" i="451"/>
  <c r="P84" i="451"/>
  <c r="T210" i="451"/>
  <c r="W203" i="451"/>
  <c r="Q170" i="451"/>
  <c r="Q136" i="451"/>
  <c r="S101" i="451"/>
  <c r="W67" i="451"/>
  <c r="W33" i="451"/>
  <c r="W244" i="451"/>
  <c r="V175" i="451"/>
  <c r="T123" i="451"/>
  <c r="P70" i="451"/>
  <c r="V238" i="451"/>
  <c r="S148" i="451"/>
  <c r="P71" i="451"/>
  <c r="U207" i="451"/>
  <c r="W150" i="451"/>
  <c r="P114" i="451"/>
  <c r="T207" i="451"/>
  <c r="V34" i="451"/>
  <c r="T101" i="451"/>
  <c r="T167" i="451"/>
  <c r="O114" i="451"/>
  <c r="R71" i="451"/>
  <c r="T29" i="451"/>
  <c r="W96" i="451"/>
  <c r="U197" i="451"/>
  <c r="V96" i="451"/>
  <c r="T54" i="451"/>
  <c r="P139" i="451"/>
  <c r="O130" i="451"/>
  <c r="T33" i="451"/>
  <c r="P72" i="451"/>
  <c r="U236" i="451"/>
  <c r="R215" i="451"/>
  <c r="W229" i="451"/>
  <c r="U208" i="451"/>
  <c r="O191" i="451"/>
  <c r="U174" i="451"/>
  <c r="S157" i="451"/>
  <c r="W139" i="451"/>
  <c r="S123" i="451"/>
  <c r="Q106" i="451"/>
  <c r="U88" i="451"/>
  <c r="Q72" i="451"/>
  <c r="O55" i="451"/>
  <c r="S37" i="451"/>
  <c r="T245" i="451"/>
  <c r="P217" i="451"/>
  <c r="V207" i="451"/>
  <c r="V182" i="451"/>
  <c r="R156" i="451"/>
  <c r="T128" i="451"/>
  <c r="V103" i="451"/>
  <c r="R77" i="451"/>
  <c r="U49" i="451"/>
  <c r="T24" i="451"/>
  <c r="V195" i="451"/>
  <c r="S156" i="451"/>
  <c r="R120" i="451"/>
  <c r="R82" i="451"/>
  <c r="P43" i="451"/>
  <c r="R222" i="451"/>
  <c r="P186" i="451"/>
  <c r="P157" i="451"/>
  <c r="T197" i="451"/>
  <c r="S128" i="451"/>
  <c r="U77" i="451"/>
  <c r="W30" i="451"/>
  <c r="W102" i="451"/>
  <c r="Q43" i="451"/>
  <c r="Q193" i="451"/>
  <c r="R127" i="451"/>
  <c r="T217" i="451"/>
  <c r="Q177" i="451"/>
  <c r="T141" i="451"/>
  <c r="R119" i="451"/>
  <c r="O98" i="451"/>
  <c r="T77" i="451"/>
  <c r="R55" i="451"/>
  <c r="O34" i="451"/>
  <c r="R203" i="451"/>
  <c r="S142" i="451"/>
  <c r="P106" i="451"/>
  <c r="O60" i="451"/>
  <c r="R216" i="451"/>
  <c r="V140" i="451"/>
  <c r="W106" i="451"/>
  <c r="T86" i="451"/>
  <c r="N22" i="451"/>
  <c r="U39" i="451"/>
  <c r="R231" i="451"/>
  <c r="O224" i="451"/>
  <c r="S187" i="451"/>
  <c r="U152" i="451"/>
  <c r="O119" i="451"/>
  <c r="O85" i="451"/>
  <c r="Q50" i="451"/>
  <c r="W238" i="451"/>
  <c r="U201" i="451"/>
  <c r="W148" i="451"/>
  <c r="T96" i="451"/>
  <c r="W44" i="451"/>
  <c r="V185" i="451"/>
  <c r="R110" i="451"/>
  <c r="P35" i="451"/>
  <c r="P178" i="451"/>
  <c r="R177" i="451"/>
  <c r="Q67" i="451"/>
  <c r="U85" i="451"/>
  <c r="Q171" i="451"/>
  <c r="T205" i="451"/>
  <c r="R135" i="451"/>
  <c r="T93" i="451"/>
  <c r="O50" i="451"/>
  <c r="V184" i="451"/>
  <c r="S136" i="451"/>
  <c r="T47" i="451"/>
  <c r="V128" i="451"/>
  <c r="R31" i="451"/>
  <c r="T53" i="451"/>
  <c r="U244" i="451"/>
  <c r="T226" i="451"/>
  <c r="R241" i="451"/>
  <c r="O218" i="451"/>
  <c r="Q200" i="451"/>
  <c r="O183" i="451"/>
  <c r="S165" i="451"/>
  <c r="O149" i="451"/>
  <c r="W131" i="451"/>
  <c r="Q114" i="451"/>
  <c r="W97" i="451"/>
  <c r="U80" i="451"/>
  <c r="O63" i="451"/>
  <c r="U46" i="451"/>
  <c r="S29" i="451"/>
  <c r="S230" i="451"/>
  <c r="T231" i="451"/>
  <c r="T195" i="451"/>
  <c r="O168" i="451"/>
  <c r="Q143" i="451"/>
  <c r="W116" i="451"/>
  <c r="P89" i="451"/>
  <c r="O64" i="451"/>
  <c r="P38" i="451"/>
  <c r="O217" i="451"/>
  <c r="V177" i="451"/>
  <c r="V99" i="451"/>
  <c r="P63" i="451"/>
  <c r="V25" i="451"/>
  <c r="U199" i="451"/>
  <c r="P172" i="451"/>
  <c r="U143" i="451"/>
  <c r="R155" i="451"/>
  <c r="T103" i="451"/>
  <c r="S54" i="451"/>
  <c r="V152" i="451"/>
  <c r="W70" i="451"/>
  <c r="R25" i="451"/>
  <c r="R143" i="451"/>
  <c r="R243" i="451"/>
  <c r="R195" i="451"/>
  <c r="Q155" i="451"/>
  <c r="T109" i="451"/>
  <c r="R87" i="451"/>
  <c r="O66" i="451"/>
  <c r="T45" i="451"/>
  <c r="T164" i="451"/>
  <c r="Q123" i="451"/>
  <c r="U83" i="451"/>
  <c r="U35" i="451"/>
  <c r="T183" i="451"/>
  <c r="T118" i="451"/>
  <c r="O46" i="451"/>
  <c r="R67" i="451"/>
  <c r="M244" i="451"/>
  <c r="M236" i="451"/>
  <c r="M204" i="451"/>
  <c r="M196" i="451"/>
  <c r="M188" i="451"/>
  <c r="M180" i="451"/>
  <c r="M172" i="451"/>
  <c r="M164" i="451"/>
  <c r="M156" i="451"/>
  <c r="M148" i="451"/>
  <c r="M140" i="451"/>
  <c r="M132" i="451"/>
  <c r="M124" i="451"/>
  <c r="M116" i="451"/>
  <c r="M108" i="451"/>
  <c r="M100" i="451"/>
  <c r="M92" i="451"/>
  <c r="M84" i="451"/>
  <c r="M76" i="451"/>
  <c r="M68" i="451"/>
  <c r="M60" i="451"/>
  <c r="M52" i="451"/>
  <c r="M44" i="451"/>
  <c r="M36" i="451"/>
  <c r="M28" i="451"/>
  <c r="M245" i="451"/>
  <c r="M230" i="451"/>
  <c r="M214" i="451"/>
  <c r="M189" i="451"/>
  <c r="M157" i="451"/>
  <c r="M125" i="451"/>
  <c r="M93" i="451"/>
  <c r="M61" i="451"/>
  <c r="M29" i="451"/>
  <c r="M220" i="451"/>
  <c r="M217" i="451"/>
  <c r="M203" i="451"/>
  <c r="M187" i="451"/>
  <c r="M171" i="451"/>
  <c r="M155" i="451"/>
  <c r="M233" i="451"/>
  <c r="M137" i="451"/>
  <c r="M73" i="451"/>
  <c r="M191" i="451"/>
  <c r="M81" i="451"/>
  <c r="M219" i="451"/>
  <c r="M123" i="451"/>
  <c r="M218" i="451"/>
  <c r="M143" i="451"/>
  <c r="M111" i="451"/>
  <c r="M79" i="451"/>
  <c r="M47" i="451"/>
  <c r="M228" i="451"/>
  <c r="M135" i="451"/>
  <c r="M91" i="451"/>
  <c r="M43" i="451"/>
  <c r="M170" i="451"/>
  <c r="M138" i="451"/>
  <c r="M114" i="451"/>
  <c r="M98" i="451"/>
  <c r="M82" i="451"/>
  <c r="M66" i="451"/>
  <c r="M50" i="451"/>
  <c r="M42" i="451"/>
  <c r="M26" i="451"/>
  <c r="M243" i="451"/>
  <c r="M229" i="451"/>
  <c r="M181" i="451"/>
  <c r="M149" i="451"/>
  <c r="M85" i="451"/>
  <c r="M234" i="451"/>
  <c r="M216" i="451"/>
  <c r="M185" i="451"/>
  <c r="M153" i="451"/>
  <c r="M223" i="451"/>
  <c r="M57" i="451"/>
  <c r="M65" i="451"/>
  <c r="M199" i="451"/>
  <c r="M211" i="451"/>
  <c r="M131" i="451"/>
  <c r="M67" i="451"/>
  <c r="M159" i="451"/>
  <c r="M87" i="451"/>
  <c r="M71" i="451"/>
  <c r="M242" i="451"/>
  <c r="M241" i="451"/>
  <c r="M202" i="451"/>
  <c r="M194" i="451"/>
  <c r="M186" i="451"/>
  <c r="M178" i="451"/>
  <c r="M162" i="451"/>
  <c r="M154" i="451"/>
  <c r="M146" i="451"/>
  <c r="M130" i="451"/>
  <c r="M122" i="451"/>
  <c r="M106" i="451"/>
  <c r="M90" i="451"/>
  <c r="M74" i="451"/>
  <c r="M58" i="451"/>
  <c r="M34" i="451"/>
  <c r="M213" i="451"/>
  <c r="M117" i="451"/>
  <c r="M53" i="451"/>
  <c r="M215" i="451"/>
  <c r="M201" i="451"/>
  <c r="M169" i="451"/>
  <c r="M121" i="451"/>
  <c r="M129" i="451"/>
  <c r="M119" i="451"/>
  <c r="M99" i="451"/>
  <c r="M35" i="451"/>
  <c r="M39" i="451"/>
  <c r="M238" i="451"/>
  <c r="M198" i="451"/>
  <c r="M182" i="451"/>
  <c r="M166" i="451"/>
  <c r="M150" i="451"/>
  <c r="M134" i="451"/>
  <c r="M118" i="451"/>
  <c r="M102" i="451"/>
  <c r="M86" i="451"/>
  <c r="M70" i="451"/>
  <c r="M54" i="451"/>
  <c r="M38" i="451"/>
  <c r="M239" i="451"/>
  <c r="M221" i="451"/>
  <c r="M165" i="451"/>
  <c r="M101" i="451"/>
  <c r="M37" i="451"/>
  <c r="M226" i="451"/>
  <c r="M193" i="451"/>
  <c r="M161" i="451"/>
  <c r="M175" i="451"/>
  <c r="M25" i="451"/>
  <c r="M231" i="451"/>
  <c r="M103" i="451"/>
  <c r="M115" i="451"/>
  <c r="M51" i="451"/>
  <c r="M210" i="451"/>
  <c r="M55" i="451"/>
  <c r="M192" i="451"/>
  <c r="M176" i="451"/>
  <c r="M160" i="451"/>
  <c r="M144" i="451"/>
  <c r="M112" i="451"/>
  <c r="M96" i="451"/>
  <c r="M80" i="451"/>
  <c r="M64" i="451"/>
  <c r="M32" i="451"/>
  <c r="M237" i="451"/>
  <c r="M205" i="451"/>
  <c r="M141" i="451"/>
  <c r="M77" i="451"/>
  <c r="M212" i="451"/>
  <c r="M179" i="451"/>
  <c r="M147" i="451"/>
  <c r="M105" i="451"/>
  <c r="M113" i="451"/>
  <c r="M183" i="451"/>
  <c r="M95" i="451"/>
  <c r="M31" i="451"/>
  <c r="M75" i="451"/>
  <c r="M246" i="451"/>
  <c r="M190" i="451"/>
  <c r="M158" i="451"/>
  <c r="M126" i="451"/>
  <c r="M94" i="451"/>
  <c r="M62" i="451"/>
  <c r="M30" i="451"/>
  <c r="M197" i="451"/>
  <c r="M69" i="451"/>
  <c r="M209" i="451"/>
  <c r="M145" i="451"/>
  <c r="M97" i="451"/>
  <c r="M151" i="451"/>
  <c r="M232" i="451"/>
  <c r="M240" i="451"/>
  <c r="M200" i="451"/>
  <c r="M168" i="451"/>
  <c r="M136" i="451"/>
  <c r="M104" i="451"/>
  <c r="M72" i="451"/>
  <c r="M40" i="451"/>
  <c r="M222" i="451"/>
  <c r="M109" i="451"/>
  <c r="M227" i="451"/>
  <c r="M63" i="451"/>
  <c r="M208" i="451"/>
  <c r="M128" i="451"/>
  <c r="M48" i="451"/>
  <c r="M225" i="451"/>
  <c r="M167" i="451"/>
  <c r="M59" i="451"/>
  <c r="M206" i="451"/>
  <c r="M174" i="451"/>
  <c r="M142" i="451"/>
  <c r="M110" i="451"/>
  <c r="M78" i="451"/>
  <c r="M46" i="451"/>
  <c r="M235" i="451"/>
  <c r="M133" i="451"/>
  <c r="M224" i="451"/>
  <c r="M177" i="451"/>
  <c r="M89" i="451"/>
  <c r="M139" i="451"/>
  <c r="M83" i="451"/>
  <c r="M23" i="451"/>
  <c r="M184" i="451"/>
  <c r="M152" i="451"/>
  <c r="M120" i="451"/>
  <c r="M88" i="451"/>
  <c r="M56" i="451"/>
  <c r="M24" i="451"/>
  <c r="M173" i="451"/>
  <c r="M45" i="451"/>
  <c r="M195" i="451"/>
  <c r="M163" i="451"/>
  <c r="M207" i="451"/>
  <c r="M41" i="451"/>
  <c r="M33" i="451"/>
  <c r="M107" i="451"/>
  <c r="M127" i="451"/>
  <c r="M49" i="451"/>
  <c r="M27" i="451"/>
  <c r="M176" i="399"/>
  <c r="M113" i="399"/>
  <c r="M35" i="399"/>
  <c r="M63" i="399"/>
  <c r="M157" i="399"/>
  <c r="M71" i="399"/>
  <c r="M139" i="399"/>
  <c r="M209" i="399"/>
  <c r="M236" i="399"/>
  <c r="M186" i="399"/>
  <c r="M246" i="399"/>
  <c r="M27" i="399"/>
  <c r="M46" i="399"/>
  <c r="M89" i="399"/>
  <c r="M116" i="399"/>
  <c r="M82" i="399"/>
  <c r="M31" i="399"/>
  <c r="M78" i="399"/>
  <c r="M132" i="399"/>
  <c r="M207" i="399"/>
  <c r="M170" i="399"/>
  <c r="M216" i="399"/>
  <c r="M120" i="399"/>
  <c r="M66" i="399"/>
  <c r="M64" i="399"/>
  <c r="M185" i="399"/>
  <c r="M218" i="399"/>
  <c r="M129" i="399"/>
  <c r="X22" i="454"/>
  <c r="X19" i="454"/>
  <c r="X22" i="451"/>
  <c r="X19" i="451"/>
  <c r="AA22" i="454"/>
  <c r="AA19" i="454"/>
  <c r="AR21" i="447"/>
  <c r="AR17" i="447"/>
  <c r="BL16" i="444"/>
  <c r="W246" i="448"/>
  <c r="Q245" i="448"/>
  <c r="U243" i="448"/>
  <c r="O242" i="448"/>
  <c r="S240" i="448"/>
  <c r="W238" i="448"/>
  <c r="Q237" i="448"/>
  <c r="U235" i="448"/>
  <c r="T233" i="448"/>
  <c r="T231" i="448"/>
  <c r="T229" i="448"/>
  <c r="T227" i="448"/>
  <c r="T225" i="448"/>
  <c r="S245" i="448"/>
  <c r="O243" i="448"/>
  <c r="P241" i="448"/>
  <c r="T238" i="448"/>
  <c r="T235" i="448"/>
  <c r="S233" i="448"/>
  <c r="U230" i="448"/>
  <c r="P228" i="448"/>
  <c r="S225" i="448"/>
  <c r="S223" i="448"/>
  <c r="W221" i="448"/>
  <c r="Q220" i="448"/>
  <c r="U218" i="448"/>
  <c r="O217" i="448"/>
  <c r="S215" i="448"/>
  <c r="W213" i="448"/>
  <c r="Q212" i="448"/>
  <c r="U210" i="448"/>
  <c r="O209" i="448"/>
  <c r="S207" i="448"/>
  <c r="W205" i="448"/>
  <c r="Q204" i="448"/>
  <c r="U202" i="448"/>
  <c r="O201" i="448"/>
  <c r="S199" i="448"/>
  <c r="W197" i="448"/>
  <c r="Q196" i="448"/>
  <c r="U194" i="448"/>
  <c r="O193" i="448"/>
  <c r="P246" i="448"/>
  <c r="P242" i="448"/>
  <c r="V238" i="448"/>
  <c r="R235" i="448"/>
  <c r="Q233" i="448"/>
  <c r="S230" i="448"/>
  <c r="W226" i="448"/>
  <c r="T224" i="448"/>
  <c r="V222" i="448"/>
  <c r="R220" i="448"/>
  <c r="P217" i="448"/>
  <c r="Q215" i="448"/>
  <c r="W212" i="448"/>
  <c r="U209" i="448"/>
  <c r="V207" i="448"/>
  <c r="R205" i="448"/>
  <c r="S202" i="448"/>
  <c r="O200" i="448"/>
  <c r="P198" i="448"/>
  <c r="T195" i="448"/>
  <c r="T192" i="448"/>
  <c r="W190" i="448"/>
  <c r="Q189" i="448"/>
  <c r="U187" i="448"/>
  <c r="O186" i="448"/>
  <c r="S184" i="448"/>
  <c r="W182" i="448"/>
  <c r="Q181" i="448"/>
  <c r="U179" i="448"/>
  <c r="O178" i="448"/>
  <c r="S176" i="448"/>
  <c r="W174" i="448"/>
  <c r="Q173" i="448"/>
  <c r="U171" i="448"/>
  <c r="O170" i="448"/>
  <c r="S168" i="448"/>
  <c r="W166" i="448"/>
  <c r="Q165" i="448"/>
  <c r="U163" i="448"/>
  <c r="O162" i="448"/>
  <c r="S160" i="448"/>
  <c r="W158" i="448"/>
  <c r="Q157" i="448"/>
  <c r="U155" i="448"/>
  <c r="O154" i="448"/>
  <c r="S152" i="448"/>
  <c r="W150" i="448"/>
  <c r="Q149" i="448"/>
  <c r="U147" i="448"/>
  <c r="O146" i="448"/>
  <c r="S144" i="448"/>
  <c r="W142" i="448"/>
  <c r="Q141" i="448"/>
  <c r="U139" i="448"/>
  <c r="O138" i="448"/>
  <c r="S136" i="448"/>
  <c r="W134" i="448"/>
  <c r="Q133" i="448"/>
  <c r="U131" i="448"/>
  <c r="O130" i="448"/>
  <c r="V245" i="448"/>
  <c r="P240" i="448"/>
  <c r="R236" i="448"/>
  <c r="S232" i="448"/>
  <c r="T228" i="448"/>
  <c r="S224" i="448"/>
  <c r="T220" i="448"/>
  <c r="S216" i="448"/>
  <c r="T212" i="448"/>
  <c r="S208" i="448"/>
  <c r="T204" i="448"/>
  <c r="S200" i="448"/>
  <c r="T196" i="448"/>
  <c r="S192" i="448"/>
  <c r="S189" i="448"/>
  <c r="O187" i="448"/>
  <c r="P185" i="448"/>
  <c r="T182" i="448"/>
  <c r="T179" i="448"/>
  <c r="V177" i="448"/>
  <c r="R175" i="448"/>
  <c r="P172" i="448"/>
  <c r="Q170" i="448"/>
  <c r="W167" i="448"/>
  <c r="U164" i="448"/>
  <c r="V162" i="448"/>
  <c r="R160" i="448"/>
  <c r="S157" i="448"/>
  <c r="O155" i="448"/>
  <c r="P153" i="448"/>
  <c r="T150" i="448"/>
  <c r="T147" i="448"/>
  <c r="V145" i="448"/>
  <c r="R143" i="448"/>
  <c r="P140" i="448"/>
  <c r="Q138" i="448"/>
  <c r="W135" i="448"/>
  <c r="U132" i="448"/>
  <c r="V130" i="448"/>
  <c r="T128" i="448"/>
  <c r="T126" i="448"/>
  <c r="T124" i="448"/>
  <c r="T122" i="448"/>
  <c r="T120" i="448"/>
  <c r="T118" i="448"/>
  <c r="T116" i="448"/>
  <c r="T114" i="448"/>
  <c r="T112" i="448"/>
  <c r="T110" i="448"/>
  <c r="T108" i="448"/>
  <c r="T106" i="448"/>
  <c r="T104" i="448"/>
  <c r="T102" i="448"/>
  <c r="T100" i="448"/>
  <c r="T98" i="448"/>
  <c r="T96" i="448"/>
  <c r="T94" i="448"/>
  <c r="T92" i="448"/>
  <c r="T90" i="448"/>
  <c r="T88" i="448"/>
  <c r="T86" i="448"/>
  <c r="T84" i="448"/>
  <c r="T82" i="448"/>
  <c r="T80" i="448"/>
  <c r="T78" i="448"/>
  <c r="T76" i="448"/>
  <c r="T74" i="448"/>
  <c r="T72" i="448"/>
  <c r="T70" i="448"/>
  <c r="T68" i="448"/>
  <c r="T66" i="448"/>
  <c r="T64" i="448"/>
  <c r="T62" i="448"/>
  <c r="T60" i="448"/>
  <c r="T58" i="448"/>
  <c r="T56" i="448"/>
  <c r="T54" i="448"/>
  <c r="T52" i="448"/>
  <c r="T50" i="448"/>
  <c r="T48" i="448"/>
  <c r="T46" i="448"/>
  <c r="T44" i="448"/>
  <c r="T42" i="448"/>
  <c r="T40" i="448"/>
  <c r="T38" i="448"/>
  <c r="T36" i="448"/>
  <c r="T34" i="448"/>
  <c r="T32" i="448"/>
  <c r="T30" i="448"/>
  <c r="T28" i="448"/>
  <c r="T26" i="448"/>
  <c r="T24" i="448"/>
  <c r="L22" i="448"/>
  <c r="T240" i="448"/>
  <c r="Q234" i="448"/>
  <c r="Q230" i="448"/>
  <c r="S226" i="448"/>
  <c r="T222" i="448"/>
  <c r="V218" i="448"/>
  <c r="T214" i="448"/>
  <c r="V210" i="448"/>
  <c r="T206" i="448"/>
  <c r="V202" i="448"/>
  <c r="T198" i="448"/>
  <c r="V194" i="448"/>
  <c r="Q190" i="448"/>
  <c r="O245" i="448"/>
  <c r="U238" i="448"/>
  <c r="Q227" i="448"/>
  <c r="P219" i="448"/>
  <c r="U213" i="448"/>
  <c r="P208" i="448"/>
  <c r="V203" i="448"/>
  <c r="W198" i="448"/>
  <c r="P191" i="448"/>
  <c r="R186" i="448"/>
  <c r="Q182" i="448"/>
  <c r="R178" i="448"/>
  <c r="Q174" i="448"/>
  <c r="R170" i="448"/>
  <c r="Q166" i="448"/>
  <c r="R162" i="448"/>
  <c r="Q158" i="448"/>
  <c r="R154" i="448"/>
  <c r="Q150" i="448"/>
  <c r="R146" i="448"/>
  <c r="Q142" i="448"/>
  <c r="R138" i="448"/>
  <c r="Q134" i="448"/>
  <c r="R130" i="448"/>
  <c r="W127" i="448"/>
  <c r="V239" i="448"/>
  <c r="T230" i="448"/>
  <c r="O222" i="448"/>
  <c r="P215" i="448"/>
  <c r="W210" i="448"/>
  <c r="R201" i="448"/>
  <c r="S196" i="448"/>
  <c r="U190" i="448"/>
  <c r="P186" i="448"/>
  <c r="P182" i="448"/>
  <c r="O177" i="448"/>
  <c r="P173" i="448"/>
  <c r="U168" i="448"/>
  <c r="P163" i="448"/>
  <c r="P159" i="448"/>
  <c r="P154" i="448"/>
  <c r="P150" i="448"/>
  <c r="O145" i="448"/>
  <c r="P141" i="448"/>
  <c r="U136" i="448"/>
  <c r="P131" i="448"/>
  <c r="T127" i="448"/>
  <c r="T125" i="448"/>
  <c r="T123" i="448"/>
  <c r="T121" i="448"/>
  <c r="T119" i="448"/>
  <c r="T117" i="448"/>
  <c r="T115" i="448"/>
  <c r="T113" i="448"/>
  <c r="T111" i="448"/>
  <c r="T109" i="448"/>
  <c r="T107" i="448"/>
  <c r="T105" i="448"/>
  <c r="T103" i="448"/>
  <c r="T101" i="448"/>
  <c r="T99" i="448"/>
  <c r="T97" i="448"/>
  <c r="T95" i="448"/>
  <c r="T93" i="448"/>
  <c r="T91" i="448"/>
  <c r="T89" i="448"/>
  <c r="T87" i="448"/>
  <c r="T85" i="448"/>
  <c r="T83" i="448"/>
  <c r="T81" i="448"/>
  <c r="T79" i="448"/>
  <c r="T77" i="448"/>
  <c r="T75" i="448"/>
  <c r="T73" i="448"/>
  <c r="T71" i="448"/>
  <c r="T69" i="448"/>
  <c r="T67" i="448"/>
  <c r="T65" i="448"/>
  <c r="T63" i="448"/>
  <c r="T61" i="448"/>
  <c r="T59" i="448"/>
  <c r="T57" i="448"/>
  <c r="W245" i="448"/>
  <c r="S234" i="448"/>
  <c r="W222" i="448"/>
  <c r="P212" i="448"/>
  <c r="T239" i="448"/>
  <c r="W228" i="448"/>
  <c r="V217" i="448"/>
  <c r="Q205" i="448"/>
  <c r="V190" i="448"/>
  <c r="W185" i="448"/>
  <c r="W179" i="448"/>
  <c r="W173" i="448"/>
  <c r="Q168" i="448"/>
  <c r="R163" i="448"/>
  <c r="U158" i="448"/>
  <c r="W153" i="448"/>
  <c r="W147" i="448"/>
  <c r="W141" i="448"/>
  <c r="Q136" i="448"/>
  <c r="R131" i="448"/>
  <c r="V126" i="448"/>
  <c r="W123" i="448"/>
  <c r="S121" i="448"/>
  <c r="V118" i="448"/>
  <c r="W115" i="448"/>
  <c r="S113" i="448"/>
  <c r="V110" i="448"/>
  <c r="W107" i="448"/>
  <c r="S105" i="448"/>
  <c r="V102" i="448"/>
  <c r="W99" i="448"/>
  <c r="S97" i="448"/>
  <c r="V94" i="448"/>
  <c r="W91" i="448"/>
  <c r="S89" i="448"/>
  <c r="V86" i="448"/>
  <c r="W83" i="448"/>
  <c r="S81" i="448"/>
  <c r="V78" i="448"/>
  <c r="W75" i="448"/>
  <c r="S73" i="448"/>
  <c r="V70" i="448"/>
  <c r="W67" i="448"/>
  <c r="S65" i="448"/>
  <c r="V62" i="448"/>
  <c r="W59" i="448"/>
  <c r="S57" i="448"/>
  <c r="S54" i="448"/>
  <c r="U51" i="448"/>
  <c r="P49" i="448"/>
  <c r="S46" i="448"/>
  <c r="U43" i="448"/>
  <c r="P41" i="448"/>
  <c r="S38" i="448"/>
  <c r="U35" i="448"/>
  <c r="P33" i="448"/>
  <c r="S30" i="448"/>
  <c r="U27" i="448"/>
  <c r="P25" i="448"/>
  <c r="P245" i="448"/>
  <c r="W235" i="448"/>
  <c r="U221" i="448"/>
  <c r="O206" i="448"/>
  <c r="V197" i="448"/>
  <c r="R190" i="448"/>
  <c r="O183" i="448"/>
  <c r="V179" i="448"/>
  <c r="V173" i="448"/>
  <c r="V167" i="448"/>
  <c r="R161" i="448"/>
  <c r="T156" i="448"/>
  <c r="O151" i="448"/>
  <c r="V147" i="448"/>
  <c r="V141" i="448"/>
  <c r="U130" i="448"/>
  <c r="U126" i="448"/>
  <c r="U122" i="448"/>
  <c r="U118" i="448"/>
  <c r="U114" i="448"/>
  <c r="U110" i="448"/>
  <c r="U106" i="448"/>
  <c r="U102" i="448"/>
  <c r="U98" i="448"/>
  <c r="U94" i="448"/>
  <c r="U90" i="448"/>
  <c r="U86" i="448"/>
  <c r="U82" i="448"/>
  <c r="U78" i="448"/>
  <c r="U74" i="448"/>
  <c r="U70" i="448"/>
  <c r="U66" i="448"/>
  <c r="U62" i="448"/>
  <c r="U58" i="448"/>
  <c r="O55" i="448"/>
  <c r="O53" i="448"/>
  <c r="O51" i="448"/>
  <c r="O49" i="448"/>
  <c r="O47" i="448"/>
  <c r="O45" i="448"/>
  <c r="O43" i="448"/>
  <c r="O41" i="448"/>
  <c r="O39" i="448"/>
  <c r="O37" i="448"/>
  <c r="O35" i="448"/>
  <c r="O33" i="448"/>
  <c r="O31" i="448"/>
  <c r="O29" i="448"/>
  <c r="O27" i="448"/>
  <c r="O25" i="448"/>
  <c r="O23" i="448"/>
  <c r="O227" i="448"/>
  <c r="R198" i="448"/>
  <c r="W189" i="448"/>
  <c r="R182" i="448"/>
  <c r="T177" i="448"/>
  <c r="R173" i="448"/>
  <c r="S167" i="448"/>
  <c r="T162" i="448"/>
  <c r="R156" i="448"/>
  <c r="R150" i="448"/>
  <c r="T145" i="448"/>
  <c r="R141" i="448"/>
  <c r="S135" i="448"/>
  <c r="T130" i="448"/>
  <c r="W125" i="448"/>
  <c r="S123" i="448"/>
  <c r="V120" i="448"/>
  <c r="W117" i="448"/>
  <c r="S115" i="448"/>
  <c r="V112" i="448"/>
  <c r="W109" i="448"/>
  <c r="S107" i="448"/>
  <c r="V104" i="448"/>
  <c r="W101" i="448"/>
  <c r="S99" i="448"/>
  <c r="V96" i="448"/>
  <c r="W93" i="448"/>
  <c r="S91" i="448"/>
  <c r="V88" i="448"/>
  <c r="W85" i="448"/>
  <c r="S83" i="448"/>
  <c r="V80" i="448"/>
  <c r="W77" i="448"/>
  <c r="S75" i="448"/>
  <c r="V72" i="448"/>
  <c r="W69" i="448"/>
  <c r="S67" i="448"/>
  <c r="V64" i="448"/>
  <c r="W61" i="448"/>
  <c r="S59" i="448"/>
  <c r="V56" i="448"/>
  <c r="Q54" i="448"/>
  <c r="S51" i="448"/>
  <c r="V48" i="448"/>
  <c r="Q46" i="448"/>
  <c r="S43" i="448"/>
  <c r="V40" i="448"/>
  <c r="Q38" i="448"/>
  <c r="S35" i="448"/>
  <c r="V32" i="448"/>
  <c r="Q30" i="448"/>
  <c r="S27" i="448"/>
  <c r="V24" i="448"/>
  <c r="R242" i="448"/>
  <c r="R218" i="448"/>
  <c r="R210" i="448"/>
  <c r="W202" i="448"/>
  <c r="R193" i="448"/>
  <c r="T186" i="448"/>
  <c r="R180" i="448"/>
  <c r="R174" i="448"/>
  <c r="T169" i="448"/>
  <c r="R165" i="448"/>
  <c r="S159" i="448"/>
  <c r="T154" i="448"/>
  <c r="R148" i="448"/>
  <c r="R142" i="448"/>
  <c r="T137" i="448"/>
  <c r="R133" i="448"/>
  <c r="Q128" i="448"/>
  <c r="U124" i="448"/>
  <c r="U120" i="448"/>
  <c r="U116" i="448"/>
  <c r="U112" i="448"/>
  <c r="U108" i="448"/>
  <c r="U104" i="448"/>
  <c r="U100" i="448"/>
  <c r="U96" i="448"/>
  <c r="U92" i="448"/>
  <c r="U88" i="448"/>
  <c r="U84" i="448"/>
  <c r="U80" i="448"/>
  <c r="U76" i="448"/>
  <c r="U72" i="448"/>
  <c r="U68" i="448"/>
  <c r="U64" i="448"/>
  <c r="U60" i="448"/>
  <c r="U56" i="448"/>
  <c r="U54" i="448"/>
  <c r="U52" i="448"/>
  <c r="U50" i="448"/>
  <c r="U48" i="448"/>
  <c r="U46" i="448"/>
  <c r="U44" i="448"/>
  <c r="U42" i="448"/>
  <c r="U40" i="448"/>
  <c r="U38" i="448"/>
  <c r="U36" i="448"/>
  <c r="U34" i="448"/>
  <c r="U32" i="448"/>
  <c r="U30" i="448"/>
  <c r="U28" i="448"/>
  <c r="U26" i="448"/>
  <c r="U24" i="448"/>
  <c r="S246" i="448"/>
  <c r="S244" i="448"/>
  <c r="S242" i="448"/>
  <c r="O240" i="448"/>
  <c r="O238" i="448"/>
  <c r="O236" i="448"/>
  <c r="P233" i="448"/>
  <c r="V230" i="448"/>
  <c r="R228" i="448"/>
  <c r="P225" i="448"/>
  <c r="P244" i="448"/>
  <c r="V241" i="448"/>
  <c r="S237" i="448"/>
  <c r="U234" i="448"/>
  <c r="S231" i="448"/>
  <c r="S227" i="448"/>
  <c r="Q224" i="448"/>
  <c r="Q222" i="448"/>
  <c r="W219" i="448"/>
  <c r="W217" i="448"/>
  <c r="W215" i="448"/>
  <c r="S213" i="448"/>
  <c r="S211" i="448"/>
  <c r="S209" i="448"/>
  <c r="O207" i="448"/>
  <c r="O205" i="448"/>
  <c r="O203" i="448"/>
  <c r="U200" i="448"/>
  <c r="U198" i="448"/>
  <c r="U196" i="448"/>
  <c r="Q194" i="448"/>
  <c r="Q192" i="448"/>
  <c r="R243" i="448"/>
  <c r="P238" i="448"/>
  <c r="O234" i="448"/>
  <c r="O231" i="448"/>
  <c r="O226" i="448"/>
  <c r="V223" i="448"/>
  <c r="W220" i="448"/>
  <c r="T216" i="448"/>
  <c r="P214" i="448"/>
  <c r="S210" i="448"/>
  <c r="Q207" i="448"/>
  <c r="R204" i="448"/>
  <c r="T200" i="448"/>
  <c r="R197" i="448"/>
  <c r="U193" i="448"/>
  <c r="Q191" i="448"/>
  <c r="W188" i="448"/>
  <c r="W186" i="448"/>
  <c r="W184" i="448"/>
  <c r="S182" i="448"/>
  <c r="S180" i="448"/>
  <c r="S178" i="448"/>
  <c r="O176" i="448"/>
  <c r="O174" i="448"/>
  <c r="O172" i="448"/>
  <c r="U169" i="448"/>
  <c r="U167" i="448"/>
  <c r="U165" i="448"/>
  <c r="Q163" i="448"/>
  <c r="Q161" i="448"/>
  <c r="Q159" i="448"/>
  <c r="W156" i="448"/>
  <c r="W154" i="448"/>
  <c r="W152" i="448"/>
  <c r="S150" i="448"/>
  <c r="S148" i="448"/>
  <c r="S146" i="448"/>
  <c r="O144" i="448"/>
  <c r="O142" i="448"/>
  <c r="O140" i="448"/>
  <c r="U137" i="448"/>
  <c r="U135" i="448"/>
  <c r="U133" i="448"/>
  <c r="Q131" i="448"/>
  <c r="Q129" i="448"/>
  <c r="S241" i="448"/>
  <c r="S235" i="448"/>
  <c r="O230" i="448"/>
  <c r="R225" i="448"/>
  <c r="Q219" i="448"/>
  <c r="S214" i="448"/>
  <c r="Q209" i="448"/>
  <c r="Q203" i="448"/>
  <c r="S198" i="448"/>
  <c r="Q193" i="448"/>
  <c r="U188" i="448"/>
  <c r="Q186" i="448"/>
  <c r="R183" i="448"/>
  <c r="O179" i="448"/>
  <c r="R176" i="448"/>
  <c r="U172" i="448"/>
  <c r="V169" i="448"/>
  <c r="T166" i="448"/>
  <c r="O163" i="448"/>
  <c r="W159" i="448"/>
  <c r="P156" i="448"/>
  <c r="V153" i="448"/>
  <c r="S149" i="448"/>
  <c r="V146" i="448"/>
  <c r="W143" i="448"/>
  <c r="T139" i="448"/>
  <c r="P137" i="448"/>
  <c r="S133" i="448"/>
  <c r="Q130" i="448"/>
  <c r="V127" i="448"/>
  <c r="R125" i="448"/>
  <c r="P122" i="448"/>
  <c r="V119" i="448"/>
  <c r="R117" i="448"/>
  <c r="P114" i="448"/>
  <c r="V111" i="448"/>
  <c r="R109" i="448"/>
  <c r="P106" i="448"/>
  <c r="V103" i="448"/>
  <c r="R101" i="448"/>
  <c r="P98" i="448"/>
  <c r="V95" i="448"/>
  <c r="R93" i="448"/>
  <c r="P90" i="448"/>
  <c r="V87" i="448"/>
  <c r="R85" i="448"/>
  <c r="P82" i="448"/>
  <c r="V79" i="448"/>
  <c r="R77" i="448"/>
  <c r="P74" i="448"/>
  <c r="V71" i="448"/>
  <c r="R69" i="448"/>
  <c r="P66" i="448"/>
  <c r="V63" i="448"/>
  <c r="R61" i="448"/>
  <c r="P58" i="448"/>
  <c r="V55" i="448"/>
  <c r="R53" i="448"/>
  <c r="P50" i="448"/>
  <c r="V47" i="448"/>
  <c r="R45" i="448"/>
  <c r="P42" i="448"/>
  <c r="V39" i="448"/>
  <c r="R37" i="448"/>
  <c r="P34" i="448"/>
  <c r="V31" i="448"/>
  <c r="R29" i="448"/>
  <c r="P26" i="448"/>
  <c r="V23" i="448"/>
  <c r="W241" i="448"/>
  <c r="U233" i="448"/>
  <c r="O228" i="448"/>
  <c r="U223" i="448"/>
  <c r="T217" i="448"/>
  <c r="V212" i="448"/>
  <c r="U207" i="448"/>
  <c r="T201" i="448"/>
  <c r="V196" i="448"/>
  <c r="T191" i="448"/>
  <c r="P243" i="448"/>
  <c r="U231" i="448"/>
  <c r="S220" i="448"/>
  <c r="R211" i="448"/>
  <c r="V205" i="448"/>
  <c r="P199" i="448"/>
  <c r="P190" i="448"/>
  <c r="T184" i="448"/>
  <c r="S179" i="448"/>
  <c r="T173" i="448"/>
  <c r="T168" i="448"/>
  <c r="S163" i="448"/>
  <c r="T157" i="448"/>
  <c r="T152" i="448"/>
  <c r="S147" i="448"/>
  <c r="T141" i="448"/>
  <c r="T136" i="448"/>
  <c r="S131" i="448"/>
  <c r="T244" i="448"/>
  <c r="V235" i="448"/>
  <c r="P224" i="448"/>
  <c r="W214" i="448"/>
  <c r="P204" i="448"/>
  <c r="U197" i="448"/>
  <c r="R189" i="448"/>
  <c r="U184" i="448"/>
  <c r="P178" i="448"/>
  <c r="P171" i="448"/>
  <c r="P166" i="448"/>
  <c r="U160" i="448"/>
  <c r="O153" i="448"/>
  <c r="P147" i="448"/>
  <c r="P142" i="448"/>
  <c r="P135" i="448"/>
  <c r="O129" i="448"/>
  <c r="R126" i="448"/>
  <c r="O123" i="448"/>
  <c r="W120" i="448"/>
  <c r="R118" i="448"/>
  <c r="O115" i="448"/>
  <c r="W112" i="448"/>
  <c r="R110" i="448"/>
  <c r="O107" i="448"/>
  <c r="W104" i="448"/>
  <c r="R102" i="448"/>
  <c r="O99" i="448"/>
  <c r="W96" i="448"/>
  <c r="R94" i="448"/>
  <c r="O91" i="448"/>
  <c r="W88" i="448"/>
  <c r="R86" i="448"/>
  <c r="O83" i="448"/>
  <c r="W80" i="448"/>
  <c r="R78" i="448"/>
  <c r="O75" i="448"/>
  <c r="W72" i="448"/>
  <c r="R70" i="448"/>
  <c r="O67" i="448"/>
  <c r="W64" i="448"/>
  <c r="R62" i="448"/>
  <c r="O59" i="448"/>
  <c r="W56" i="448"/>
  <c r="Q236" i="448"/>
  <c r="V221" i="448"/>
  <c r="R209" i="448"/>
  <c r="O229" i="448"/>
  <c r="R216" i="448"/>
  <c r="P192" i="448"/>
  <c r="W187" i="448"/>
  <c r="T178" i="448"/>
  <c r="U170" i="448"/>
  <c r="T164" i="448"/>
  <c r="R157" i="448"/>
  <c r="V150" i="448"/>
  <c r="V143" i="448"/>
  <c r="R134" i="448"/>
  <c r="W128" i="448"/>
  <c r="S124" i="448"/>
  <c r="S120" i="448"/>
  <c r="S117" i="448"/>
  <c r="O114" i="448"/>
  <c r="O110" i="448"/>
  <c r="V106" i="448"/>
  <c r="P103" i="448"/>
  <c r="P99" i="448"/>
  <c r="W95" i="448"/>
  <c r="S92" i="448"/>
  <c r="S88" i="448"/>
  <c r="S85" i="448"/>
  <c r="O82" i="448"/>
  <c r="O78" i="448"/>
  <c r="V74" i="448"/>
  <c r="P71" i="448"/>
  <c r="P67" i="448"/>
  <c r="W63" i="448"/>
  <c r="S60" i="448"/>
  <c r="S56" i="448"/>
  <c r="P53" i="448"/>
  <c r="U49" i="448"/>
  <c r="U45" i="448"/>
  <c r="S42" i="448"/>
  <c r="P39" i="448"/>
  <c r="P35" i="448"/>
  <c r="U31" i="448"/>
  <c r="S28" i="448"/>
  <c r="S24" i="448"/>
  <c r="R238" i="448"/>
  <c r="U225" i="448"/>
  <c r="O202" i="448"/>
  <c r="V195" i="448"/>
  <c r="V184" i="448"/>
  <c r="W177" i="448"/>
  <c r="T170" i="448"/>
  <c r="U162" i="448"/>
  <c r="R155" i="448"/>
  <c r="R149" i="448"/>
  <c r="V142" i="448"/>
  <c r="V135" i="448"/>
  <c r="S128" i="448"/>
  <c r="U123" i="448"/>
  <c r="Q117" i="448"/>
  <c r="Q112" i="448"/>
  <c r="U107" i="448"/>
  <c r="Q101" i="448"/>
  <c r="Q96" i="448"/>
  <c r="U91" i="448"/>
  <c r="Q85" i="448"/>
  <c r="Q80" i="448"/>
  <c r="U75" i="448"/>
  <c r="Q69" i="448"/>
  <c r="Q64" i="448"/>
  <c r="U59" i="448"/>
  <c r="W54" i="448"/>
  <c r="R52" i="448"/>
  <c r="T49" i="448"/>
  <c r="W46" i="448"/>
  <c r="R44" i="448"/>
  <c r="T41" i="448"/>
  <c r="W38" i="448"/>
  <c r="R36" i="448"/>
  <c r="T33" i="448"/>
  <c r="W30" i="448"/>
  <c r="R28" i="448"/>
  <c r="T25" i="448"/>
  <c r="N22" i="448"/>
  <c r="S212" i="448"/>
  <c r="W194" i="448"/>
  <c r="O181" i="448"/>
  <c r="O175" i="448"/>
  <c r="W169" i="448"/>
  <c r="P160" i="448"/>
  <c r="R153" i="448"/>
  <c r="R147" i="448"/>
  <c r="V140" i="448"/>
  <c r="V133" i="448"/>
  <c r="S126" i="448"/>
  <c r="S122" i="448"/>
  <c r="S119" i="448"/>
  <c r="O116" i="448"/>
  <c r="O112" i="448"/>
  <c r="V108" i="448"/>
  <c r="P105" i="448"/>
  <c r="P101" i="448"/>
  <c r="W97" i="448"/>
  <c r="S94" i="448"/>
  <c r="S90" i="448"/>
  <c r="S87" i="448"/>
  <c r="O84" i="448"/>
  <c r="O80" i="448"/>
  <c r="V76" i="448"/>
  <c r="P73" i="448"/>
  <c r="P69" i="448"/>
  <c r="W65" i="448"/>
  <c r="S62" i="448"/>
  <c r="S58" i="448"/>
  <c r="S55" i="448"/>
  <c r="Q52" i="448"/>
  <c r="Q48" i="448"/>
  <c r="V44" i="448"/>
  <c r="S41" i="448"/>
  <c r="S37" i="448"/>
  <c r="Q34" i="448"/>
  <c r="V30" i="448"/>
  <c r="V26" i="448"/>
  <c r="S23" i="448"/>
  <c r="R222" i="448"/>
  <c r="U205" i="448"/>
  <c r="P195" i="448"/>
  <c r="T188" i="448"/>
  <c r="U178" i="448"/>
  <c r="T172" i="448"/>
  <c r="U166" i="448"/>
  <c r="V158" i="448"/>
  <c r="V151" i="448"/>
  <c r="Q144" i="448"/>
  <c r="V136" i="448"/>
  <c r="V131" i="448"/>
  <c r="U125" i="448"/>
  <c r="Q119" i="448"/>
  <c r="Q114" i="448"/>
  <c r="U109" i="448"/>
  <c r="Q103" i="448"/>
  <c r="Q98" i="448"/>
  <c r="U93" i="448"/>
  <c r="Q87" i="448"/>
  <c r="Q82" i="448"/>
  <c r="U77" i="448"/>
  <c r="Q71" i="448"/>
  <c r="Q66" i="448"/>
  <c r="U61" i="448"/>
  <c r="O56" i="448"/>
  <c r="W53" i="448"/>
  <c r="Q51" i="448"/>
  <c r="O48" i="448"/>
  <c r="W45" i="448"/>
  <c r="Q43" i="448"/>
  <c r="O40" i="448"/>
  <c r="W37" i="448"/>
  <c r="Q35" i="448"/>
  <c r="O32" i="448"/>
  <c r="W29" i="448"/>
  <c r="Q27" i="448"/>
  <c r="O24" i="448"/>
  <c r="U245" i="448"/>
  <c r="Q239" i="448"/>
  <c r="V234" i="448"/>
  <c r="P229" i="448"/>
  <c r="T246" i="448"/>
  <c r="U232" i="448"/>
  <c r="P226" i="448"/>
  <c r="O223" i="448"/>
  <c r="O219" i="448"/>
  <c r="U214" i="448"/>
  <c r="Q210" i="448"/>
  <c r="Q206" i="448"/>
  <c r="W201" i="448"/>
  <c r="S197" i="448"/>
  <c r="S193" i="448"/>
  <c r="Q240" i="448"/>
  <c r="V236" i="448"/>
  <c r="Q228" i="448"/>
  <c r="P222" i="448"/>
  <c r="V215" i="448"/>
  <c r="T208" i="448"/>
  <c r="U201" i="448"/>
  <c r="R196" i="448"/>
  <c r="O190" i="448"/>
  <c r="U185" i="448"/>
  <c r="U181" i="448"/>
  <c r="Q177" i="448"/>
  <c r="W172" i="448"/>
  <c r="W168" i="448"/>
  <c r="S164" i="448"/>
  <c r="O160" i="448"/>
  <c r="O156" i="448"/>
  <c r="U151" i="448"/>
  <c r="Q147" i="448"/>
  <c r="Q143" i="448"/>
  <c r="W138" i="448"/>
  <c r="S134" i="448"/>
  <c r="S130" i="448"/>
  <c r="Q238" i="448"/>
  <c r="U227" i="448"/>
  <c r="Q217" i="448"/>
  <c r="S206" i="448"/>
  <c r="Q195" i="448"/>
  <c r="T187" i="448"/>
  <c r="U180" i="448"/>
  <c r="T174" i="448"/>
  <c r="R168" i="448"/>
  <c r="V161" i="448"/>
  <c r="V154" i="448"/>
  <c r="P148" i="448"/>
  <c r="S141" i="448"/>
  <c r="R135" i="448"/>
  <c r="P129" i="448"/>
  <c r="V123" i="448"/>
  <c r="P118" i="448"/>
  <c r="R113" i="448"/>
  <c r="V107" i="448"/>
  <c r="P102" i="448"/>
  <c r="R97" i="448"/>
  <c r="V91" i="448"/>
  <c r="P86" i="448"/>
  <c r="R81" i="448"/>
  <c r="V75" i="448"/>
  <c r="P70" i="448"/>
  <c r="R65" i="448"/>
  <c r="V59" i="448"/>
  <c r="P54" i="448"/>
  <c r="R49" i="448"/>
  <c r="V43" i="448"/>
  <c r="P38" i="448"/>
  <c r="R33" i="448"/>
  <c r="V27" i="448"/>
  <c r="T245" i="448"/>
  <c r="W231" i="448"/>
  <c r="U215" i="448"/>
  <c r="V204" i="448"/>
  <c r="T193" i="448"/>
  <c r="U240" i="448"/>
  <c r="R217" i="448"/>
  <c r="P202" i="448"/>
  <c r="P187" i="448"/>
  <c r="T176" i="448"/>
  <c r="T165" i="448"/>
  <c r="S155" i="448"/>
  <c r="T144" i="448"/>
  <c r="T133" i="448"/>
  <c r="T241" i="448"/>
  <c r="V219" i="448"/>
  <c r="W200" i="448"/>
  <c r="V187" i="448"/>
  <c r="P175" i="448"/>
  <c r="P162" i="448"/>
  <c r="P151" i="448"/>
  <c r="P138" i="448"/>
  <c r="O127" i="448"/>
  <c r="R122" i="448"/>
  <c r="W116" i="448"/>
  <c r="O111" i="448"/>
  <c r="R106" i="448"/>
  <c r="W100" i="448"/>
  <c r="O95" i="448"/>
  <c r="R90" i="448"/>
  <c r="W84" i="448"/>
  <c r="O79" i="448"/>
  <c r="O71" i="448"/>
  <c r="R66" i="448"/>
  <c r="W60" i="448"/>
  <c r="S243" i="448"/>
  <c r="W237" i="448"/>
  <c r="W206" i="448"/>
  <c r="V175" i="448"/>
  <c r="V160" i="448"/>
  <c r="T146" i="448"/>
  <c r="T132" i="448"/>
  <c r="V122" i="448"/>
  <c r="P115" i="448"/>
  <c r="S108" i="448"/>
  <c r="S101" i="448"/>
  <c r="O98" i="448"/>
  <c r="V90" i="448"/>
  <c r="P83" i="448"/>
  <c r="S76" i="448"/>
  <c r="S72" i="448"/>
  <c r="O66" i="448"/>
  <c r="V58" i="448"/>
  <c r="P51" i="448"/>
  <c r="S44" i="448"/>
  <c r="S40" i="448"/>
  <c r="U33" i="448"/>
  <c r="S26" i="448"/>
  <c r="V233" i="448"/>
  <c r="R214" i="448"/>
  <c r="R187" i="448"/>
  <c r="V174" i="448"/>
  <c r="R158" i="448"/>
  <c r="W145" i="448"/>
  <c r="R132" i="448"/>
  <c r="Q120" i="448"/>
  <c r="Q109" i="448"/>
  <c r="U99" i="448"/>
  <c r="Q88" i="448"/>
  <c r="Q77" i="448"/>
  <c r="U67" i="448"/>
  <c r="R56" i="448"/>
  <c r="T53" i="448"/>
  <c r="R48" i="448"/>
  <c r="O246" i="448"/>
  <c r="O244" i="448"/>
  <c r="U241" i="448"/>
  <c r="U239" i="448"/>
  <c r="U237" i="448"/>
  <c r="Q235" i="448"/>
  <c r="V232" i="448"/>
  <c r="R230" i="448"/>
  <c r="P227" i="448"/>
  <c r="V224" i="448"/>
  <c r="T243" i="448"/>
  <c r="R240" i="448"/>
  <c r="U236" i="448"/>
  <c r="P234" i="448"/>
  <c r="P230" i="448"/>
  <c r="U226" i="448"/>
  <c r="W223" i="448"/>
  <c r="S221" i="448"/>
  <c r="S219" i="448"/>
  <c r="S217" i="448"/>
  <c r="O215" i="448"/>
  <c r="O213" i="448"/>
  <c r="O211" i="448"/>
  <c r="U208" i="448"/>
  <c r="U206" i="448"/>
  <c r="U204" i="448"/>
  <c r="Q202" i="448"/>
  <c r="Q200" i="448"/>
  <c r="Q198" i="448"/>
  <c r="W195" i="448"/>
  <c r="W193" i="448"/>
  <c r="V246" i="448"/>
  <c r="R241" i="448"/>
  <c r="R237" i="448"/>
  <c r="W233" i="448"/>
  <c r="U229" i="448"/>
  <c r="W225" i="448"/>
  <c r="Q223" i="448"/>
  <c r="T219" i="448"/>
  <c r="O216" i="448"/>
  <c r="R213" i="448"/>
  <c r="P209" i="448"/>
  <c r="V206" i="448"/>
  <c r="T203" i="448"/>
  <c r="V199" i="448"/>
  <c r="W196" i="448"/>
  <c r="P193" i="448"/>
  <c r="S190" i="448"/>
  <c r="S188" i="448"/>
  <c r="S186" i="448"/>
  <c r="O184" i="448"/>
  <c r="O182" i="448"/>
  <c r="O180" i="448"/>
  <c r="U177" i="448"/>
  <c r="U175" i="448"/>
  <c r="U173" i="448"/>
  <c r="Q171" i="448"/>
  <c r="Q169" i="448"/>
  <c r="Q167" i="448"/>
  <c r="W164" i="448"/>
  <c r="W162" i="448"/>
  <c r="W160" i="448"/>
  <c r="S158" i="448"/>
  <c r="S156" i="448"/>
  <c r="S154" i="448"/>
  <c r="O152" i="448"/>
  <c r="O150" i="448"/>
  <c r="O148" i="448"/>
  <c r="U145" i="448"/>
  <c r="U143" i="448"/>
  <c r="U141" i="448"/>
  <c r="Q139" i="448"/>
  <c r="Q137" i="448"/>
  <c r="Q135" i="448"/>
  <c r="W132" i="448"/>
  <c r="W130" i="448"/>
  <c r="U246" i="448"/>
  <c r="O239" i="448"/>
  <c r="T234" i="448"/>
  <c r="V229" i="448"/>
  <c r="R223" i="448"/>
  <c r="T218" i="448"/>
  <c r="T213" i="448"/>
  <c r="R207" i="448"/>
  <c r="T202" i="448"/>
  <c r="T197" i="448"/>
  <c r="W191" i="448"/>
  <c r="P188" i="448"/>
  <c r="V185" i="448"/>
  <c r="S181" i="448"/>
  <c r="V178" i="448"/>
  <c r="W175" i="448"/>
  <c r="T171" i="448"/>
  <c r="P169" i="448"/>
  <c r="S165" i="448"/>
  <c r="Q162" i="448"/>
  <c r="R159" i="448"/>
  <c r="T155" i="448"/>
  <c r="R152" i="448"/>
  <c r="U148" i="448"/>
  <c r="Q146" i="448"/>
  <c r="T142" i="448"/>
  <c r="O139" i="448"/>
  <c r="R136" i="448"/>
  <c r="P132" i="448"/>
  <c r="V129" i="448"/>
  <c r="R127" i="448"/>
  <c r="P124" i="448"/>
  <c r="V121" i="448"/>
  <c r="R119" i="448"/>
  <c r="P116" i="448"/>
  <c r="V113" i="448"/>
  <c r="R111" i="448"/>
  <c r="P108" i="448"/>
  <c r="V105" i="448"/>
  <c r="R103" i="448"/>
  <c r="P100" i="448"/>
  <c r="V97" i="448"/>
  <c r="R95" i="448"/>
  <c r="P92" i="448"/>
  <c r="V89" i="448"/>
  <c r="R87" i="448"/>
  <c r="P84" i="448"/>
  <c r="V81" i="448"/>
  <c r="R79" i="448"/>
  <c r="P76" i="448"/>
  <c r="V73" i="448"/>
  <c r="R71" i="448"/>
  <c r="P68" i="448"/>
  <c r="V65" i="448"/>
  <c r="R63" i="448"/>
  <c r="P60" i="448"/>
  <c r="V57" i="448"/>
  <c r="R55" i="448"/>
  <c r="P52" i="448"/>
  <c r="V49" i="448"/>
  <c r="R47" i="448"/>
  <c r="P44" i="448"/>
  <c r="V41" i="448"/>
  <c r="R39" i="448"/>
  <c r="P36" i="448"/>
  <c r="V33" i="448"/>
  <c r="R31" i="448"/>
  <c r="P28" i="448"/>
  <c r="V25" i="448"/>
  <c r="R23" i="448"/>
  <c r="V237" i="448"/>
  <c r="Q232" i="448"/>
  <c r="V227" i="448"/>
  <c r="P221" i="448"/>
  <c r="V216" i="448"/>
  <c r="U211" i="448"/>
  <c r="P205" i="448"/>
  <c r="V200" i="448"/>
  <c r="U195" i="448"/>
  <c r="T189" i="448"/>
  <c r="O241" i="448"/>
  <c r="S228" i="448"/>
  <c r="W218" i="448"/>
  <c r="O210" i="448"/>
  <c r="O204" i="448"/>
  <c r="P196" i="448"/>
  <c r="P189" i="448"/>
  <c r="T183" i="448"/>
  <c r="S177" i="448"/>
  <c r="Q172" i="448"/>
  <c r="T167" i="448"/>
  <c r="S161" i="448"/>
  <c r="Q156" i="448"/>
  <c r="T151" i="448"/>
  <c r="S145" i="448"/>
  <c r="Q140" i="448"/>
  <c r="T135" i="448"/>
  <c r="S129" i="448"/>
  <c r="U242" i="448"/>
  <c r="O232" i="448"/>
  <c r="O220" i="448"/>
  <c r="V213" i="448"/>
  <c r="R203" i="448"/>
  <c r="O194" i="448"/>
  <c r="V188" i="448"/>
  <c r="P183" i="448"/>
  <c r="U176" i="448"/>
  <c r="P170" i="448"/>
  <c r="P165" i="448"/>
  <c r="P158" i="448"/>
  <c r="U152" i="448"/>
  <c r="P146" i="448"/>
  <c r="P139" i="448"/>
  <c r="P134" i="448"/>
  <c r="V128" i="448"/>
  <c r="O125" i="448"/>
  <c r="W122" i="448"/>
  <c r="R120" i="448"/>
  <c r="O117" i="448"/>
  <c r="W114" i="448"/>
  <c r="R112" i="448"/>
  <c r="O109" i="448"/>
  <c r="W106" i="448"/>
  <c r="R104" i="448"/>
  <c r="O101" i="448"/>
  <c r="W98" i="448"/>
  <c r="R96" i="448"/>
  <c r="O93" i="448"/>
  <c r="W90" i="448"/>
  <c r="R88" i="448"/>
  <c r="O85" i="448"/>
  <c r="W82" i="448"/>
  <c r="R80" i="448"/>
  <c r="O77" i="448"/>
  <c r="W74" i="448"/>
  <c r="R72" i="448"/>
  <c r="O69" i="448"/>
  <c r="W66" i="448"/>
  <c r="R64" i="448"/>
  <c r="O61" i="448"/>
  <c r="W58" i="448"/>
  <c r="R246" i="448"/>
  <c r="O233" i="448"/>
  <c r="P218" i="448"/>
  <c r="V240" i="448"/>
  <c r="P220" i="448"/>
  <c r="T207" i="448"/>
  <c r="V191" i="448"/>
  <c r="S183" i="448"/>
  <c r="P176" i="448"/>
  <c r="R169" i="448"/>
  <c r="T161" i="448"/>
  <c r="V156" i="448"/>
  <c r="V149" i="448"/>
  <c r="R140" i="448"/>
  <c r="O133" i="448"/>
  <c r="P127" i="448"/>
  <c r="P123" i="448"/>
  <c r="W119" i="448"/>
  <c r="S116" i="448"/>
  <c r="S112" i="448"/>
  <c r="S109" i="448"/>
  <c r="O106" i="448"/>
  <c r="O102" i="448"/>
  <c r="V98" i="448"/>
  <c r="P95" i="448"/>
  <c r="P91" i="448"/>
  <c r="W87" i="448"/>
  <c r="S84" i="448"/>
  <c r="S80" i="448"/>
  <c r="S77" i="448"/>
  <c r="O74" i="448"/>
  <c r="O70" i="448"/>
  <c r="V66" i="448"/>
  <c r="P63" i="448"/>
  <c r="P59" i="448"/>
  <c r="U55" i="448"/>
  <c r="S52" i="448"/>
  <c r="S48" i="448"/>
  <c r="P45" i="448"/>
  <c r="U41" i="448"/>
  <c r="U37" i="448"/>
  <c r="S34" i="448"/>
  <c r="P31" i="448"/>
  <c r="P27" i="448"/>
  <c r="U23" i="448"/>
  <c r="O237" i="448"/>
  <c r="T215" i="448"/>
  <c r="V201" i="448"/>
  <c r="S191" i="448"/>
  <c r="U182" i="448"/>
  <c r="S175" i="448"/>
  <c r="P168" i="448"/>
  <c r="Q160" i="448"/>
  <c r="T153" i="448"/>
  <c r="V148" i="448"/>
  <c r="W139" i="448"/>
  <c r="W133" i="448"/>
  <c r="U127" i="448"/>
  <c r="Q121" i="448"/>
  <c r="Q116" i="448"/>
  <c r="U111" i="448"/>
  <c r="Q105" i="448"/>
  <c r="Q100" i="448"/>
  <c r="U95" i="448"/>
  <c r="Q89" i="448"/>
  <c r="Q84" i="448"/>
  <c r="U79" i="448"/>
  <c r="Q73" i="448"/>
  <c r="Q68" i="448"/>
  <c r="U63" i="448"/>
  <c r="Q57" i="448"/>
  <c r="R54" i="448"/>
  <c r="T51" i="448"/>
  <c r="W48" i="448"/>
  <c r="R46" i="448"/>
  <c r="T43" i="448"/>
  <c r="W40" i="448"/>
  <c r="R38" i="448"/>
  <c r="T35" i="448"/>
  <c r="W32" i="448"/>
  <c r="R30" i="448"/>
  <c r="T27" i="448"/>
  <c r="W24" i="448"/>
  <c r="Q246" i="448"/>
  <c r="W208" i="448"/>
  <c r="U186" i="448"/>
  <c r="T180" i="448"/>
  <c r="U174" i="448"/>
  <c r="V166" i="448"/>
  <c r="V159" i="448"/>
  <c r="Q152" i="448"/>
  <c r="V144" i="448"/>
  <c r="V139" i="448"/>
  <c r="W131" i="448"/>
  <c r="P125" i="448"/>
  <c r="W121" i="448"/>
  <c r="S118" i="448"/>
  <c r="S114" i="448"/>
  <c r="S111" i="448"/>
  <c r="O108" i="448"/>
  <c r="O104" i="448"/>
  <c r="V100" i="448"/>
  <c r="P97" i="448"/>
  <c r="P93" i="448"/>
  <c r="W89" i="448"/>
  <c r="S86" i="448"/>
  <c r="S82" i="448"/>
  <c r="S79" i="448"/>
  <c r="O76" i="448"/>
  <c r="O72" i="448"/>
  <c r="V68" i="448"/>
  <c r="P65" i="448"/>
  <c r="P61" i="448"/>
  <c r="W57" i="448"/>
  <c r="V54" i="448"/>
  <c r="V50" i="448"/>
  <c r="S47" i="448"/>
  <c r="Q44" i="448"/>
  <c r="Q40" i="448"/>
  <c r="V36" i="448"/>
  <c r="S33" i="448"/>
  <c r="S29" i="448"/>
  <c r="Q26" i="448"/>
  <c r="M22" i="448"/>
  <c r="Q213" i="448"/>
  <c r="S204" i="448"/>
  <c r="P194" i="448"/>
  <c r="P184" i="448"/>
  <c r="R177" i="448"/>
  <c r="R171" i="448"/>
  <c r="V164" i="448"/>
  <c r="V157" i="448"/>
  <c r="W149" i="448"/>
  <c r="O141" i="448"/>
  <c r="O135" i="448"/>
  <c r="W129" i="448"/>
  <c r="Q123" i="448"/>
  <c r="Q118" i="448"/>
  <c r="U113" i="448"/>
  <c r="Q107" i="448"/>
  <c r="Q102" i="448"/>
  <c r="U97" i="448"/>
  <c r="Q91" i="448"/>
  <c r="Q86" i="448"/>
  <c r="U81" i="448"/>
  <c r="Q75" i="448"/>
  <c r="Q70" i="448"/>
  <c r="U65" i="448"/>
  <c r="Q59" i="448"/>
  <c r="W55" i="448"/>
  <c r="Q53" i="448"/>
  <c r="O50" i="448"/>
  <c r="W47" i="448"/>
  <c r="Q45" i="448"/>
  <c r="O42" i="448"/>
  <c r="W39" i="448"/>
  <c r="Q37" i="448"/>
  <c r="O34" i="448"/>
  <c r="W31" i="448"/>
  <c r="Q29" i="448"/>
  <c r="O26" i="448"/>
  <c r="W23" i="448"/>
  <c r="Q243" i="448"/>
  <c r="Q241" i="448"/>
  <c r="W236" i="448"/>
  <c r="R232" i="448"/>
  <c r="V226" i="448"/>
  <c r="V242" i="448"/>
  <c r="W239" i="448"/>
  <c r="P236" i="448"/>
  <c r="S229" i="448"/>
  <c r="O221" i="448"/>
  <c r="U216" i="448"/>
  <c r="U212" i="448"/>
  <c r="Q208" i="448"/>
  <c r="W203" i="448"/>
  <c r="W199" i="448"/>
  <c r="S195" i="448"/>
  <c r="R245" i="448"/>
  <c r="T232" i="448"/>
  <c r="Q225" i="448"/>
  <c r="S218" i="448"/>
  <c r="R212" i="448"/>
  <c r="P206" i="448"/>
  <c r="Q199" i="448"/>
  <c r="O192" i="448"/>
  <c r="O188" i="448"/>
  <c r="U183" i="448"/>
  <c r="Q179" i="448"/>
  <c r="Q175" i="448"/>
  <c r="W170" i="448"/>
  <c r="S166" i="448"/>
  <c r="S162" i="448"/>
  <c r="O158" i="448"/>
  <c r="U153" i="448"/>
  <c r="U149" i="448"/>
  <c r="Q145" i="448"/>
  <c r="W140" i="448"/>
  <c r="W136" i="448"/>
  <c r="S132" i="448"/>
  <c r="W243" i="448"/>
  <c r="R233" i="448"/>
  <c r="S222" i="448"/>
  <c r="Q211" i="448"/>
  <c r="Q201" i="448"/>
  <c r="R191" i="448"/>
  <c r="R184" i="448"/>
  <c r="Q178" i="448"/>
  <c r="O171" i="448"/>
  <c r="P164" i="448"/>
  <c r="T158" i="448"/>
  <c r="W151" i="448"/>
  <c r="P145" i="448"/>
  <c r="V138" i="448"/>
  <c r="T131" i="448"/>
  <c r="P126" i="448"/>
  <c r="R121" i="448"/>
  <c r="V115" i="448"/>
  <c r="P110" i="448"/>
  <c r="R105" i="448"/>
  <c r="V99" i="448"/>
  <c r="P94" i="448"/>
  <c r="R89" i="448"/>
  <c r="V83" i="448"/>
  <c r="P78" i="448"/>
  <c r="R73" i="448"/>
  <c r="V67" i="448"/>
  <c r="P62" i="448"/>
  <c r="R57" i="448"/>
  <c r="V51" i="448"/>
  <c r="P46" i="448"/>
  <c r="R41" i="448"/>
  <c r="V35" i="448"/>
  <c r="P30" i="448"/>
  <c r="R25" i="448"/>
  <c r="T236" i="448"/>
  <c r="V225" i="448"/>
  <c r="V220" i="448"/>
  <c r="T209" i="448"/>
  <c r="U199" i="448"/>
  <c r="Q188" i="448"/>
  <c r="T223" i="448"/>
  <c r="V209" i="448"/>
  <c r="R194" i="448"/>
  <c r="T181" i="448"/>
  <c r="S171" i="448"/>
  <c r="T160" i="448"/>
  <c r="T149" i="448"/>
  <c r="S139" i="448"/>
  <c r="U128" i="448"/>
  <c r="Q229" i="448"/>
  <c r="P211" i="448"/>
  <c r="V193" i="448"/>
  <c r="P181" i="448"/>
  <c r="O169" i="448"/>
  <c r="P157" i="448"/>
  <c r="U144" i="448"/>
  <c r="P133" i="448"/>
  <c r="W124" i="448"/>
  <c r="O119" i="448"/>
  <c r="R114" i="448"/>
  <c r="W108" i="448"/>
  <c r="O103" i="448"/>
  <c r="R98" i="448"/>
  <c r="W92" i="448"/>
  <c r="O87" i="448"/>
  <c r="R82" i="448"/>
  <c r="W76" i="448"/>
  <c r="R74" i="448"/>
  <c r="W68" i="448"/>
  <c r="O63" i="448"/>
  <c r="R58" i="448"/>
  <c r="O225" i="448"/>
  <c r="P216" i="448"/>
  <c r="R219" i="448"/>
  <c r="O189" i="448"/>
  <c r="V182" i="448"/>
  <c r="R166" i="448"/>
  <c r="V155" i="448"/>
  <c r="U138" i="448"/>
  <c r="O126" i="448"/>
  <c r="P119" i="448"/>
  <c r="W111" i="448"/>
  <c r="S104" i="448"/>
  <c r="O94" i="448"/>
  <c r="P87" i="448"/>
  <c r="W79" i="448"/>
  <c r="S69" i="448"/>
  <c r="O62" i="448"/>
  <c r="P55" i="448"/>
  <c r="U47" i="448"/>
  <c r="P37" i="448"/>
  <c r="U29" i="448"/>
  <c r="P23" i="448"/>
  <c r="P200" i="448"/>
  <c r="R181" i="448"/>
  <c r="W165" i="448"/>
  <c r="V152" i="448"/>
  <c r="T138" i="448"/>
  <c r="Q125" i="448"/>
  <c r="U115" i="448"/>
  <c r="Q104" i="448"/>
  <c r="Q93" i="448"/>
  <c r="U83" i="448"/>
  <c r="Q72" i="448"/>
  <c r="Q61" i="448"/>
  <c r="W50" i="448"/>
  <c r="T45" i="448"/>
  <c r="W242" i="448"/>
  <c r="R234" i="448"/>
  <c r="U244" i="448"/>
  <c r="P232" i="448"/>
  <c r="U220" i="448"/>
  <c r="W211" i="448"/>
  <c r="S203" i="448"/>
  <c r="O195" i="448"/>
  <c r="W234" i="448"/>
  <c r="R221" i="448"/>
  <c r="O208" i="448"/>
  <c r="S194" i="448"/>
  <c r="Q185" i="448"/>
  <c r="W176" i="448"/>
  <c r="O168" i="448"/>
  <c r="U159" i="448"/>
  <c r="Q151" i="448"/>
  <c r="S142" i="448"/>
  <c r="O134" i="448"/>
  <c r="P237" i="448"/>
  <c r="R215" i="448"/>
  <c r="T194" i="448"/>
  <c r="P180" i="448"/>
  <c r="R167" i="448"/>
  <c r="Q154" i="448"/>
  <c r="U140" i="448"/>
  <c r="P128" i="448"/>
  <c r="V117" i="448"/>
  <c r="R107" i="448"/>
  <c r="P96" i="448"/>
  <c r="V85" i="448"/>
  <c r="R75" i="448"/>
  <c r="P64" i="448"/>
  <c r="V53" i="448"/>
  <c r="R43" i="448"/>
  <c r="P32" i="448"/>
  <c r="R244" i="448"/>
  <c r="U219" i="448"/>
  <c r="P197" i="448"/>
  <c r="Q221" i="448"/>
  <c r="W192" i="448"/>
  <c r="S169" i="448"/>
  <c r="Q148" i="448"/>
  <c r="O128" i="448"/>
  <c r="R208" i="448"/>
  <c r="P179" i="448"/>
  <c r="P155" i="448"/>
  <c r="P130" i="448"/>
  <c r="W118" i="448"/>
  <c r="R108" i="448"/>
  <c r="O97" i="448"/>
  <c r="W86" i="448"/>
  <c r="R76" i="448"/>
  <c r="O65" i="448"/>
  <c r="P239" i="448"/>
  <c r="O218" i="448"/>
  <c r="R172" i="448"/>
  <c r="P144" i="448"/>
  <c r="O122" i="448"/>
  <c r="P107" i="448"/>
  <c r="S93" i="448"/>
  <c r="P79" i="448"/>
  <c r="S64" i="448"/>
  <c r="S50" i="448"/>
  <c r="S36" i="448"/>
  <c r="V243" i="448"/>
  <c r="T185" i="448"/>
  <c r="O157" i="448"/>
  <c r="R129" i="448"/>
  <c r="Q108" i="448"/>
  <c r="U87" i="448"/>
  <c r="Q65" i="448"/>
  <c r="R50" i="448"/>
  <c r="R42" i="448"/>
  <c r="W36" i="448"/>
  <c r="T31" i="448"/>
  <c r="R26" i="448"/>
  <c r="R224" i="448"/>
  <c r="Q184" i="448"/>
  <c r="V171" i="448"/>
  <c r="U154" i="448"/>
  <c r="U142" i="448"/>
  <c r="S127" i="448"/>
  <c r="O120" i="448"/>
  <c r="P113" i="448"/>
  <c r="W105" i="448"/>
  <c r="S98" i="448"/>
  <c r="O92" i="448"/>
  <c r="V84" i="448"/>
  <c r="P77" i="448"/>
  <c r="S70" i="448"/>
  <c r="S63" i="448"/>
  <c r="Q56" i="448"/>
  <c r="S49" i="448"/>
  <c r="Q42" i="448"/>
  <c r="V34" i="448"/>
  <c r="Q28" i="448"/>
  <c r="Q226" i="448"/>
  <c r="T199" i="448"/>
  <c r="W181" i="448"/>
  <c r="O167" i="448"/>
  <c r="P152" i="448"/>
  <c r="R139" i="448"/>
  <c r="Q126" i="448"/>
  <c r="Q115" i="448"/>
  <c r="U105" i="448"/>
  <c r="Q94" i="448"/>
  <c r="Q83" i="448"/>
  <c r="U73" i="448"/>
  <c r="Q62" i="448"/>
  <c r="O54" i="448"/>
  <c r="Q49" i="448"/>
  <c r="W43" i="448"/>
  <c r="O38" i="448"/>
  <c r="Q33" i="448"/>
  <c r="W27" i="448"/>
  <c r="V228" i="448"/>
  <c r="U224" i="448"/>
  <c r="W207" i="448"/>
  <c r="V244" i="448"/>
  <c r="V214" i="448"/>
  <c r="U189" i="448"/>
  <c r="S172" i="448"/>
  <c r="Q155" i="448"/>
  <c r="S138" i="448"/>
  <c r="T226" i="448"/>
  <c r="V186" i="448"/>
  <c r="P161" i="448"/>
  <c r="T134" i="448"/>
  <c r="P112" i="448"/>
  <c r="R91" i="448"/>
  <c r="V69" i="448"/>
  <c r="P48" i="448"/>
  <c r="R27" i="448"/>
  <c r="V208" i="448"/>
  <c r="R206" i="448"/>
  <c r="T159" i="448"/>
  <c r="W227" i="448"/>
  <c r="P167" i="448"/>
  <c r="R124" i="448"/>
  <c r="W102" i="448"/>
  <c r="O81" i="448"/>
  <c r="R60" i="448"/>
  <c r="R188" i="448"/>
  <c r="T129" i="448"/>
  <c r="S100" i="448"/>
  <c r="W71" i="448"/>
  <c r="P43" i="448"/>
  <c r="P207" i="448"/>
  <c r="S143" i="448"/>
  <c r="Q97" i="448"/>
  <c r="T55" i="448"/>
  <c r="T39" i="448"/>
  <c r="W28" i="448"/>
  <c r="R195" i="448"/>
  <c r="W163" i="448"/>
  <c r="V134" i="448"/>
  <c r="V116" i="448"/>
  <c r="S102" i="448"/>
  <c r="O88" i="448"/>
  <c r="W73" i="448"/>
  <c r="O60" i="448"/>
  <c r="S45" i="448"/>
  <c r="S31" i="448"/>
  <c r="V211" i="448"/>
  <c r="O173" i="448"/>
  <c r="R145" i="448"/>
  <c r="U121" i="448"/>
  <c r="Q99" i="448"/>
  <c r="Q78" i="448"/>
  <c r="U57" i="448"/>
  <c r="O46" i="448"/>
  <c r="W35" i="448"/>
  <c r="Q25" i="448"/>
  <c r="W244" i="448"/>
  <c r="R226" i="448"/>
  <c r="U222" i="448"/>
  <c r="S205" i="448"/>
  <c r="S239" i="448"/>
  <c r="T211" i="448"/>
  <c r="Q187" i="448"/>
  <c r="S170" i="448"/>
  <c r="Q153" i="448"/>
  <c r="O136" i="448"/>
  <c r="T221" i="448"/>
  <c r="W183" i="448"/>
  <c r="U156" i="448"/>
  <c r="O131" i="448"/>
  <c r="V109" i="448"/>
  <c r="P88" i="448"/>
  <c r="R67" i="448"/>
  <c r="V45" i="448"/>
  <c r="P24" i="448"/>
  <c r="U203" i="448"/>
  <c r="R200" i="448"/>
  <c r="S153" i="448"/>
  <c r="W216" i="448"/>
  <c r="O161" i="448"/>
  <c r="O121" i="448"/>
  <c r="R100" i="448"/>
  <c r="W78" i="448"/>
  <c r="O57" i="448"/>
  <c r="V181" i="448"/>
  <c r="S125" i="448"/>
  <c r="S96" i="448"/>
  <c r="S68" i="448"/>
  <c r="U39" i="448"/>
  <c r="O196" i="448"/>
  <c r="P136" i="448"/>
  <c r="Q92" i="448"/>
  <c r="W52" i="448"/>
  <c r="T37" i="448"/>
  <c r="W26" i="448"/>
  <c r="R185" i="448"/>
  <c r="W157" i="448"/>
  <c r="R128" i="448"/>
  <c r="W113" i="448"/>
  <c r="O100" i="448"/>
  <c r="P85" i="448"/>
  <c r="S71" i="448"/>
  <c r="P57" i="448"/>
  <c r="V42" i="448"/>
  <c r="V28" i="448"/>
  <c r="P203" i="448"/>
  <c r="V168" i="448"/>
  <c r="T140" i="448"/>
  <c r="U117" i="448"/>
  <c r="Q95" i="448"/>
  <c r="Q74" i="448"/>
  <c r="Q55" i="448"/>
  <c r="O44" i="448"/>
  <c r="W33" i="448"/>
  <c r="Q23" i="448"/>
  <c r="W240" i="448"/>
  <c r="P231" i="448"/>
  <c r="Q242" i="448"/>
  <c r="U228" i="448"/>
  <c r="Q218" i="448"/>
  <c r="W209" i="448"/>
  <c r="S201" i="448"/>
  <c r="U192" i="448"/>
  <c r="V231" i="448"/>
  <c r="U217" i="448"/>
  <c r="W204" i="448"/>
  <c r="U191" i="448"/>
  <c r="Q183" i="448"/>
  <c r="S174" i="448"/>
  <c r="O166" i="448"/>
  <c r="U157" i="448"/>
  <c r="W148" i="448"/>
  <c r="S140" i="448"/>
  <c r="O132" i="448"/>
  <c r="Q231" i="448"/>
  <c r="T210" i="448"/>
  <c r="T190" i="448"/>
  <c r="P177" i="448"/>
  <c r="T163" i="448"/>
  <c r="R151" i="448"/>
  <c r="V137" i="448"/>
  <c r="V125" i="448"/>
  <c r="R115" i="448"/>
  <c r="P104" i="448"/>
  <c r="V93" i="448"/>
  <c r="R83" i="448"/>
  <c r="P72" i="448"/>
  <c r="V61" i="448"/>
  <c r="R51" i="448"/>
  <c r="P40" i="448"/>
  <c r="V29" i="448"/>
  <c r="P235" i="448"/>
  <c r="P213" i="448"/>
  <c r="V192" i="448"/>
  <c r="O214" i="448"/>
  <c r="S185" i="448"/>
  <c r="Q164" i="448"/>
  <c r="T143" i="448"/>
  <c r="T237" i="448"/>
  <c r="O198" i="448"/>
  <c r="P174" i="448"/>
  <c r="P149" i="448"/>
  <c r="W126" i="448"/>
  <c r="R116" i="448"/>
  <c r="O105" i="448"/>
  <c r="W94" i="448"/>
  <c r="R84" i="448"/>
  <c r="O73" i="448"/>
  <c r="W62" i="448"/>
  <c r="P223" i="448"/>
  <c r="R202" i="448"/>
  <c r="O165" i="448"/>
  <c r="R137" i="448"/>
  <c r="O118" i="448"/>
  <c r="W103" i="448"/>
  <c r="O90" i="448"/>
  <c r="P75" i="448"/>
  <c r="S61" i="448"/>
  <c r="P47" i="448"/>
  <c r="S32" i="448"/>
  <c r="R231" i="448"/>
  <c r="V180" i="448"/>
  <c r="U150" i="448"/>
  <c r="Q124" i="448"/>
  <c r="U103" i="448"/>
  <c r="Q81" i="448"/>
  <c r="Q60" i="448"/>
  <c r="T47" i="448"/>
  <c r="R40" i="448"/>
  <c r="W34" i="448"/>
  <c r="T29" i="448"/>
  <c r="R24" i="448"/>
  <c r="Q197" i="448"/>
  <c r="R179" i="448"/>
  <c r="V165" i="448"/>
  <c r="O149" i="448"/>
  <c r="W137" i="448"/>
  <c r="V124" i="448"/>
  <c r="P117" i="448"/>
  <c r="S110" i="448"/>
  <c r="S103" i="448"/>
  <c r="O96" i="448"/>
  <c r="P89" i="448"/>
  <c r="W81" i="448"/>
  <c r="S74" i="448"/>
  <c r="O68" i="448"/>
  <c r="V60" i="448"/>
  <c r="S53" i="448"/>
  <c r="V46" i="448"/>
  <c r="S39" i="448"/>
  <c r="Q32" i="448"/>
  <c r="S25" i="448"/>
  <c r="O212" i="448"/>
  <c r="R192" i="448"/>
  <c r="Q176" i="448"/>
  <c r="V163" i="448"/>
  <c r="U146" i="448"/>
  <c r="U134" i="448"/>
  <c r="Q122" i="448"/>
  <c r="Q111" i="448"/>
  <c r="U101" i="448"/>
  <c r="Q90" i="448"/>
  <c r="Q79" i="448"/>
  <c r="U69" i="448"/>
  <c r="Q58" i="448"/>
  <c r="O52" i="448"/>
  <c r="Q47" i="448"/>
  <c r="W41" i="448"/>
  <c r="O36" i="448"/>
  <c r="Q31" i="448"/>
  <c r="W25" i="448"/>
  <c r="S238" i="448"/>
  <c r="R239" i="448"/>
  <c r="Q216" i="448"/>
  <c r="O199" i="448"/>
  <c r="R227" i="448"/>
  <c r="P201" i="448"/>
  <c r="W180" i="448"/>
  <c r="O164" i="448"/>
  <c r="W146" i="448"/>
  <c r="U129" i="448"/>
  <c r="T205" i="448"/>
  <c r="S173" i="448"/>
  <c r="O147" i="448"/>
  <c r="R123" i="448"/>
  <c r="V101" i="448"/>
  <c r="P80" i="448"/>
  <c r="R59" i="448"/>
  <c r="V37" i="448"/>
  <c r="R229" i="448"/>
  <c r="S187" i="448"/>
  <c r="Q180" i="448"/>
  <c r="S137" i="448"/>
  <c r="O191" i="448"/>
  <c r="P143" i="448"/>
  <c r="O113" i="448"/>
  <c r="R92" i="448"/>
  <c r="W70" i="448"/>
  <c r="P210" i="448"/>
  <c r="O159" i="448"/>
  <c r="V114" i="448"/>
  <c r="O86" i="448"/>
  <c r="O58" i="448"/>
  <c r="P29" i="448"/>
  <c r="W171" i="448"/>
  <c r="U119" i="448"/>
  <c r="Q76" i="448"/>
  <c r="W44" i="448"/>
  <c r="R34" i="448"/>
  <c r="T23" i="448"/>
  <c r="V176" i="448"/>
  <c r="T148" i="448"/>
  <c r="O124" i="448"/>
  <c r="P109" i="448"/>
  <c r="S95" i="448"/>
  <c r="P81" i="448"/>
  <c r="S66" i="448"/>
  <c r="V52" i="448"/>
  <c r="V38" i="448"/>
  <c r="Q24" i="448"/>
  <c r="V189" i="448"/>
  <c r="W161" i="448"/>
  <c r="V132" i="448"/>
  <c r="Q110" i="448"/>
  <c r="U89" i="448"/>
  <c r="Q67" i="448"/>
  <c r="W51" i="448"/>
  <c r="Q41" i="448"/>
  <c r="O30" i="448"/>
  <c r="S236" i="448"/>
  <c r="O235" i="448"/>
  <c r="Q214" i="448"/>
  <c r="O197" i="448"/>
  <c r="O224" i="448"/>
  <c r="V198" i="448"/>
  <c r="W178" i="448"/>
  <c r="U161" i="448"/>
  <c r="W144" i="448"/>
  <c r="T242" i="448"/>
  <c r="R199" i="448"/>
  <c r="V170" i="448"/>
  <c r="R144" i="448"/>
  <c r="P120" i="448"/>
  <c r="R99" i="448"/>
  <c r="V77" i="448"/>
  <c r="P56" i="448"/>
  <c r="R35" i="448"/>
  <c r="W224" i="448"/>
  <c r="W232" i="448"/>
  <c r="T175" i="448"/>
  <c r="Q132" i="448"/>
  <c r="O185" i="448"/>
  <c r="O137" i="448"/>
  <c r="W110" i="448"/>
  <c r="O89" i="448"/>
  <c r="R68" i="448"/>
  <c r="W230" i="448"/>
  <c r="S151" i="448"/>
  <c r="P111" i="448"/>
  <c r="V82" i="448"/>
  <c r="U53" i="448"/>
  <c r="U25" i="448"/>
  <c r="R164" i="448"/>
  <c r="Q113" i="448"/>
  <c r="U71" i="448"/>
  <c r="W42" i="448"/>
  <c r="R32" i="448"/>
  <c r="Q244" i="448"/>
  <c r="V172" i="448"/>
  <c r="O143" i="448"/>
  <c r="P121" i="448"/>
  <c r="S106" i="448"/>
  <c r="V92" i="448"/>
  <c r="S78" i="448"/>
  <c r="O64" i="448"/>
  <c r="Q50" i="448"/>
  <c r="Q36" i="448"/>
  <c r="W229" i="448"/>
  <c r="V183" i="448"/>
  <c r="W155" i="448"/>
  <c r="Q127" i="448"/>
  <c r="Q106" i="448"/>
  <c r="U85" i="448"/>
  <c r="Q63" i="448"/>
  <c r="W49" i="448"/>
  <c r="Q39" i="448"/>
  <c r="O28" i="448"/>
  <c r="AV21" i="444"/>
  <c r="AB11" i="446"/>
  <c r="BL15" i="444"/>
  <c r="AR17" i="443"/>
  <c r="AA22" i="448"/>
  <c r="AA19" i="448"/>
  <c r="AW17" i="446"/>
  <c r="AA19" i="399"/>
  <c r="AV21" i="342"/>
  <c r="AW22" i="342"/>
  <c r="BY16" i="443"/>
  <c r="BY17" i="443" s="1"/>
  <c r="BY15" i="443"/>
  <c r="AV17" i="447"/>
  <c r="AW17" i="447"/>
  <c r="Q18" i="446"/>
  <c r="O18" i="446"/>
  <c r="AY18" i="446"/>
  <c r="BL18" i="446"/>
  <c r="BO16" i="342"/>
  <c r="AR17" i="446"/>
  <c r="AM17" i="342"/>
  <c r="AL17" i="342"/>
  <c r="AO21" i="342"/>
  <c r="X19" i="449"/>
  <c r="X22" i="449"/>
  <c r="Y22" i="449"/>
  <c r="Y19" i="449"/>
  <c r="AU17" i="446"/>
  <c r="AU21" i="446"/>
  <c r="Q113" i="450"/>
  <c r="Q101" i="450"/>
  <c r="Q65" i="450"/>
  <c r="S64" i="450"/>
  <c r="O58" i="450"/>
  <c r="U57" i="450"/>
  <c r="O50" i="450"/>
  <c r="U49" i="450"/>
  <c r="O42" i="450"/>
  <c r="U41" i="450"/>
  <c r="O34" i="450"/>
  <c r="U33" i="450"/>
  <c r="O26" i="450"/>
  <c r="U25" i="450"/>
  <c r="U129" i="450"/>
  <c r="R240" i="450"/>
  <c r="Q85" i="450"/>
  <c r="U83" i="450"/>
  <c r="Q51" i="450"/>
  <c r="S48" i="450"/>
  <c r="W38" i="450"/>
  <c r="Q77" i="450"/>
  <c r="S56" i="450"/>
  <c r="Q69" i="450"/>
  <c r="W54" i="450"/>
  <c r="Q43" i="450"/>
  <c r="Q35" i="450"/>
  <c r="W30" i="450"/>
  <c r="S24" i="450"/>
  <c r="U99" i="450"/>
  <c r="Q93" i="450"/>
  <c r="U91" i="450"/>
  <c r="S32" i="450"/>
  <c r="W46" i="450"/>
  <c r="Q27" i="450"/>
  <c r="Q73" i="450"/>
  <c r="S40" i="450"/>
  <c r="Q59" i="450"/>
  <c r="U27" i="450"/>
  <c r="U35" i="450"/>
  <c r="U43" i="450"/>
  <c r="U51" i="450"/>
  <c r="U59" i="450"/>
  <c r="U70" i="450"/>
  <c r="W245" i="450"/>
  <c r="Q244" i="450"/>
  <c r="U242" i="450"/>
  <c r="O241" i="450"/>
  <c r="S239" i="450"/>
  <c r="W237" i="450"/>
  <c r="Q236" i="450"/>
  <c r="T234" i="450"/>
  <c r="T232" i="450"/>
  <c r="T230" i="450"/>
  <c r="T228" i="450"/>
  <c r="T226" i="450"/>
  <c r="T246" i="450"/>
  <c r="T244" i="450"/>
  <c r="T242" i="450"/>
  <c r="T240" i="450"/>
  <c r="T238" i="450"/>
  <c r="T236" i="450"/>
  <c r="W234" i="450"/>
  <c r="Q233" i="450"/>
  <c r="U231" i="450"/>
  <c r="O230" i="450"/>
  <c r="U245" i="450"/>
  <c r="O244" i="450"/>
  <c r="S242" i="450"/>
  <c r="W240" i="450"/>
  <c r="Q239" i="450"/>
  <c r="U237" i="450"/>
  <c r="O236" i="450"/>
  <c r="R234" i="450"/>
  <c r="R232" i="450"/>
  <c r="R230" i="450"/>
  <c r="R228" i="450"/>
  <c r="R226" i="450"/>
  <c r="R246" i="450"/>
  <c r="R238" i="450"/>
  <c r="S233" i="450"/>
  <c r="Q227" i="450"/>
  <c r="Q224" i="450"/>
  <c r="U222" i="450"/>
  <c r="O221" i="450"/>
  <c r="S219" i="450"/>
  <c r="W217" i="450"/>
  <c r="Q216" i="450"/>
  <c r="U214" i="450"/>
  <c r="O213" i="450"/>
  <c r="S211" i="450"/>
  <c r="W209" i="450"/>
  <c r="Q208" i="450"/>
  <c r="U206" i="450"/>
  <c r="P245" i="450"/>
  <c r="P237" i="450"/>
  <c r="O233" i="450"/>
  <c r="O229" i="450"/>
  <c r="S226" i="450"/>
  <c r="P224" i="450"/>
  <c r="P222" i="450"/>
  <c r="P220" i="450"/>
  <c r="P218" i="450"/>
  <c r="P216" i="450"/>
  <c r="P214" i="450"/>
  <c r="P212" i="450"/>
  <c r="P210" i="450"/>
  <c r="R242" i="450"/>
  <c r="Q232" i="450"/>
  <c r="Q228" i="450"/>
  <c r="S224" i="450"/>
  <c r="W222" i="450"/>
  <c r="Q221" i="450"/>
  <c r="U219" i="450"/>
  <c r="O218" i="450"/>
  <c r="S216" i="450"/>
  <c r="W214" i="450"/>
  <c r="Q213" i="450"/>
  <c r="U211" i="450"/>
  <c r="O210" i="450"/>
  <c r="S208" i="450"/>
  <c r="W206" i="450"/>
  <c r="Q205" i="450"/>
  <c r="V238" i="450"/>
  <c r="T219" i="450"/>
  <c r="V212" i="450"/>
  <c r="P205" i="450"/>
  <c r="O203" i="450"/>
  <c r="S201" i="450"/>
  <c r="W199" i="450"/>
  <c r="Q198" i="450"/>
  <c r="U196" i="450"/>
  <c r="O195" i="450"/>
  <c r="S193" i="450"/>
  <c r="W191" i="450"/>
  <c r="Q190" i="450"/>
  <c r="U188" i="450"/>
  <c r="O187" i="450"/>
  <c r="S185" i="450"/>
  <c r="W183" i="450"/>
  <c r="Q182" i="450"/>
  <c r="U180" i="450"/>
  <c r="P219" i="450"/>
  <c r="R212" i="450"/>
  <c r="P207" i="450"/>
  <c r="V204" i="450"/>
  <c r="T202" i="450"/>
  <c r="T200" i="450"/>
  <c r="T198" i="450"/>
  <c r="T196" i="450"/>
  <c r="T194" i="450"/>
  <c r="T192" i="450"/>
  <c r="T190" i="450"/>
  <c r="T188" i="450"/>
  <c r="T186" i="450"/>
  <c r="T184" i="450"/>
  <c r="V246" i="450"/>
  <c r="W226" i="450"/>
  <c r="P217" i="450"/>
  <c r="T209" i="450"/>
  <c r="T205" i="450"/>
  <c r="Q203" i="450"/>
  <c r="U201" i="450"/>
  <c r="O200" i="450"/>
  <c r="S198" i="450"/>
  <c r="W196" i="450"/>
  <c r="Q195" i="450"/>
  <c r="U193" i="450"/>
  <c r="O192" i="450"/>
  <c r="S190" i="450"/>
  <c r="W188" i="450"/>
  <c r="Q187" i="450"/>
  <c r="U185" i="450"/>
  <c r="O184" i="450"/>
  <c r="S182" i="450"/>
  <c r="W180" i="450"/>
  <c r="Q179" i="450"/>
  <c r="U177" i="450"/>
  <c r="O176" i="450"/>
  <c r="S174" i="450"/>
  <c r="R224" i="450"/>
  <c r="T203" i="450"/>
  <c r="T195" i="450"/>
  <c r="T187" i="450"/>
  <c r="P180" i="450"/>
  <c r="T177" i="450"/>
  <c r="V175" i="450"/>
  <c r="R173" i="450"/>
  <c r="R171" i="450"/>
  <c r="R169" i="450"/>
  <c r="R167" i="450"/>
  <c r="R165" i="450"/>
  <c r="R163" i="450"/>
  <c r="R161" i="450"/>
  <c r="R159" i="450"/>
  <c r="R157" i="450"/>
  <c r="R155" i="450"/>
  <c r="R153" i="450"/>
  <c r="R151" i="450"/>
  <c r="R149" i="450"/>
  <c r="R147" i="450"/>
  <c r="R145" i="450"/>
  <c r="R143" i="450"/>
  <c r="T215" i="450"/>
  <c r="V200" i="450"/>
  <c r="V192" i="450"/>
  <c r="V184" i="450"/>
  <c r="W179" i="450"/>
  <c r="U176" i="450"/>
  <c r="V174" i="450"/>
  <c r="W172" i="450"/>
  <c r="Q171" i="450"/>
  <c r="U169" i="450"/>
  <c r="O168" i="450"/>
  <c r="S166" i="450"/>
  <c r="W164" i="450"/>
  <c r="Q163" i="450"/>
  <c r="U161" i="450"/>
  <c r="O160" i="450"/>
  <c r="P223" i="450"/>
  <c r="P201" i="450"/>
  <c r="P193" i="450"/>
  <c r="P185" i="450"/>
  <c r="V181" i="450"/>
  <c r="R178" i="450"/>
  <c r="S175" i="450"/>
  <c r="P173" i="450"/>
  <c r="P171" i="450"/>
  <c r="P169" i="450"/>
  <c r="P167" i="450"/>
  <c r="P165" i="450"/>
  <c r="P163" i="450"/>
  <c r="P161" i="450"/>
  <c r="P159" i="450"/>
  <c r="P157" i="450"/>
  <c r="P155" i="450"/>
  <c r="P153" i="450"/>
  <c r="P151" i="450"/>
  <c r="P149" i="450"/>
  <c r="P147" i="450"/>
  <c r="P145" i="450"/>
  <c r="P143" i="450"/>
  <c r="V188" i="450"/>
  <c r="O173" i="450"/>
  <c r="Q166" i="450"/>
  <c r="W161" i="450"/>
  <c r="O157" i="450"/>
  <c r="S154" i="450"/>
  <c r="W151" i="450"/>
  <c r="O149" i="450"/>
  <c r="S146" i="450"/>
  <c r="W143" i="450"/>
  <c r="T141" i="450"/>
  <c r="T139" i="450"/>
  <c r="T137" i="450"/>
  <c r="T135" i="450"/>
  <c r="T133" i="450"/>
  <c r="T131" i="450"/>
  <c r="T129" i="450"/>
  <c r="T127" i="450"/>
  <c r="T125" i="450"/>
  <c r="T123" i="450"/>
  <c r="T121" i="450"/>
  <c r="T119" i="450"/>
  <c r="T117" i="450"/>
  <c r="T115" i="450"/>
  <c r="R198" i="450"/>
  <c r="V178" i="450"/>
  <c r="S169" i="450"/>
  <c r="U162" i="450"/>
  <c r="U157" i="450"/>
  <c r="U153" i="450"/>
  <c r="U149" i="450"/>
  <c r="U145" i="450"/>
  <c r="W141" i="450"/>
  <c r="Q140" i="450"/>
  <c r="U138" i="450"/>
  <c r="O137" i="450"/>
  <c r="S135" i="450"/>
  <c r="W133" i="450"/>
  <c r="Q132" i="450"/>
  <c r="T221" i="450"/>
  <c r="V177" i="450"/>
  <c r="S167" i="450"/>
  <c r="U160" i="450"/>
  <c r="S157" i="450"/>
  <c r="W154" i="450"/>
  <c r="O152" i="450"/>
  <c r="S149" i="450"/>
  <c r="W146" i="450"/>
  <c r="O144" i="450"/>
  <c r="V141" i="450"/>
  <c r="V139" i="450"/>
  <c r="V137" i="450"/>
  <c r="V135" i="450"/>
  <c r="V133" i="450"/>
  <c r="V131" i="450"/>
  <c r="V129" i="450"/>
  <c r="V127" i="450"/>
  <c r="V125" i="450"/>
  <c r="V123" i="450"/>
  <c r="V121" i="450"/>
  <c r="V119" i="450"/>
  <c r="P177" i="450"/>
  <c r="S165" i="450"/>
  <c r="S140" i="450"/>
  <c r="U133" i="450"/>
  <c r="S129" i="450"/>
  <c r="W126" i="450"/>
  <c r="O124" i="450"/>
  <c r="S121" i="450"/>
  <c r="S118" i="450"/>
  <c r="V115" i="450"/>
  <c r="T113" i="450"/>
  <c r="T111" i="450"/>
  <c r="T109" i="450"/>
  <c r="T107" i="450"/>
  <c r="T105" i="450"/>
  <c r="T103" i="450"/>
  <c r="T101" i="450"/>
  <c r="T99" i="450"/>
  <c r="T97" i="450"/>
  <c r="T95" i="450"/>
  <c r="T93" i="450"/>
  <c r="T91" i="450"/>
  <c r="T89" i="450"/>
  <c r="T87" i="450"/>
  <c r="T85" i="450"/>
  <c r="T83" i="450"/>
  <c r="T81" i="450"/>
  <c r="T79" i="450"/>
  <c r="T77" i="450"/>
  <c r="T75" i="450"/>
  <c r="T73" i="450"/>
  <c r="T71" i="450"/>
  <c r="T69" i="450"/>
  <c r="T67" i="450"/>
  <c r="T65" i="450"/>
  <c r="T174" i="450"/>
  <c r="U152" i="450"/>
  <c r="U144" i="450"/>
  <c r="S138" i="450"/>
  <c r="U131" i="450"/>
  <c r="Q127" i="450"/>
  <c r="Q123" i="450"/>
  <c r="Q119" i="450"/>
  <c r="O117" i="450"/>
  <c r="O115" i="450"/>
  <c r="S113" i="450"/>
  <c r="W111" i="450"/>
  <c r="Q110" i="450"/>
  <c r="U108" i="450"/>
  <c r="O107" i="450"/>
  <c r="S105" i="450"/>
  <c r="W103" i="450"/>
  <c r="Q102" i="450"/>
  <c r="U100" i="450"/>
  <c r="O99" i="450"/>
  <c r="S97" i="450"/>
  <c r="W95" i="450"/>
  <c r="Q94" i="450"/>
  <c r="U92" i="450"/>
  <c r="O91" i="450"/>
  <c r="S89" i="450"/>
  <c r="W87" i="450"/>
  <c r="Q86" i="450"/>
  <c r="U84" i="450"/>
  <c r="O83" i="450"/>
  <c r="S81" i="450"/>
  <c r="Q160" i="450"/>
  <c r="S136" i="450"/>
  <c r="W129" i="450"/>
  <c r="O127" i="450"/>
  <c r="S124" i="450"/>
  <c r="W121" i="450"/>
  <c r="O119" i="450"/>
  <c r="U116" i="450"/>
  <c r="P114" i="450"/>
  <c r="P112" i="450"/>
  <c r="P110" i="450"/>
  <c r="P108" i="450"/>
  <c r="P106" i="450"/>
  <c r="P104" i="450"/>
  <c r="P102" i="450"/>
  <c r="P100" i="450"/>
  <c r="P98" i="450"/>
  <c r="P96" i="450"/>
  <c r="P94" i="450"/>
  <c r="P92" i="450"/>
  <c r="P90" i="450"/>
  <c r="P88" i="450"/>
  <c r="P86" i="450"/>
  <c r="P84" i="450"/>
  <c r="P82" i="450"/>
  <c r="P80" i="450"/>
  <c r="P78" i="450"/>
  <c r="P76" i="450"/>
  <c r="P74" i="450"/>
  <c r="P72" i="450"/>
  <c r="P70" i="450"/>
  <c r="P68" i="450"/>
  <c r="P66" i="450"/>
  <c r="P64" i="450"/>
  <c r="P62" i="450"/>
  <c r="W175" i="450"/>
  <c r="U135" i="450"/>
  <c r="O118" i="450"/>
  <c r="U111" i="450"/>
  <c r="U105" i="450"/>
  <c r="O98" i="450"/>
  <c r="Q91" i="450"/>
  <c r="W86" i="450"/>
  <c r="S80" i="450"/>
  <c r="W77" i="450"/>
  <c r="O75" i="450"/>
  <c r="S72" i="450"/>
  <c r="W69" i="450"/>
  <c r="O67" i="450"/>
  <c r="W64" i="450"/>
  <c r="W62" i="450"/>
  <c r="W60" i="450"/>
  <c r="V58" i="450"/>
  <c r="V56" i="450"/>
  <c r="V54" i="450"/>
  <c r="V52" i="450"/>
  <c r="V50" i="450"/>
  <c r="V48" i="450"/>
  <c r="V46" i="450"/>
  <c r="V44" i="450"/>
  <c r="V42" i="450"/>
  <c r="V40" i="450"/>
  <c r="V38" i="450"/>
  <c r="V36" i="450"/>
  <c r="V34" i="450"/>
  <c r="V32" i="450"/>
  <c r="V30" i="450"/>
  <c r="V28" i="450"/>
  <c r="V26" i="450"/>
  <c r="V24" i="450"/>
  <c r="Q155" i="450"/>
  <c r="Q147" i="450"/>
  <c r="W140" i="450"/>
  <c r="U127" i="450"/>
  <c r="R115" i="450"/>
  <c r="W108" i="450"/>
  <c r="S102" i="450"/>
  <c r="U95" i="450"/>
  <c r="O88" i="450"/>
  <c r="Q81" i="450"/>
  <c r="U77" i="450"/>
  <c r="U73" i="450"/>
  <c r="U69" i="450"/>
  <c r="U65" i="450"/>
  <c r="V62" i="450"/>
  <c r="Q60" i="450"/>
  <c r="U58" i="450"/>
  <c r="O57" i="450"/>
  <c r="S55" i="450"/>
  <c r="W53" i="450"/>
  <c r="Q52" i="450"/>
  <c r="U50" i="450"/>
  <c r="O49" i="450"/>
  <c r="S47" i="450"/>
  <c r="W45" i="450"/>
  <c r="Q44" i="450"/>
  <c r="U42" i="450"/>
  <c r="O41" i="450"/>
  <c r="S39" i="450"/>
  <c r="W37" i="450"/>
  <c r="Q36" i="450"/>
  <c r="U34" i="450"/>
  <c r="O33" i="450"/>
  <c r="S31" i="450"/>
  <c r="W29" i="450"/>
  <c r="Q28" i="450"/>
  <c r="U26" i="450"/>
  <c r="O25" i="450"/>
  <c r="S23" i="450"/>
  <c r="P199" i="450"/>
  <c r="W117" i="450"/>
  <c r="W112" i="450"/>
  <c r="W106" i="450"/>
  <c r="S100" i="450"/>
  <c r="U93" i="450"/>
  <c r="O86" i="450"/>
  <c r="O80" i="450"/>
  <c r="S77" i="450"/>
  <c r="W74" i="450"/>
  <c r="O72" i="450"/>
  <c r="S69" i="450"/>
  <c r="W66" i="450"/>
  <c r="O64" i="450"/>
  <c r="O62" i="450"/>
  <c r="P60" i="450"/>
  <c r="P58" i="450"/>
  <c r="P56" i="450"/>
  <c r="P54" i="450"/>
  <c r="P52" i="450"/>
  <c r="P50" i="450"/>
  <c r="P48" i="450"/>
  <c r="P46" i="450"/>
  <c r="P44" i="450"/>
  <c r="P42" i="450"/>
  <c r="P40" i="450"/>
  <c r="P38" i="450"/>
  <c r="P36" i="450"/>
  <c r="P34" i="450"/>
  <c r="P32" i="450"/>
  <c r="P30" i="450"/>
  <c r="P28" i="450"/>
  <c r="P26" i="450"/>
  <c r="P24" i="450"/>
  <c r="L22" i="450"/>
  <c r="U29" i="450"/>
  <c r="U37" i="450"/>
  <c r="U45" i="450"/>
  <c r="U53" i="450"/>
  <c r="P61" i="450"/>
  <c r="Q75" i="450"/>
  <c r="O108" i="450"/>
  <c r="S30" i="450"/>
  <c r="S38" i="450"/>
  <c r="S46" i="450"/>
  <c r="S54" i="450"/>
  <c r="U72" i="450"/>
  <c r="O84" i="450"/>
  <c r="W96" i="450"/>
  <c r="Q109" i="450"/>
  <c r="Q29" i="450"/>
  <c r="W32" i="450"/>
  <c r="S42" i="450"/>
  <c r="O52" i="450"/>
  <c r="P63" i="450"/>
  <c r="R117" i="450"/>
  <c r="Q246" i="450"/>
  <c r="W243" i="450"/>
  <c r="W241" i="450"/>
  <c r="W239" i="450"/>
  <c r="S237" i="450"/>
  <c r="S235" i="450"/>
  <c r="R233" i="450"/>
  <c r="P230" i="450"/>
  <c r="V227" i="450"/>
  <c r="R225" i="450"/>
  <c r="P244" i="450"/>
  <c r="V241" i="450"/>
  <c r="R239" i="450"/>
  <c r="P236" i="450"/>
  <c r="O234" i="450"/>
  <c r="O232" i="450"/>
  <c r="W246" i="450"/>
  <c r="W244" i="450"/>
  <c r="W242" i="450"/>
  <c r="S240" i="450"/>
  <c r="S238" i="450"/>
  <c r="S236" i="450"/>
  <c r="T233" i="450"/>
  <c r="P231" i="450"/>
  <c r="V228" i="450"/>
  <c r="T225" i="450"/>
  <c r="V244" i="450"/>
  <c r="U234" i="450"/>
  <c r="U226" i="450"/>
  <c r="S223" i="450"/>
  <c r="S221" i="450"/>
  <c r="O219" i="450"/>
  <c r="O217" i="450"/>
  <c r="O215" i="450"/>
  <c r="U212" i="450"/>
  <c r="U210" i="450"/>
  <c r="U208" i="450"/>
  <c r="Q206" i="450"/>
  <c r="T243" i="450"/>
  <c r="Q234" i="450"/>
  <c r="S228" i="450"/>
  <c r="O225" i="450"/>
  <c r="T222" i="450"/>
  <c r="V219" i="450"/>
  <c r="R217" i="450"/>
  <c r="T214" i="450"/>
  <c r="V211" i="450"/>
  <c r="R209" i="450"/>
  <c r="P235" i="450"/>
  <c r="U227" i="450"/>
  <c r="U223" i="450"/>
  <c r="U221" i="450"/>
  <c r="Q219" i="450"/>
  <c r="Q217" i="450"/>
  <c r="Q215" i="450"/>
  <c r="W212" i="450"/>
  <c r="W210" i="450"/>
  <c r="W208" i="450"/>
  <c r="S206" i="450"/>
  <c r="S204" i="450"/>
  <c r="V220" i="450"/>
  <c r="R208" i="450"/>
  <c r="W203" i="450"/>
  <c r="W201" i="450"/>
  <c r="S199" i="450"/>
  <c r="S197" i="450"/>
  <c r="S195" i="450"/>
  <c r="O193" i="450"/>
  <c r="O191" i="450"/>
  <c r="O189" i="450"/>
  <c r="U186" i="450"/>
  <c r="U184" i="450"/>
  <c r="U182" i="450"/>
  <c r="Q180" i="450"/>
  <c r="T217" i="450"/>
  <c r="P208" i="450"/>
  <c r="Q204" i="450"/>
  <c r="V201" i="450"/>
  <c r="R199" i="450"/>
  <c r="P196" i="450"/>
  <c r="V193" i="450"/>
  <c r="R191" i="450"/>
  <c r="P188" i="450"/>
  <c r="V185" i="450"/>
  <c r="R183" i="450"/>
  <c r="W224" i="450"/>
  <c r="P211" i="450"/>
  <c r="T206" i="450"/>
  <c r="W202" i="450"/>
  <c r="W200" i="450"/>
  <c r="W198" i="450"/>
  <c r="S196" i="450"/>
  <c r="S194" i="450"/>
  <c r="S192" i="450"/>
  <c r="O190" i="450"/>
  <c r="O188" i="450"/>
  <c r="O186" i="450"/>
  <c r="U183" i="450"/>
  <c r="U181" i="450"/>
  <c r="U179" i="450"/>
  <c r="Q177" i="450"/>
  <c r="Q175" i="450"/>
  <c r="W233" i="450"/>
  <c r="V202" i="450"/>
  <c r="P189" i="450"/>
  <c r="R181" i="450"/>
  <c r="O177" i="450"/>
  <c r="R174" i="450"/>
  <c r="V171" i="450"/>
  <c r="T168" i="450"/>
  <c r="P166" i="450"/>
  <c r="V163" i="450"/>
  <c r="T160" i="450"/>
  <c r="P158" i="450"/>
  <c r="V155" i="450"/>
  <c r="T152" i="450"/>
  <c r="P150" i="450"/>
  <c r="V147" i="450"/>
  <c r="T144" i="450"/>
  <c r="S225" i="450"/>
  <c r="T201" i="450"/>
  <c r="P187" i="450"/>
  <c r="P181" i="450"/>
  <c r="S177" i="450"/>
  <c r="Q174" i="450"/>
  <c r="O172" i="450"/>
  <c r="O170" i="450"/>
  <c r="U167" i="450"/>
  <c r="U165" i="450"/>
  <c r="U163" i="450"/>
  <c r="Q161" i="450"/>
  <c r="O228" i="450"/>
  <c r="R205" i="450"/>
  <c r="R192" i="450"/>
  <c r="T183" i="450"/>
  <c r="P179" i="450"/>
  <c r="U174" i="450"/>
  <c r="R172" i="450"/>
  <c r="T169" i="450"/>
  <c r="V166" i="450"/>
  <c r="R164" i="450"/>
  <c r="T161" i="450"/>
  <c r="V158" i="450"/>
  <c r="R156" i="450"/>
  <c r="T153" i="450"/>
  <c r="V150" i="450"/>
  <c r="R148" i="450"/>
  <c r="T145" i="450"/>
  <c r="V142" i="450"/>
  <c r="O179" i="450"/>
  <c r="W169" i="450"/>
  <c r="O159" i="450"/>
  <c r="W155" i="450"/>
  <c r="S152" i="450"/>
  <c r="S148" i="450"/>
  <c r="O145" i="450"/>
  <c r="O142" i="450"/>
  <c r="P139" i="450"/>
  <c r="V136" i="450"/>
  <c r="R134" i="450"/>
  <c r="P131" i="450"/>
  <c r="V128" i="450"/>
  <c r="R126" i="450"/>
  <c r="P123" i="450"/>
  <c r="V120" i="450"/>
  <c r="R118" i="450"/>
  <c r="P115" i="450"/>
  <c r="T182" i="450"/>
  <c r="U170" i="450"/>
  <c r="S161" i="450"/>
  <c r="U155" i="450"/>
  <c r="Q150" i="450"/>
  <c r="Q144" i="450"/>
  <c r="O141" i="450"/>
  <c r="O139" i="450"/>
  <c r="U136" i="450"/>
  <c r="U134" i="450"/>
  <c r="U132" i="450"/>
  <c r="V196" i="450"/>
  <c r="O169" i="450"/>
  <c r="O161" i="450"/>
  <c r="W156" i="450"/>
  <c r="S153" i="450"/>
  <c r="O150" i="450"/>
  <c r="O146" i="450"/>
  <c r="W142" i="450"/>
  <c r="P140" i="450"/>
  <c r="R137" i="450"/>
  <c r="T134" i="450"/>
  <c r="P132" i="450"/>
  <c r="R129" i="450"/>
  <c r="T126" i="450"/>
  <c r="P124" i="450"/>
  <c r="R121" i="450"/>
  <c r="V214" i="450"/>
  <c r="W171" i="450"/>
  <c r="W138" i="450"/>
  <c r="W130" i="450"/>
  <c r="S127" i="450"/>
  <c r="S123" i="450"/>
  <c r="O120" i="450"/>
  <c r="S116" i="450"/>
  <c r="P113" i="450"/>
  <c r="V110" i="450"/>
  <c r="R108" i="450"/>
  <c r="P105" i="450"/>
  <c r="V102" i="450"/>
  <c r="R100" i="450"/>
  <c r="P97" i="450"/>
  <c r="V94" i="450"/>
  <c r="R92" i="450"/>
  <c r="P89" i="450"/>
  <c r="V86" i="450"/>
  <c r="R84" i="450"/>
  <c r="P81" i="450"/>
  <c r="V78" i="450"/>
  <c r="R76" i="450"/>
  <c r="P73" i="450"/>
  <c r="V70" i="450"/>
  <c r="R68" i="450"/>
  <c r="P65" i="450"/>
  <c r="U156" i="450"/>
  <c r="Q145" i="450"/>
  <c r="W136" i="450"/>
  <c r="Q129" i="450"/>
  <c r="U124" i="450"/>
  <c r="W118" i="450"/>
  <c r="Q116" i="450"/>
  <c r="W113" i="450"/>
  <c r="S111" i="450"/>
  <c r="S109" i="450"/>
  <c r="S107" i="450"/>
  <c r="O105" i="450"/>
  <c r="O103" i="450"/>
  <c r="O101" i="450"/>
  <c r="U98" i="450"/>
  <c r="U96" i="450"/>
  <c r="U94" i="450"/>
  <c r="Q92" i="450"/>
  <c r="Q90" i="450"/>
  <c r="Q88" i="450"/>
  <c r="W85" i="450"/>
  <c r="W83" i="450"/>
  <c r="W81" i="450"/>
  <c r="Q139" i="450"/>
  <c r="Q131" i="450"/>
  <c r="W127" i="450"/>
  <c r="W123" i="450"/>
  <c r="S120" i="450"/>
  <c r="S117" i="450"/>
  <c r="V113" i="450"/>
  <c r="R111" i="450"/>
  <c r="T108" i="450"/>
  <c r="V105" i="450"/>
  <c r="R103" i="450"/>
  <c r="T100" i="450"/>
  <c r="V97" i="450"/>
  <c r="R95" i="450"/>
  <c r="T92" i="450"/>
  <c r="V89" i="450"/>
  <c r="R87" i="450"/>
  <c r="T84" i="450"/>
  <c r="V81" i="450"/>
  <c r="R79" i="450"/>
  <c r="T76" i="450"/>
  <c r="V73" i="450"/>
  <c r="R71" i="450"/>
  <c r="T68" i="450"/>
  <c r="V65" i="450"/>
  <c r="R63" i="450"/>
  <c r="T60" i="450"/>
  <c r="Q128" i="450"/>
  <c r="W114" i="450"/>
  <c r="O106" i="450"/>
  <c r="U97" i="450"/>
  <c r="U89" i="450"/>
  <c r="U81" i="450"/>
  <c r="O77" i="450"/>
  <c r="W73" i="450"/>
  <c r="S70" i="450"/>
  <c r="S66" i="450"/>
  <c r="T63" i="450"/>
  <c r="O61" i="450"/>
  <c r="R58" i="450"/>
  <c r="T55" i="450"/>
  <c r="P53" i="450"/>
  <c r="R50" i="450"/>
  <c r="T47" i="450"/>
  <c r="P45" i="450"/>
  <c r="R42" i="450"/>
  <c r="T39" i="450"/>
  <c r="P37" i="450"/>
  <c r="R34" i="450"/>
  <c r="T31" i="450"/>
  <c r="P29" i="450"/>
  <c r="R26" i="450"/>
  <c r="T23" i="450"/>
  <c r="U158" i="450"/>
  <c r="U146" i="450"/>
  <c r="S134" i="450"/>
  <c r="T116" i="450"/>
  <c r="Q105" i="450"/>
  <c r="Q97" i="450"/>
  <c r="Q89" i="450"/>
  <c r="Q80" i="450"/>
  <c r="U75" i="450"/>
  <c r="Q70" i="450"/>
  <c r="V64" i="450"/>
  <c r="S61" i="450"/>
  <c r="O59" i="450"/>
  <c r="U56" i="450"/>
  <c r="U54" i="450"/>
  <c r="U52" i="450"/>
  <c r="Q50" i="450"/>
  <c r="Q48" i="450"/>
  <c r="Q46" i="450"/>
  <c r="W43" i="450"/>
  <c r="W41" i="450"/>
  <c r="W39" i="450"/>
  <c r="S37" i="450"/>
  <c r="S35" i="450"/>
  <c r="S33" i="450"/>
  <c r="O31" i="450"/>
  <c r="O29" i="450"/>
  <c r="O27" i="450"/>
  <c r="U24" i="450"/>
  <c r="O23" i="450"/>
  <c r="Q122" i="450"/>
  <c r="O110" i="450"/>
  <c r="O102" i="450"/>
  <c r="O94" i="450"/>
  <c r="U85" i="450"/>
  <c r="W78" i="450"/>
  <c r="S75" i="450"/>
  <c r="S71" i="450"/>
  <c r="O68" i="450"/>
  <c r="U64" i="450"/>
  <c r="W61" i="450"/>
  <c r="R59" i="450"/>
  <c r="T56" i="450"/>
  <c r="V53" i="450"/>
  <c r="R51" i="450"/>
  <c r="T48" i="450"/>
  <c r="V45" i="450"/>
  <c r="R43" i="450"/>
  <c r="T40" i="450"/>
  <c r="V37" i="450"/>
  <c r="R35" i="450"/>
  <c r="T32" i="450"/>
  <c r="V29" i="450"/>
  <c r="R27" i="450"/>
  <c r="T24" i="450"/>
  <c r="Q31" i="450"/>
  <c r="W34" i="450"/>
  <c r="S44" i="450"/>
  <c r="O54" i="450"/>
  <c r="Q67" i="450"/>
  <c r="S106" i="450"/>
  <c r="U31" i="450"/>
  <c r="O40" i="450"/>
  <c r="Q49" i="450"/>
  <c r="W52" i="450"/>
  <c r="U76" i="450"/>
  <c r="S90" i="450"/>
  <c r="U107" i="450"/>
  <c r="T229" i="450"/>
  <c r="O212" i="450"/>
  <c r="U205" i="450"/>
  <c r="R214" i="450"/>
  <c r="U202" i="450"/>
  <c r="U198" i="450"/>
  <c r="Q194" i="450"/>
  <c r="W189" i="450"/>
  <c r="W185" i="450"/>
  <c r="S181" i="450"/>
  <c r="T211" i="450"/>
  <c r="R203" i="450"/>
  <c r="V197" i="450"/>
  <c r="P192" i="450"/>
  <c r="R187" i="450"/>
  <c r="Q230" i="450"/>
  <c r="V208" i="450"/>
  <c r="O202" i="450"/>
  <c r="U197" i="450"/>
  <c r="Q193" i="450"/>
  <c r="Q189" i="450"/>
  <c r="W184" i="450"/>
  <c r="S180" i="450"/>
  <c r="S176" i="450"/>
  <c r="T207" i="450"/>
  <c r="V186" i="450"/>
  <c r="Q176" i="450"/>
  <c r="P170" i="450"/>
  <c r="T164" i="450"/>
  <c r="V159" i="450"/>
  <c r="P154" i="450"/>
  <c r="T148" i="450"/>
  <c r="V143" i="450"/>
  <c r="R194" i="450"/>
  <c r="R179" i="450"/>
  <c r="Q173" i="450"/>
  <c r="W168" i="450"/>
  <c r="S164" i="450"/>
  <c r="S160" i="450"/>
  <c r="T199" i="450"/>
  <c r="T180" i="450"/>
  <c r="T173" i="450"/>
  <c r="R168" i="450"/>
  <c r="V162" i="450"/>
  <c r="R160" i="450"/>
  <c r="V154" i="450"/>
  <c r="T149" i="450"/>
  <c r="R144" i="450"/>
  <c r="U172" i="450"/>
  <c r="U164" i="450"/>
  <c r="W153" i="450"/>
  <c r="O147" i="450"/>
  <c r="V140" i="450"/>
  <c r="P135" i="450"/>
  <c r="R130" i="450"/>
  <c r="V124" i="450"/>
  <c r="P119" i="450"/>
  <c r="R206" i="450"/>
  <c r="Q164" i="450"/>
  <c r="Q152" i="450"/>
  <c r="S142" i="450"/>
  <c r="W139" i="450"/>
  <c r="W135" i="450"/>
  <c r="S131" i="450"/>
  <c r="W165" i="450"/>
  <c r="S155" i="450"/>
  <c r="O148" i="450"/>
  <c r="R141" i="450"/>
  <c r="T138" i="450"/>
  <c r="R133" i="450"/>
  <c r="P128" i="450"/>
  <c r="T122" i="450"/>
  <c r="R176" i="450"/>
  <c r="O134" i="450"/>
  <c r="S125" i="450"/>
  <c r="V117" i="450"/>
  <c r="R112" i="450"/>
  <c r="V106" i="450"/>
  <c r="P101" i="450"/>
  <c r="R96" i="450"/>
  <c r="V90" i="450"/>
  <c r="P85" i="450"/>
  <c r="R80" i="450"/>
  <c r="V74" i="450"/>
  <c r="P69" i="450"/>
  <c r="P183" i="450"/>
  <c r="O140" i="450"/>
  <c r="O132" i="450"/>
  <c r="Q121" i="450"/>
  <c r="U114" i="450"/>
  <c r="U110" i="450"/>
  <c r="Q106" i="450"/>
  <c r="W101" i="450"/>
  <c r="W97" i="450"/>
  <c r="S93" i="450"/>
  <c r="O89" i="450"/>
  <c r="O85" i="450"/>
  <c r="U80" i="450"/>
  <c r="O129" i="450"/>
  <c r="S122" i="450"/>
  <c r="T112" i="450"/>
  <c r="R107" i="450"/>
  <c r="V101" i="450"/>
  <c r="T96" i="450"/>
  <c r="R91" i="450"/>
  <c r="V85" i="450"/>
  <c r="T80" i="450"/>
  <c r="R75" i="450"/>
  <c r="V69" i="450"/>
  <c r="T64" i="450"/>
  <c r="U166" i="450"/>
  <c r="W110" i="450"/>
  <c r="W94" i="450"/>
  <c r="O79" i="450"/>
  <c r="W71" i="450"/>
  <c r="O65" i="450"/>
  <c r="T59" i="450"/>
  <c r="R54" i="450"/>
  <c r="P49" i="450"/>
  <c r="T43" i="450"/>
  <c r="R38" i="450"/>
  <c r="P33" i="450"/>
  <c r="T27" i="450"/>
  <c r="N22" i="450"/>
  <c r="U123" i="450"/>
  <c r="S94" i="450"/>
  <c r="Q78" i="450"/>
  <c r="U67" i="450"/>
  <c r="W59" i="450"/>
  <c r="W55" i="450"/>
  <c r="S51" i="450"/>
  <c r="O47" i="450"/>
  <c r="O43" i="450"/>
  <c r="U38" i="450"/>
  <c r="Q34" i="450"/>
  <c r="Q30" i="450"/>
  <c r="W27" i="450"/>
  <c r="W25" i="450"/>
  <c r="W23" i="450"/>
  <c r="Q130" i="450"/>
  <c r="O114" i="450"/>
  <c r="S108" i="450"/>
  <c r="W98" i="450"/>
  <c r="W90" i="450"/>
  <c r="W82" i="450"/>
  <c r="W76" i="450"/>
  <c r="S73" i="450"/>
  <c r="O66" i="450"/>
  <c r="Q63" i="450"/>
  <c r="U60" i="450"/>
  <c r="V57" i="450"/>
  <c r="R55" i="450"/>
  <c r="V49" i="450"/>
  <c r="R47" i="450"/>
  <c r="V41" i="450"/>
  <c r="R39" i="450"/>
  <c r="V33" i="450"/>
  <c r="T28" i="450"/>
  <c r="S60" i="450"/>
  <c r="Q33" i="450"/>
  <c r="W36" i="450"/>
  <c r="U47" i="450"/>
  <c r="O56" i="450"/>
  <c r="S82" i="450"/>
  <c r="S98" i="450"/>
  <c r="U121" i="450"/>
  <c r="W24" i="450"/>
  <c r="S34" i="450"/>
  <c r="O44" i="450"/>
  <c r="Q53" i="450"/>
  <c r="W56" i="450"/>
  <c r="U66" i="450"/>
  <c r="S245" i="450"/>
  <c r="S243" i="450"/>
  <c r="S241" i="450"/>
  <c r="O239" i="450"/>
  <c r="O237" i="450"/>
  <c r="O235" i="450"/>
  <c r="P232" i="450"/>
  <c r="V229" i="450"/>
  <c r="R227" i="450"/>
  <c r="P246" i="450"/>
  <c r="V243" i="450"/>
  <c r="R241" i="450"/>
  <c r="P238" i="450"/>
  <c r="V235" i="450"/>
  <c r="U233" i="450"/>
  <c r="Q231" i="450"/>
  <c r="S246" i="450"/>
  <c r="S244" i="450"/>
  <c r="O242" i="450"/>
  <c r="O240" i="450"/>
  <c r="O238" i="450"/>
  <c r="U235" i="450"/>
  <c r="P233" i="450"/>
  <c r="V230" i="450"/>
  <c r="T227" i="450"/>
  <c r="P225" i="450"/>
  <c r="P239" i="450"/>
  <c r="W231" i="450"/>
  <c r="Q225" i="450"/>
  <c r="O223" i="450"/>
  <c r="U220" i="450"/>
  <c r="U218" i="450"/>
  <c r="U216" i="450"/>
  <c r="Q214" i="450"/>
  <c r="Q212" i="450"/>
  <c r="Q210" i="450"/>
  <c r="W207" i="450"/>
  <c r="W205" i="450"/>
  <c r="V242" i="450"/>
  <c r="U232" i="450"/>
  <c r="W227" i="450"/>
  <c r="T224" i="450"/>
  <c r="V221" i="450"/>
  <c r="R219" i="450"/>
  <c r="T216" i="450"/>
  <c r="V213" i="450"/>
  <c r="R211" i="450"/>
  <c r="P243" i="450"/>
  <c r="O231" i="450"/>
  <c r="Q226" i="450"/>
  <c r="Q223" i="450"/>
  <c r="W220" i="450"/>
  <c r="W218" i="450"/>
  <c r="W216" i="450"/>
  <c r="S214" i="450"/>
  <c r="S212" i="450"/>
  <c r="S210" i="450"/>
  <c r="O208" i="450"/>
  <c r="O206" i="450"/>
  <c r="O204" i="450"/>
  <c r="P215" i="450"/>
  <c r="R207" i="450"/>
  <c r="S203" i="450"/>
  <c r="O201" i="450"/>
  <c r="O199" i="450"/>
  <c r="O197" i="450"/>
  <c r="U194" i="450"/>
  <c r="U192" i="450"/>
  <c r="U190" i="450"/>
  <c r="Q188" i="450"/>
  <c r="Q186" i="450"/>
  <c r="Q184" i="450"/>
  <c r="W181" i="450"/>
  <c r="P241" i="450"/>
  <c r="P213" i="450"/>
  <c r="V206" i="450"/>
  <c r="V203" i="450"/>
  <c r="R201" i="450"/>
  <c r="P198" i="450"/>
  <c r="V195" i="450"/>
  <c r="R193" i="450"/>
  <c r="P190" i="450"/>
  <c r="V187" i="450"/>
  <c r="R185" i="450"/>
  <c r="T239" i="450"/>
  <c r="T223" i="450"/>
  <c r="R210" i="450"/>
  <c r="U204" i="450"/>
  <c r="S202" i="450"/>
  <c r="S200" i="450"/>
  <c r="O198" i="450"/>
  <c r="O196" i="450"/>
  <c r="O194" i="450"/>
  <c r="U191" i="450"/>
  <c r="U189" i="450"/>
  <c r="U187" i="450"/>
  <c r="Q185" i="450"/>
  <c r="Q183" i="450"/>
  <c r="Q181" i="450"/>
  <c r="W178" i="450"/>
  <c r="W176" i="450"/>
  <c r="W174" i="450"/>
  <c r="T208" i="450"/>
  <c r="P197" i="450"/>
  <c r="R188" i="450"/>
  <c r="S179" i="450"/>
  <c r="V176" i="450"/>
  <c r="W173" i="450"/>
  <c r="T170" i="450"/>
  <c r="P168" i="450"/>
  <c r="V165" i="450"/>
  <c r="T162" i="450"/>
  <c r="P160" i="450"/>
  <c r="V157" i="450"/>
  <c r="T154" i="450"/>
  <c r="P152" i="450"/>
  <c r="V149" i="450"/>
  <c r="T146" i="450"/>
  <c r="P144" i="450"/>
  <c r="V222" i="450"/>
  <c r="P195" i="450"/>
  <c r="R186" i="450"/>
  <c r="V180" i="450"/>
  <c r="P176" i="450"/>
  <c r="V173" i="450"/>
  <c r="U171" i="450"/>
  <c r="Q169" i="450"/>
  <c r="Q167" i="450"/>
  <c r="Q165" i="450"/>
  <c r="W162" i="450"/>
  <c r="W160" i="450"/>
  <c r="S227" i="450"/>
  <c r="R200" i="450"/>
  <c r="T191" i="450"/>
  <c r="V182" i="450"/>
  <c r="W177" i="450"/>
  <c r="P174" i="450"/>
  <c r="T171" i="450"/>
  <c r="V168" i="450"/>
  <c r="R166" i="450"/>
  <c r="T163" i="450"/>
  <c r="V160" i="450"/>
  <c r="R158" i="450"/>
  <c r="T155" i="450"/>
  <c r="V152" i="450"/>
  <c r="R150" i="450"/>
  <c r="T147" i="450"/>
  <c r="V144" i="450"/>
  <c r="R142" i="450"/>
  <c r="R175" i="450"/>
  <c r="O165" i="450"/>
  <c r="S158" i="450"/>
  <c r="O155" i="450"/>
  <c r="O151" i="450"/>
  <c r="W147" i="450"/>
  <c r="S144" i="450"/>
  <c r="P141" i="450"/>
  <c r="V138" i="450"/>
  <c r="R136" i="450"/>
  <c r="P133" i="450"/>
  <c r="V130" i="450"/>
  <c r="R128" i="450"/>
  <c r="P125" i="450"/>
  <c r="V122" i="450"/>
  <c r="R120" i="450"/>
  <c r="P117" i="450"/>
  <c r="S229" i="450"/>
  <c r="T181" i="450"/>
  <c r="W167" i="450"/>
  <c r="W159" i="450"/>
  <c r="Q154" i="450"/>
  <c r="Q148" i="450"/>
  <c r="U143" i="450"/>
  <c r="U140" i="450"/>
  <c r="Q138" i="450"/>
  <c r="Q136" i="450"/>
  <c r="Q134" i="450"/>
  <c r="W131" i="450"/>
  <c r="T189" i="450"/>
  <c r="U168" i="450"/>
  <c r="S159" i="450"/>
  <c r="O156" i="450"/>
  <c r="W152" i="450"/>
  <c r="W148" i="450"/>
  <c r="S145" i="450"/>
  <c r="Q142" i="450"/>
  <c r="R139" i="450"/>
  <c r="T136" i="450"/>
  <c r="P134" i="450"/>
  <c r="R131" i="450"/>
  <c r="T128" i="450"/>
  <c r="P126" i="450"/>
  <c r="R123" i="450"/>
  <c r="T120" i="450"/>
  <c r="T179" i="450"/>
  <c r="W163" i="450"/>
  <c r="Q135" i="450"/>
  <c r="O130" i="450"/>
  <c r="O126" i="450"/>
  <c r="W122" i="450"/>
  <c r="S119" i="450"/>
  <c r="Q115" i="450"/>
  <c r="V112" i="450"/>
  <c r="R110" i="450"/>
  <c r="P107" i="450"/>
  <c r="V104" i="450"/>
  <c r="R102" i="450"/>
  <c r="P99" i="450"/>
  <c r="V96" i="450"/>
  <c r="R94" i="450"/>
  <c r="P91" i="450"/>
  <c r="V88" i="450"/>
  <c r="R86" i="450"/>
  <c r="P83" i="450"/>
  <c r="V80" i="450"/>
  <c r="R78" i="450"/>
  <c r="P75" i="450"/>
  <c r="V72" i="450"/>
  <c r="R70" i="450"/>
  <c r="P67" i="450"/>
  <c r="R190" i="450"/>
  <c r="Q153" i="450"/>
  <c r="Q141" i="450"/>
  <c r="Q133" i="450"/>
  <c r="U128" i="450"/>
  <c r="U122" i="450"/>
  <c r="Q118" i="450"/>
  <c r="U115" i="450"/>
  <c r="O113" i="450"/>
  <c r="O111" i="450"/>
  <c r="O109" i="450"/>
  <c r="U106" i="450"/>
  <c r="U104" i="450"/>
  <c r="U102" i="450"/>
  <c r="Q100" i="450"/>
  <c r="Q98" i="450"/>
  <c r="Q96" i="450"/>
  <c r="W93" i="450"/>
  <c r="W91" i="450"/>
  <c r="W89" i="450"/>
  <c r="S87" i="450"/>
  <c r="S85" i="450"/>
  <c r="S83" i="450"/>
  <c r="O81" i="450"/>
  <c r="O138" i="450"/>
  <c r="S130" i="450"/>
  <c r="S126" i="450"/>
  <c r="O123" i="450"/>
  <c r="W119" i="450"/>
  <c r="P116" i="450"/>
  <c r="R113" i="450"/>
  <c r="T110" i="450"/>
  <c r="V107" i="450"/>
  <c r="R105" i="450"/>
  <c r="T102" i="450"/>
  <c r="V99" i="450"/>
  <c r="R97" i="450"/>
  <c r="T94" i="450"/>
  <c r="V91" i="450"/>
  <c r="R89" i="450"/>
  <c r="T86" i="450"/>
  <c r="V83" i="450"/>
  <c r="R81" i="450"/>
  <c r="T78" i="450"/>
  <c r="V75" i="450"/>
  <c r="R73" i="450"/>
  <c r="T70" i="450"/>
  <c r="V67" i="450"/>
  <c r="R65" i="450"/>
  <c r="T62" i="450"/>
  <c r="O167" i="450"/>
  <c r="Q124" i="450"/>
  <c r="O112" i="450"/>
  <c r="S104" i="450"/>
  <c r="S96" i="450"/>
  <c r="S88" i="450"/>
  <c r="W79" i="450"/>
  <c r="S76" i="450"/>
  <c r="O73" i="450"/>
  <c r="O69" i="450"/>
  <c r="W65" i="450"/>
  <c r="O63" i="450"/>
  <c r="R60" i="450"/>
  <c r="T57" i="450"/>
  <c r="P55" i="450"/>
  <c r="R52" i="450"/>
  <c r="T49" i="450"/>
  <c r="P47" i="450"/>
  <c r="R44" i="450"/>
  <c r="T41" i="450"/>
  <c r="P39" i="450"/>
  <c r="R36" i="450"/>
  <c r="T33" i="450"/>
  <c r="P31" i="450"/>
  <c r="R28" i="450"/>
  <c r="T25" i="450"/>
  <c r="P23" i="450"/>
  <c r="U154" i="450"/>
  <c r="Q143" i="450"/>
  <c r="W132" i="450"/>
  <c r="S114" i="450"/>
  <c r="O104" i="450"/>
  <c r="O96" i="450"/>
  <c r="U87" i="450"/>
  <c r="U79" i="450"/>
  <c r="Q74" i="450"/>
  <c r="Q68" i="450"/>
  <c r="Q64" i="450"/>
  <c r="V60" i="450"/>
  <c r="Q58" i="450"/>
  <c r="Q56" i="450"/>
  <c r="Q54" i="450"/>
  <c r="W51" i="450"/>
  <c r="W49" i="450"/>
  <c r="W47" i="450"/>
  <c r="S45" i="450"/>
  <c r="S43" i="450"/>
  <c r="S41" i="450"/>
  <c r="O39" i="450"/>
  <c r="O37" i="450"/>
  <c r="O35" i="450"/>
  <c r="U32" i="450"/>
  <c r="U30" i="450"/>
  <c r="U28" i="450"/>
  <c r="Q26" i="450"/>
  <c r="Q24" i="450"/>
  <c r="M22" i="450"/>
  <c r="O116" i="450"/>
  <c r="U109" i="450"/>
  <c r="U101" i="450"/>
  <c r="S92" i="450"/>
  <c r="S84" i="450"/>
  <c r="O78" i="450"/>
  <c r="O74" i="450"/>
  <c r="W70" i="450"/>
  <c r="S67" i="450"/>
  <c r="W63" i="450"/>
  <c r="Q61" i="450"/>
  <c r="T58" i="450"/>
  <c r="V55" i="450"/>
  <c r="R53" i="450"/>
  <c r="T50" i="450"/>
  <c r="V47" i="450"/>
  <c r="R45" i="450"/>
  <c r="T42" i="450"/>
  <c r="V39" i="450"/>
  <c r="R37" i="450"/>
  <c r="T34" i="450"/>
  <c r="V31" i="450"/>
  <c r="R29" i="450"/>
  <c r="T26" i="450"/>
  <c r="V23" i="450"/>
  <c r="Q23" i="450"/>
  <c r="W26" i="450"/>
  <c r="S36" i="450"/>
  <c r="O46" i="450"/>
  <c r="Q55" i="450"/>
  <c r="W58" i="450"/>
  <c r="Q71" i="450"/>
  <c r="S112" i="450"/>
  <c r="U23" i="450"/>
  <c r="O32" i="450"/>
  <c r="Q41" i="450"/>
  <c r="W44" i="450"/>
  <c r="U55" i="450"/>
  <c r="W80" i="450"/>
  <c r="O92" i="450"/>
  <c r="T118" i="450"/>
  <c r="S26" i="450"/>
  <c r="O36" i="450"/>
  <c r="Q45" i="450"/>
  <c r="W48" i="450"/>
  <c r="S58" i="450"/>
  <c r="U74" i="450"/>
  <c r="O245" i="450"/>
  <c r="O243" i="450"/>
  <c r="U240" i="450"/>
  <c r="U238" i="450"/>
  <c r="U236" i="450"/>
  <c r="P234" i="450"/>
  <c r="V231" i="450"/>
  <c r="R229" i="450"/>
  <c r="P226" i="450"/>
  <c r="V245" i="450"/>
  <c r="R243" i="450"/>
  <c r="P240" i="450"/>
  <c r="V237" i="450"/>
  <c r="R235" i="450"/>
  <c r="W232" i="450"/>
  <c r="W230" i="450"/>
  <c r="O246" i="450"/>
  <c r="U243" i="450"/>
  <c r="U241" i="450"/>
  <c r="U239" i="450"/>
  <c r="Q237" i="450"/>
  <c r="Q235" i="450"/>
  <c r="V232" i="450"/>
  <c r="P227" i="450"/>
  <c r="V224" i="450"/>
  <c r="T237" i="450"/>
  <c r="Q229" i="450"/>
  <c r="U224" i="450"/>
  <c r="Q222" i="450"/>
  <c r="Q220" i="450"/>
  <c r="Q218" i="450"/>
  <c r="W215" i="450"/>
  <c r="W213" i="450"/>
  <c r="W211" i="450"/>
  <c r="S209" i="450"/>
  <c r="S207" i="450"/>
  <c r="S205" i="450"/>
  <c r="R236" i="450"/>
  <c r="S231" i="450"/>
  <c r="O227" i="450"/>
  <c r="V223" i="450"/>
  <c r="R221" i="450"/>
  <c r="T218" i="450"/>
  <c r="V215" i="450"/>
  <c r="R213" i="450"/>
  <c r="T210" i="450"/>
  <c r="T241" i="450"/>
  <c r="U230" i="450"/>
  <c r="U225" i="450"/>
  <c r="S222" i="450"/>
  <c r="S220" i="450"/>
  <c r="S218" i="450"/>
  <c r="O216" i="450"/>
  <c r="O214" i="450"/>
  <c r="U209" i="450"/>
  <c r="U207" i="450"/>
  <c r="R222" i="450"/>
  <c r="P206" i="450"/>
  <c r="U200" i="450"/>
  <c r="Q196" i="450"/>
  <c r="Q192" i="450"/>
  <c r="W187" i="450"/>
  <c r="S183" i="450"/>
  <c r="R220" i="450"/>
  <c r="V205" i="450"/>
  <c r="P200" i="450"/>
  <c r="R195" i="450"/>
  <c r="V189" i="450"/>
  <c r="P184" i="450"/>
  <c r="R218" i="450"/>
  <c r="P204" i="450"/>
  <c r="U199" i="450"/>
  <c r="U195" i="450"/>
  <c r="Q191" i="450"/>
  <c r="W186" i="450"/>
  <c r="W182" i="450"/>
  <c r="S178" i="450"/>
  <c r="O174" i="450"/>
  <c r="R196" i="450"/>
  <c r="U178" i="450"/>
  <c r="T172" i="450"/>
  <c r="V167" i="450"/>
  <c r="P162" i="450"/>
  <c r="T156" i="450"/>
  <c r="V151" i="450"/>
  <c r="P146" i="450"/>
  <c r="P203" i="450"/>
  <c r="T185" i="450"/>
  <c r="T175" i="450"/>
  <c r="W170" i="450"/>
  <c r="W166" i="450"/>
  <c r="S162" i="450"/>
  <c r="R216" i="450"/>
  <c r="V190" i="450"/>
  <c r="R177" i="450"/>
  <c r="V170" i="450"/>
  <c r="T165" i="450"/>
  <c r="T157" i="450"/>
  <c r="R152" i="450"/>
  <c r="V146" i="450"/>
  <c r="T197" i="450"/>
  <c r="W157" i="450"/>
  <c r="S150" i="450"/>
  <c r="O143" i="450"/>
  <c r="R138" i="450"/>
  <c r="V132" i="450"/>
  <c r="P127" i="450"/>
  <c r="R122" i="450"/>
  <c r="V116" i="450"/>
  <c r="Q172" i="450"/>
  <c r="Q158" i="450"/>
  <c r="U147" i="450"/>
  <c r="W137" i="450"/>
  <c r="S133" i="450"/>
  <c r="Q178" i="450"/>
  <c r="W158" i="450"/>
  <c r="S151" i="450"/>
  <c r="W144" i="450"/>
  <c r="P136" i="450"/>
  <c r="T130" i="450"/>
  <c r="R125" i="450"/>
  <c r="P120" i="450"/>
  <c r="P142" i="450"/>
  <c r="W128" i="450"/>
  <c r="O122" i="450"/>
  <c r="V114" i="450"/>
  <c r="P109" i="450"/>
  <c r="R104" i="450"/>
  <c r="V98" i="450"/>
  <c r="P93" i="450"/>
  <c r="R88" i="450"/>
  <c r="V82" i="450"/>
  <c r="P77" i="450"/>
  <c r="R72" i="450"/>
  <c r="V66" i="450"/>
  <c r="Q149" i="450"/>
  <c r="U126" i="450"/>
  <c r="U117" i="450"/>
  <c r="U112" i="450"/>
  <c r="Q108" i="450"/>
  <c r="Q104" i="450"/>
  <c r="W99" i="450"/>
  <c r="S95" i="450"/>
  <c r="S91" i="450"/>
  <c r="O87" i="450"/>
  <c r="U82" i="450"/>
  <c r="U137" i="450"/>
  <c r="W125" i="450"/>
  <c r="U118" i="450"/>
  <c r="S115" i="450"/>
  <c r="V109" i="450"/>
  <c r="T104" i="450"/>
  <c r="R99" i="450"/>
  <c r="V93" i="450"/>
  <c r="T88" i="450"/>
  <c r="R83" i="450"/>
  <c r="V77" i="450"/>
  <c r="T72" i="450"/>
  <c r="R67" i="450"/>
  <c r="V61" i="450"/>
  <c r="Q120" i="450"/>
  <c r="W102" i="450"/>
  <c r="Q83" i="450"/>
  <c r="W75" i="450"/>
  <c r="S68" i="450"/>
  <c r="R62" i="450"/>
  <c r="P57" i="450"/>
  <c r="T51" i="450"/>
  <c r="R46" i="450"/>
  <c r="P41" i="450"/>
  <c r="T35" i="450"/>
  <c r="R30" i="450"/>
  <c r="P25" i="450"/>
  <c r="Q151" i="450"/>
  <c r="U142" i="450"/>
  <c r="Q111" i="450"/>
  <c r="U103" i="450"/>
  <c r="S86" i="450"/>
  <c r="Q72" i="450"/>
  <c r="S63" i="450"/>
  <c r="W57" i="450"/>
  <c r="S53" i="450"/>
  <c r="S49" i="450"/>
  <c r="O45" i="450"/>
  <c r="U40" i="450"/>
  <c r="U36" i="450"/>
  <c r="Q32" i="450"/>
  <c r="O70" i="450"/>
  <c r="T52" i="450"/>
  <c r="T44" i="450"/>
  <c r="T36" i="450"/>
  <c r="R31" i="450"/>
  <c r="V25" i="450"/>
  <c r="S28" i="450"/>
  <c r="O38" i="450"/>
  <c r="Q47" i="450"/>
  <c r="W50" i="450"/>
  <c r="Q79" i="450"/>
  <c r="U125" i="450"/>
  <c r="O24" i="450"/>
  <c r="Q242" i="450"/>
  <c r="V233" i="450"/>
  <c r="R245" i="450"/>
  <c r="S234" i="450"/>
  <c r="Q243" i="450"/>
  <c r="V234" i="450"/>
  <c r="T245" i="450"/>
  <c r="W221" i="450"/>
  <c r="S213" i="450"/>
  <c r="R244" i="450"/>
  <c r="R223" i="450"/>
  <c r="T212" i="450"/>
  <c r="O224" i="450"/>
  <c r="U215" i="450"/>
  <c r="Q207" i="450"/>
  <c r="R204" i="450"/>
  <c r="W195" i="450"/>
  <c r="S187" i="450"/>
  <c r="V218" i="450"/>
  <c r="V199" i="450"/>
  <c r="R189" i="450"/>
  <c r="V216" i="450"/>
  <c r="Q199" i="450"/>
  <c r="W190" i="450"/>
  <c r="O182" i="450"/>
  <c r="U173" i="450"/>
  <c r="P178" i="450"/>
  <c r="T166" i="450"/>
  <c r="P156" i="450"/>
  <c r="V145" i="450"/>
  <c r="P182" i="450"/>
  <c r="S170" i="450"/>
  <c r="O162" i="450"/>
  <c r="R184" i="450"/>
  <c r="R170" i="450"/>
  <c r="T159" i="450"/>
  <c r="V148" i="450"/>
  <c r="S171" i="450"/>
  <c r="W149" i="450"/>
  <c r="P137" i="450"/>
  <c r="V126" i="450"/>
  <c r="R116" i="450"/>
  <c r="Q156" i="450"/>
  <c r="S139" i="450"/>
  <c r="O131" i="450"/>
  <c r="O154" i="450"/>
  <c r="T140" i="450"/>
  <c r="P130" i="450"/>
  <c r="R119" i="450"/>
  <c r="O128" i="450"/>
  <c r="R114" i="450"/>
  <c r="P103" i="450"/>
  <c r="V92" i="450"/>
  <c r="R82" i="450"/>
  <c r="P71" i="450"/>
  <c r="U148" i="450"/>
  <c r="U120" i="450"/>
  <c r="W109" i="450"/>
  <c r="S101" i="450"/>
  <c r="O93" i="450"/>
  <c r="Q84" i="450"/>
  <c r="S128" i="450"/>
  <c r="T114" i="450"/>
  <c r="V103" i="450"/>
  <c r="R93" i="450"/>
  <c r="T82" i="450"/>
  <c r="V71" i="450"/>
  <c r="R61" i="450"/>
  <c r="Q99" i="450"/>
  <c r="S74" i="450"/>
  <c r="T61" i="450"/>
  <c r="P51" i="450"/>
  <c r="R40" i="450"/>
  <c r="T29" i="450"/>
  <c r="U150" i="450"/>
  <c r="W100" i="450"/>
  <c r="U71" i="450"/>
  <c r="S57" i="450"/>
  <c r="U48" i="450"/>
  <c r="Q40" i="450"/>
  <c r="W31" i="450"/>
  <c r="Q95" i="450"/>
  <c r="W72" i="450"/>
  <c r="V59" i="450"/>
  <c r="R49" i="450"/>
  <c r="T38" i="450"/>
  <c r="V27" i="450"/>
  <c r="W104" i="450"/>
  <c r="W88" i="450"/>
  <c r="Q37" i="450"/>
  <c r="S50" i="450"/>
  <c r="S62" i="450"/>
  <c r="V239" i="450"/>
  <c r="W238" i="450"/>
  <c r="U228" i="450"/>
  <c r="O209" i="450"/>
  <c r="V217" i="450"/>
  <c r="O220" i="450"/>
  <c r="P221" i="450"/>
  <c r="S191" i="450"/>
  <c r="O205" i="450"/>
  <c r="V183" i="450"/>
  <c r="W194" i="450"/>
  <c r="O178" i="450"/>
  <c r="P172" i="450"/>
  <c r="T150" i="450"/>
  <c r="O175" i="450"/>
  <c r="P209" i="450"/>
  <c r="V164" i="450"/>
  <c r="T143" i="450"/>
  <c r="T142" i="450"/>
  <c r="P121" i="450"/>
  <c r="Q146" i="450"/>
  <c r="Q162" i="450"/>
  <c r="R135" i="450"/>
  <c r="U141" i="450"/>
  <c r="V108" i="450"/>
  <c r="V76" i="450"/>
  <c r="U130" i="450"/>
  <c r="W105" i="450"/>
  <c r="U88" i="450"/>
  <c r="O121" i="450"/>
  <c r="T98" i="450"/>
  <c r="R77" i="450"/>
  <c r="W115" i="450"/>
  <c r="W67" i="450"/>
  <c r="T45" i="450"/>
  <c r="R24" i="450"/>
  <c r="W84" i="450"/>
  <c r="O53" i="450"/>
  <c r="W35" i="450"/>
  <c r="U113" i="450"/>
  <c r="S65" i="450"/>
  <c r="V43" i="450"/>
  <c r="R23" i="450"/>
  <c r="U78" i="450"/>
  <c r="V225" i="450"/>
  <c r="Q245" i="450"/>
  <c r="V226" i="450"/>
  <c r="S215" i="450"/>
  <c r="W225" i="450"/>
  <c r="U229" i="450"/>
  <c r="Q209" i="450"/>
  <c r="W197" i="450"/>
  <c r="O181" i="450"/>
  <c r="V191" i="450"/>
  <c r="Q201" i="450"/>
  <c r="S184" i="450"/>
  <c r="R182" i="450"/>
  <c r="T158" i="450"/>
  <c r="T193" i="450"/>
  <c r="O164" i="450"/>
  <c r="V172" i="450"/>
  <c r="T151" i="450"/>
  <c r="O153" i="450"/>
  <c r="P129" i="450"/>
  <c r="O163" i="450"/>
  <c r="O133" i="450"/>
  <c r="S143" i="450"/>
  <c r="P122" i="450"/>
  <c r="Q117" i="450"/>
  <c r="P95" i="450"/>
  <c r="R74" i="450"/>
  <c r="Q125" i="450"/>
  <c r="S103" i="450"/>
  <c r="U86" i="450"/>
  <c r="P118" i="450"/>
  <c r="V95" i="450"/>
  <c r="T74" i="450"/>
  <c r="Q107" i="450"/>
  <c r="R64" i="450"/>
  <c r="P43" i="450"/>
  <c r="Q159" i="450"/>
  <c r="Q76" i="450"/>
  <c r="O51" i="450"/>
  <c r="W33" i="450"/>
  <c r="Q103" i="450"/>
  <c r="U62" i="450"/>
  <c r="R41" i="450"/>
  <c r="Q39" i="450"/>
  <c r="S52" i="450"/>
  <c r="Q25" i="450"/>
  <c r="U39" i="450"/>
  <c r="Q57" i="450"/>
  <c r="U68" i="450"/>
  <c r="Q240" i="450"/>
  <c r="R231" i="450"/>
  <c r="P242" i="450"/>
  <c r="S232" i="450"/>
  <c r="Q241" i="450"/>
  <c r="T231" i="450"/>
  <c r="V236" i="450"/>
  <c r="W219" i="450"/>
  <c r="O211" i="450"/>
  <c r="T235" i="450"/>
  <c r="T220" i="450"/>
  <c r="V209" i="450"/>
  <c r="O222" i="450"/>
  <c r="U213" i="450"/>
  <c r="W204" i="450"/>
  <c r="Q202" i="450"/>
  <c r="W193" i="450"/>
  <c r="O185" i="450"/>
  <c r="V210" i="450"/>
  <c r="R197" i="450"/>
  <c r="P186" i="450"/>
  <c r="V207" i="450"/>
  <c r="Q197" i="450"/>
  <c r="S188" i="450"/>
  <c r="O180" i="450"/>
  <c r="T204" i="450"/>
  <c r="P175" i="450"/>
  <c r="P164" i="450"/>
  <c r="V153" i="450"/>
  <c r="O226" i="450"/>
  <c r="T178" i="450"/>
  <c r="S168" i="450"/>
  <c r="U159" i="450"/>
  <c r="V179" i="450"/>
  <c r="T167" i="450"/>
  <c r="V156" i="450"/>
  <c r="R146" i="450"/>
  <c r="S163" i="450"/>
  <c r="W145" i="450"/>
  <c r="V134" i="450"/>
  <c r="R124" i="450"/>
  <c r="P191" i="450"/>
  <c r="U151" i="450"/>
  <c r="S137" i="450"/>
  <c r="Q170" i="450"/>
  <c r="W150" i="450"/>
  <c r="P138" i="450"/>
  <c r="R127" i="450"/>
  <c r="S173" i="450"/>
  <c r="W124" i="450"/>
  <c r="P111" i="450"/>
  <c r="V100" i="450"/>
  <c r="R90" i="450"/>
  <c r="P79" i="450"/>
  <c r="V68" i="450"/>
  <c r="U139" i="450"/>
  <c r="W116" i="450"/>
  <c r="W107" i="450"/>
  <c r="S99" i="450"/>
  <c r="U90" i="450"/>
  <c r="Q82" i="450"/>
  <c r="O125" i="450"/>
  <c r="V111" i="450"/>
  <c r="R101" i="450"/>
  <c r="T90" i="450"/>
  <c r="V79" i="450"/>
  <c r="R69" i="450"/>
  <c r="Q137" i="450"/>
  <c r="O90" i="450"/>
  <c r="O71" i="450"/>
  <c r="P59" i="450"/>
  <c r="R48" i="450"/>
  <c r="T37" i="450"/>
  <c r="P27" i="450"/>
  <c r="O136" i="450"/>
  <c r="W92" i="450"/>
  <c r="Q66" i="450"/>
  <c r="O55" i="450"/>
  <c r="U46" i="450"/>
  <c r="Q38" i="450"/>
  <c r="S29" i="450"/>
  <c r="Q126" i="450"/>
  <c r="Q87" i="450"/>
  <c r="W68" i="450"/>
  <c r="R57" i="450"/>
  <c r="T46" i="450"/>
  <c r="V35" i="450"/>
  <c r="R25" i="450"/>
  <c r="O100" i="450"/>
  <c r="O28" i="450"/>
  <c r="W40" i="450"/>
  <c r="O60" i="450"/>
  <c r="U246" i="450"/>
  <c r="Q238" i="450"/>
  <c r="P228" i="450"/>
  <c r="S230" i="450"/>
  <c r="P229" i="450"/>
  <c r="S217" i="450"/>
  <c r="W229" i="450"/>
  <c r="V240" i="450"/>
  <c r="Q211" i="450"/>
  <c r="Q200" i="450"/>
  <c r="O183" i="450"/>
  <c r="P194" i="450"/>
  <c r="U203" i="450"/>
  <c r="S186" i="450"/>
  <c r="V194" i="450"/>
  <c r="V161" i="450"/>
  <c r="R202" i="450"/>
  <c r="O166" i="450"/>
  <c r="T176" i="450"/>
  <c r="R154" i="450"/>
  <c r="S156" i="450"/>
  <c r="R132" i="450"/>
  <c r="O171" i="450"/>
  <c r="O135" i="450"/>
  <c r="S147" i="450"/>
  <c r="T124" i="450"/>
  <c r="W120" i="450"/>
  <c r="R98" i="450"/>
  <c r="P87" i="450"/>
  <c r="R66" i="450"/>
  <c r="Q114" i="450"/>
  <c r="O97" i="450"/>
  <c r="Q168" i="450"/>
  <c r="R109" i="450"/>
  <c r="V87" i="450"/>
  <c r="T66" i="450"/>
  <c r="O82" i="450"/>
  <c r="R56" i="450"/>
  <c r="P35" i="450"/>
  <c r="U119" i="450"/>
  <c r="Q62" i="450"/>
  <c r="U44" i="450"/>
  <c r="S27" i="450"/>
  <c r="S79" i="450"/>
  <c r="T54" i="450"/>
  <c r="R33" i="450"/>
  <c r="U244" i="450"/>
  <c r="W235" i="450"/>
  <c r="R237" i="450"/>
  <c r="W236" i="450"/>
  <c r="W223" i="450"/>
  <c r="O207" i="450"/>
  <c r="R215" i="450"/>
  <c r="U217" i="450"/>
  <c r="T213" i="450"/>
  <c r="S189" i="450"/>
  <c r="P202" i="450"/>
  <c r="W228" i="450"/>
  <c r="W192" i="450"/>
  <c r="U175" i="450"/>
  <c r="V169" i="450"/>
  <c r="P148" i="450"/>
  <c r="S172" i="450"/>
  <c r="V198" i="450"/>
  <c r="R162" i="450"/>
  <c r="R180" i="450"/>
  <c r="R140" i="450"/>
  <c r="V118" i="450"/>
  <c r="S141" i="450"/>
  <c r="O158" i="450"/>
  <c r="T132" i="450"/>
  <c r="S132" i="450"/>
  <c r="R106" i="450"/>
  <c r="V84" i="450"/>
  <c r="Q157" i="450"/>
  <c r="Q112" i="450"/>
  <c r="O95" i="450"/>
  <c r="W134" i="450"/>
  <c r="T106" i="450"/>
  <c r="R85" i="450"/>
  <c r="V63" i="450"/>
  <c r="S78" i="450"/>
  <c r="T53" i="450"/>
  <c r="R32" i="450"/>
  <c r="S110" i="450"/>
  <c r="S59" i="450"/>
  <c r="Q42" i="450"/>
  <c r="S25" i="450"/>
  <c r="O76" i="450"/>
  <c r="V51" i="450"/>
  <c r="T30" i="450"/>
  <c r="O30" i="450"/>
  <c r="W42" i="450"/>
  <c r="U63" i="450"/>
  <c r="W28" i="450"/>
  <c r="O48" i="450"/>
  <c r="U61" i="450"/>
  <c r="AU21" i="445"/>
  <c r="AU17" i="445"/>
  <c r="X19" i="453"/>
  <c r="X22" i="453"/>
  <c r="AQ23" i="445"/>
  <c r="AP21" i="445"/>
  <c r="AP21" i="446"/>
  <c r="AW25" i="445"/>
  <c r="AV21" i="445"/>
  <c r="AW22" i="443"/>
  <c r="AV21" i="443"/>
  <c r="BO15" i="443"/>
  <c r="BO16" i="443"/>
  <c r="BV13" i="443"/>
  <c r="BW11" i="443"/>
  <c r="BU14" i="443"/>
  <c r="BW13" i="443"/>
  <c r="BU12" i="443"/>
  <c r="BV12" i="443"/>
  <c r="BW15" i="443"/>
  <c r="BW12" i="443"/>
  <c r="BV14" i="443"/>
  <c r="BU11" i="443"/>
  <c r="BU13" i="443"/>
  <c r="BV15" i="443"/>
  <c r="BW14" i="443"/>
  <c r="BV11" i="443"/>
  <c r="BU15" i="443"/>
  <c r="BL16" i="443"/>
  <c r="AS17" i="342"/>
  <c r="Z19" i="452"/>
  <c r="Z22" i="452"/>
  <c r="AA19" i="430"/>
  <c r="AA22" i="430"/>
  <c r="BY16" i="342"/>
  <c r="BY17" i="342" s="1"/>
  <c r="BY15" i="342"/>
  <c r="AA22" i="452"/>
  <c r="Y19" i="450"/>
  <c r="Y22" i="450"/>
  <c r="AA19" i="449"/>
  <c r="AA22" i="449"/>
  <c r="Y19" i="453"/>
  <c r="Y22" i="453"/>
  <c r="AY18" i="445"/>
  <c r="O18" i="445"/>
  <c r="Q18" i="445"/>
  <c r="BL18" i="445"/>
  <c r="T18" i="443"/>
  <c r="R18" i="443"/>
  <c r="AQ17" i="444"/>
  <c r="AP17" i="444"/>
  <c r="BR15" i="446"/>
  <c r="AI21" i="446"/>
  <c r="AR21" i="444"/>
  <c r="T18" i="342"/>
  <c r="R18" i="342"/>
  <c r="Z22" i="448"/>
  <c r="Z19" i="448"/>
  <c r="BU12" i="444"/>
  <c r="BW13" i="444"/>
  <c r="BU15" i="444"/>
  <c r="BW15" i="444"/>
  <c r="BV15" i="444"/>
  <c r="BW12" i="444"/>
  <c r="BU14" i="444"/>
  <c r="BY17" i="444"/>
  <c r="BW14" i="444"/>
  <c r="BU11" i="444"/>
  <c r="BV13" i="444"/>
  <c r="BW11" i="444"/>
  <c r="BV12" i="444"/>
  <c r="BV11" i="444"/>
  <c r="BV14" i="444"/>
  <c r="BU13" i="444"/>
  <c r="BR16" i="443"/>
  <c r="BR15" i="443"/>
  <c r="AB11" i="443"/>
  <c r="AO21" i="443"/>
  <c r="AO17" i="443"/>
  <c r="AB12" i="342"/>
  <c r="AR21" i="342"/>
  <c r="AR17" i="342"/>
  <c r="BL16" i="342"/>
  <c r="BL15" i="342"/>
  <c r="AU17" i="342"/>
  <c r="AU21" i="342"/>
  <c r="S15" i="453"/>
  <c r="S14" i="453"/>
  <c r="BR16" i="444"/>
  <c r="V15" i="453"/>
  <c r="V14" i="453"/>
  <c r="BO16" i="446"/>
  <c r="AI21" i="444"/>
  <c r="Z19" i="399"/>
  <c r="X19" i="430"/>
  <c r="X22" i="430"/>
  <c r="P15" i="453"/>
  <c r="AT17" i="446"/>
  <c r="BW11" i="342"/>
  <c r="BU13" i="342"/>
  <c r="BV15" i="342"/>
  <c r="BW14" i="342"/>
  <c r="BU14" i="342"/>
  <c r="BU12" i="342"/>
  <c r="BU11" i="342"/>
  <c r="BU15" i="342"/>
  <c r="BW15" i="342"/>
  <c r="BW12" i="342"/>
  <c r="BV14" i="342"/>
  <c r="BV12" i="342"/>
  <c r="BW13" i="342"/>
  <c r="BV11" i="342"/>
  <c r="BV13" i="342"/>
  <c r="Y19" i="452"/>
  <c r="Y22" i="452"/>
  <c r="X19" i="450"/>
  <c r="Z19" i="449"/>
  <c r="Z22" i="449"/>
  <c r="AS21" i="445"/>
  <c r="Z22" i="453"/>
  <c r="Z19" i="453"/>
  <c r="BO16" i="447"/>
  <c r="BO15" i="447"/>
  <c r="AT17" i="445"/>
  <c r="AS17" i="445"/>
  <c r="AS17" i="443"/>
  <c r="AT17" i="443"/>
  <c r="Y19" i="399"/>
  <c r="AS21" i="342"/>
  <c r="AR21" i="445"/>
  <c r="BR18" i="446"/>
  <c r="W18" i="446"/>
  <c r="U18" i="446"/>
  <c r="BE18" i="446"/>
  <c r="BV14" i="446"/>
  <c r="BW14" i="446"/>
  <c r="BW12" i="446"/>
  <c r="BU11" i="446"/>
  <c r="BU13" i="446"/>
  <c r="BV13" i="446"/>
  <c r="BV12" i="446"/>
  <c r="BY17" i="446"/>
  <c r="BV15" i="446"/>
  <c r="BW13" i="446"/>
  <c r="BW11" i="446"/>
  <c r="BV11" i="446"/>
  <c r="BU14" i="446"/>
  <c r="BU15" i="446"/>
  <c r="BW15" i="446"/>
  <c r="BU12" i="446"/>
  <c r="S22" i="453"/>
  <c r="P22" i="453"/>
  <c r="T102" i="399"/>
  <c r="T164" i="399"/>
  <c r="W239" i="399"/>
  <c r="Q203" i="399"/>
  <c r="W140" i="399"/>
  <c r="Q85" i="399"/>
  <c r="U211" i="399"/>
  <c r="U180" i="399"/>
  <c r="V210" i="399"/>
  <c r="U240" i="399"/>
  <c r="R116" i="399"/>
  <c r="P100" i="399"/>
  <c r="T198" i="399"/>
  <c r="S109" i="399"/>
  <c r="Q143" i="399"/>
  <c r="S71" i="399"/>
  <c r="R217" i="399"/>
  <c r="S99" i="399"/>
  <c r="P226" i="399"/>
  <c r="P59" i="399"/>
  <c r="U231" i="399"/>
  <c r="O214" i="399"/>
  <c r="U187" i="399"/>
  <c r="V56" i="399"/>
  <c r="V202" i="399"/>
  <c r="P64" i="399"/>
  <c r="S121" i="399"/>
  <c r="T166" i="399"/>
  <c r="P237" i="399"/>
  <c r="V234" i="399"/>
  <c r="U90" i="399"/>
  <c r="P213" i="399"/>
  <c r="Q80" i="399"/>
  <c r="P115" i="399"/>
  <c r="P104" i="399"/>
  <c r="V246" i="399"/>
  <c r="O115" i="399"/>
  <c r="T179" i="399"/>
  <c r="S197" i="399"/>
  <c r="P44" i="399"/>
  <c r="V89" i="399"/>
  <c r="R105" i="399"/>
  <c r="Q176" i="399"/>
  <c r="W184" i="399"/>
  <c r="V206" i="399"/>
  <c r="Q220" i="399"/>
  <c r="P55" i="399"/>
  <c r="P110" i="399"/>
  <c r="Q228" i="399"/>
  <c r="O221" i="399"/>
  <c r="Q131" i="399"/>
  <c r="O170" i="399"/>
  <c r="P216" i="399"/>
  <c r="Q98" i="399"/>
  <c r="P168" i="399"/>
  <c r="R90" i="399"/>
  <c r="O87" i="399"/>
  <c r="V149" i="399"/>
  <c r="R161" i="399"/>
  <c r="W116" i="399"/>
  <c r="V71" i="399"/>
  <c r="S168" i="399"/>
  <c r="V135" i="399"/>
  <c r="O184" i="399"/>
  <c r="U138" i="399"/>
  <c r="T140" i="399"/>
  <c r="U144" i="399"/>
  <c r="S33" i="399"/>
  <c r="T99" i="399"/>
  <c r="O185" i="399"/>
  <c r="O240" i="399"/>
  <c r="V226" i="399"/>
  <c r="S38" i="399"/>
  <c r="V51" i="399"/>
  <c r="V76" i="399"/>
  <c r="U167" i="399"/>
  <c r="O182" i="399"/>
  <c r="U201" i="399"/>
  <c r="S241" i="399"/>
  <c r="T65" i="399"/>
  <c r="O204" i="399"/>
  <c r="T107" i="399"/>
  <c r="Q126" i="399"/>
  <c r="O55" i="399"/>
  <c r="W152" i="399"/>
  <c r="T215" i="399"/>
  <c r="W73" i="399"/>
  <c r="S238" i="399"/>
  <c r="S37" i="399"/>
  <c r="Q61" i="399"/>
  <c r="P151" i="399"/>
  <c r="R183" i="399"/>
  <c r="U192" i="399"/>
  <c r="W64" i="399"/>
  <c r="U186" i="399"/>
  <c r="R200" i="399"/>
  <c r="R134" i="399"/>
  <c r="Q34" i="399"/>
  <c r="W241" i="399"/>
  <c r="S189" i="399"/>
  <c r="P173" i="399"/>
  <c r="O148" i="399"/>
  <c r="V136" i="399"/>
  <c r="P238" i="399"/>
  <c r="S182" i="399"/>
  <c r="P152" i="399"/>
  <c r="U173" i="399"/>
  <c r="V59" i="399"/>
  <c r="U222" i="399"/>
  <c r="Q154" i="399"/>
  <c r="T116" i="399"/>
  <c r="Q36" i="399"/>
  <c r="Q116" i="399"/>
  <c r="T84" i="399"/>
  <c r="R173" i="399"/>
  <c r="W76" i="399"/>
  <c r="O103" i="399"/>
  <c r="Q46" i="399"/>
  <c r="V245" i="399"/>
  <c r="P146" i="399"/>
  <c r="V165" i="399"/>
  <c r="W238" i="399"/>
  <c r="W125" i="399"/>
  <c r="R99" i="399"/>
  <c r="O198" i="399"/>
  <c r="T52" i="399"/>
  <c r="S128" i="399"/>
  <c r="O106" i="399"/>
  <c r="V94" i="399"/>
  <c r="V70" i="399"/>
  <c r="W103" i="399"/>
  <c r="Q83" i="399"/>
  <c r="Q144" i="399"/>
  <c r="O52" i="399"/>
  <c r="T186" i="399"/>
  <c r="W236" i="399"/>
  <c r="O137" i="399"/>
  <c r="V48" i="399"/>
  <c r="R190" i="399"/>
  <c r="T192" i="399"/>
  <c r="S141" i="399"/>
  <c r="S124" i="399"/>
  <c r="V25" i="399"/>
  <c r="U177" i="399"/>
  <c r="V188" i="399"/>
  <c r="V43" i="399"/>
  <c r="W109" i="399"/>
  <c r="V192" i="399"/>
  <c r="U111" i="399"/>
  <c r="T176" i="399"/>
  <c r="R112" i="399"/>
  <c r="O77" i="399"/>
  <c r="V46" i="399"/>
  <c r="P81" i="399"/>
  <c r="Q114" i="399"/>
  <c r="P57" i="399"/>
  <c r="Q108" i="399"/>
  <c r="T147" i="399"/>
  <c r="V187" i="399"/>
  <c r="S166" i="399"/>
  <c r="V88" i="399"/>
  <c r="P232" i="399"/>
  <c r="T64" i="399"/>
  <c r="Q78" i="399"/>
  <c r="T67" i="399"/>
  <c r="Q52" i="399"/>
  <c r="W63" i="399"/>
  <c r="W207" i="399"/>
  <c r="P58" i="399"/>
  <c r="P25" i="399"/>
  <c r="P107" i="399"/>
  <c r="T54" i="399"/>
  <c r="U227" i="399"/>
  <c r="O237" i="399"/>
  <c r="U112" i="399"/>
  <c r="P128" i="399"/>
  <c r="U97" i="399"/>
  <c r="O70" i="399"/>
  <c r="V74" i="399"/>
  <c r="Q118" i="399"/>
  <c r="O64" i="399"/>
  <c r="U185" i="399"/>
  <c r="P125" i="399"/>
  <c r="T171" i="399"/>
  <c r="P116" i="399"/>
  <c r="T162" i="399"/>
  <c r="Q232" i="399"/>
  <c r="T85" i="399"/>
  <c r="T71" i="399"/>
  <c r="Q48" i="399"/>
  <c r="Q90" i="399"/>
  <c r="R193" i="399"/>
  <c r="P208" i="399"/>
  <c r="V41" i="399"/>
  <c r="U58" i="399"/>
  <c r="V189" i="399"/>
  <c r="Q73" i="399"/>
  <c r="S175" i="399"/>
  <c r="Q69" i="399"/>
  <c r="O58" i="399"/>
  <c r="U217" i="399"/>
  <c r="V118" i="399"/>
  <c r="W115" i="399"/>
  <c r="P114" i="399"/>
  <c r="U88" i="399"/>
  <c r="Q235" i="399"/>
  <c r="O187" i="399"/>
  <c r="W91" i="399"/>
  <c r="O78" i="399"/>
  <c r="P77" i="399"/>
  <c r="Q45" i="399"/>
  <c r="P244" i="399"/>
  <c r="R195" i="399"/>
  <c r="S133" i="399"/>
  <c r="P72" i="399"/>
  <c r="S146" i="399"/>
  <c r="Q93" i="399"/>
  <c r="S151" i="399"/>
  <c r="V241" i="399"/>
  <c r="P196" i="399"/>
  <c r="W222" i="399"/>
  <c r="V233" i="399"/>
  <c r="U210" i="399"/>
  <c r="S65" i="399"/>
  <c r="S149" i="399"/>
  <c r="S102" i="399"/>
  <c r="R242" i="399"/>
  <c r="Q214" i="399"/>
  <c r="S77" i="399"/>
  <c r="W79" i="399"/>
  <c r="U121" i="399"/>
  <c r="T239" i="399"/>
  <c r="Q63" i="399"/>
  <c r="T75" i="399"/>
  <c r="W113" i="399"/>
  <c r="O109" i="399"/>
  <c r="T95" i="399"/>
  <c r="O175" i="399"/>
  <c r="W98" i="399"/>
  <c r="W67" i="399"/>
  <c r="U98" i="399"/>
  <c r="V105" i="399"/>
  <c r="T63" i="399"/>
  <c r="V139" i="399"/>
  <c r="T168" i="399"/>
  <c r="P68" i="399"/>
  <c r="S46" i="399"/>
  <c r="V28" i="399"/>
  <c r="O192" i="399"/>
  <c r="V200" i="399"/>
  <c r="V171" i="399"/>
  <c r="Q231" i="399"/>
  <c r="Q82" i="399"/>
  <c r="R223" i="399"/>
  <c r="T178" i="399"/>
  <c r="S159" i="399"/>
  <c r="T208" i="399"/>
  <c r="O97" i="399"/>
  <c r="R115" i="399"/>
  <c r="P96" i="399"/>
  <c r="O174" i="399"/>
  <c r="R97" i="399"/>
  <c r="O239" i="399"/>
  <c r="W218" i="399"/>
  <c r="P165" i="399"/>
  <c r="T133" i="399"/>
  <c r="U71" i="399"/>
  <c r="R64" i="399"/>
  <c r="R226" i="399"/>
  <c r="S150" i="399"/>
  <c r="U172" i="399"/>
  <c r="Q102" i="399"/>
  <c r="O31" i="399"/>
  <c r="T40" i="399"/>
  <c r="O24" i="399"/>
  <c r="Q245" i="399"/>
  <c r="Q236" i="399"/>
  <c r="V222" i="399"/>
  <c r="R132" i="399"/>
  <c r="U123" i="399"/>
  <c r="V61" i="399"/>
  <c r="Q191" i="399"/>
  <c r="P42" i="399"/>
  <c r="W192" i="399"/>
  <c r="R153" i="399"/>
  <c r="W174" i="399"/>
  <c r="T23" i="399"/>
  <c r="Q97" i="399"/>
  <c r="V101" i="399"/>
  <c r="R57" i="399"/>
  <c r="O222" i="399"/>
  <c r="Q99" i="399"/>
  <c r="S113" i="399"/>
  <c r="W171" i="399"/>
  <c r="V92" i="399"/>
  <c r="O211" i="399"/>
  <c r="Q87" i="399"/>
  <c r="Q195" i="399"/>
  <c r="V164" i="399"/>
  <c r="Q215" i="399"/>
  <c r="T88" i="399"/>
  <c r="U52" i="399"/>
  <c r="Q115" i="399"/>
  <c r="R59" i="399"/>
  <c r="V63" i="399"/>
  <c r="S97" i="399"/>
  <c r="O112" i="399"/>
  <c r="R69" i="399"/>
  <c r="W146" i="399"/>
  <c r="Q177" i="399"/>
  <c r="V119" i="399"/>
  <c r="V175" i="399"/>
  <c r="P76" i="399"/>
  <c r="Q76" i="399"/>
  <c r="T103" i="399"/>
  <c r="Q230" i="399"/>
  <c r="W82" i="399"/>
  <c r="S119" i="399"/>
  <c r="R151" i="399"/>
  <c r="T137" i="399"/>
  <c r="V47" i="399"/>
  <c r="S123" i="399"/>
  <c r="T173" i="399"/>
  <c r="W160" i="399"/>
  <c r="P142" i="399"/>
  <c r="O71" i="399"/>
  <c r="R131" i="399"/>
  <c r="P54" i="399"/>
  <c r="S228" i="399"/>
  <c r="P240" i="399"/>
  <c r="S96" i="399"/>
  <c r="T217" i="399"/>
  <c r="Q68" i="399"/>
  <c r="W240" i="399"/>
  <c r="R104" i="399"/>
  <c r="T220" i="399"/>
  <c r="R126" i="399"/>
  <c r="V190" i="399"/>
  <c r="Q124" i="399"/>
  <c r="O108" i="399"/>
  <c r="P119" i="399"/>
  <c r="T187" i="399"/>
  <c r="S196" i="399"/>
  <c r="T205" i="399"/>
  <c r="S108" i="399"/>
  <c r="O165" i="399"/>
  <c r="S213" i="399"/>
  <c r="O167" i="399"/>
  <c r="P159" i="399"/>
  <c r="O232" i="399"/>
  <c r="O107" i="399"/>
  <c r="O141" i="399"/>
  <c r="W243" i="399"/>
  <c r="S112" i="399"/>
  <c r="P211" i="399"/>
  <c r="V153" i="399"/>
  <c r="U152" i="399"/>
  <c r="S117" i="399"/>
  <c r="V145" i="399"/>
  <c r="W181" i="399"/>
  <c r="T221" i="399"/>
  <c r="O231" i="399"/>
  <c r="T146" i="399"/>
  <c r="V221" i="399"/>
  <c r="W180" i="399"/>
  <c r="U170" i="399"/>
  <c r="S50" i="399"/>
  <c r="V93" i="399"/>
  <c r="W132" i="399"/>
  <c r="U156" i="399"/>
  <c r="U102" i="399"/>
  <c r="U183" i="399"/>
  <c r="S164" i="399"/>
  <c r="W217" i="399"/>
  <c r="U155" i="399"/>
  <c r="W56" i="399"/>
  <c r="Q77" i="399"/>
  <c r="T112" i="399"/>
  <c r="S88" i="399"/>
  <c r="Q171" i="399"/>
  <c r="R240" i="399"/>
  <c r="P149" i="399"/>
  <c r="Q122" i="399"/>
  <c r="Q30" i="399"/>
  <c r="P89" i="399"/>
  <c r="P223" i="399"/>
  <c r="S25" i="399"/>
  <c r="U55" i="399"/>
  <c r="Q182" i="399"/>
  <c r="T97" i="399"/>
  <c r="V156" i="399"/>
  <c r="Q147" i="399"/>
  <c r="Q166" i="399"/>
  <c r="T80" i="399"/>
  <c r="O57" i="399"/>
  <c r="U86" i="399"/>
  <c r="U69" i="399"/>
  <c r="P40" i="399"/>
  <c r="R128" i="399"/>
  <c r="O201" i="399"/>
  <c r="T120" i="399"/>
  <c r="P186" i="399"/>
  <c r="W177" i="399"/>
  <c r="V99" i="399"/>
  <c r="Q142" i="399"/>
  <c r="Q55" i="399"/>
  <c r="S94" i="399"/>
  <c r="S45" i="399"/>
  <c r="V212" i="399"/>
  <c r="R181" i="399"/>
  <c r="T96" i="399"/>
  <c r="O81" i="399"/>
  <c r="O35" i="399"/>
  <c r="R139" i="399"/>
  <c r="P124" i="399"/>
  <c r="O196" i="399"/>
  <c r="V193" i="399"/>
  <c r="O151" i="399"/>
  <c r="W196" i="399"/>
  <c r="P90" i="399"/>
  <c r="T101" i="399"/>
  <c r="R192" i="399"/>
  <c r="O73" i="399"/>
  <c r="T150" i="399"/>
  <c r="O181" i="399"/>
  <c r="T57" i="399"/>
  <c r="P170" i="399"/>
  <c r="T238" i="399"/>
  <c r="Q190" i="399"/>
  <c r="R243" i="399"/>
  <c r="S111" i="399"/>
  <c r="S187" i="399"/>
  <c r="V121" i="399"/>
  <c r="V124" i="399"/>
  <c r="P52" i="399"/>
  <c r="P171" i="399"/>
  <c r="P225" i="399"/>
  <c r="V208" i="399"/>
  <c r="T211" i="399"/>
  <c r="U245" i="399"/>
  <c r="T210" i="399"/>
  <c r="S134" i="399"/>
  <c r="S244" i="399"/>
  <c r="R171" i="399"/>
  <c r="P158" i="399"/>
  <c r="T165" i="399"/>
  <c r="T79" i="399"/>
  <c r="P37" i="399"/>
  <c r="R165" i="399"/>
  <c r="U62" i="399"/>
  <c r="O242" i="399"/>
  <c r="W183" i="399"/>
  <c r="U160" i="399"/>
  <c r="T111" i="399"/>
  <c r="T195" i="399"/>
  <c r="P67" i="399"/>
  <c r="U215" i="399"/>
  <c r="R194" i="399"/>
  <c r="Q110" i="399"/>
  <c r="R172" i="399"/>
  <c r="Q67" i="399"/>
  <c r="R102" i="399"/>
  <c r="P191" i="399"/>
  <c r="P206" i="399"/>
  <c r="Q106" i="399"/>
  <c r="P53" i="399"/>
  <c r="W93" i="399"/>
  <c r="W166" i="399"/>
  <c r="R179" i="399"/>
  <c r="R211" i="399"/>
  <c r="U60" i="399"/>
  <c r="U100" i="399"/>
  <c r="S230" i="399"/>
  <c r="T189" i="399"/>
  <c r="T98" i="399"/>
  <c r="R25" i="399"/>
  <c r="R36" i="399"/>
  <c r="R41" i="399"/>
  <c r="R34" i="399"/>
  <c r="R49" i="399"/>
  <c r="R44" i="399"/>
  <c r="O41" i="399"/>
  <c r="R38" i="399"/>
  <c r="R27" i="399"/>
  <c r="R26" i="399"/>
  <c r="R45" i="399"/>
  <c r="R28" i="399"/>
  <c r="O42" i="399"/>
  <c r="O32" i="399"/>
  <c r="R46" i="399"/>
  <c r="O23" i="399"/>
  <c r="U47" i="399"/>
  <c r="U48" i="399"/>
  <c r="U35" i="399"/>
  <c r="U49" i="399"/>
  <c r="U45" i="399"/>
  <c r="U44" i="399"/>
  <c r="U36" i="399"/>
  <c r="U24" i="399"/>
  <c r="U33" i="399"/>
  <c r="U26" i="399"/>
  <c r="U41" i="399"/>
  <c r="U25" i="399"/>
  <c r="U31" i="399"/>
  <c r="U39" i="399"/>
  <c r="U42" i="399"/>
  <c r="W23" i="399"/>
  <c r="W50" i="399"/>
  <c r="V169" i="399"/>
  <c r="O84" i="399"/>
  <c r="T142" i="399"/>
  <c r="V172" i="399"/>
  <c r="P172" i="399"/>
  <c r="U149" i="399"/>
  <c r="U61" i="399"/>
  <c r="S116" i="399"/>
  <c r="Q86" i="399"/>
  <c r="Q209" i="399"/>
  <c r="U154" i="399"/>
  <c r="P82" i="399"/>
  <c r="W69" i="399"/>
  <c r="P174" i="399"/>
  <c r="R216" i="399"/>
  <c r="Q222" i="399"/>
  <c r="T235" i="399"/>
  <c r="S215" i="399"/>
  <c r="U205" i="399"/>
  <c r="S131" i="399"/>
  <c r="S32" i="399"/>
  <c r="S67" i="399"/>
  <c r="P234" i="399"/>
  <c r="V69" i="399"/>
  <c r="P245" i="399"/>
  <c r="V75" i="399"/>
  <c r="O173" i="399"/>
  <c r="P218" i="399"/>
  <c r="O61" i="399"/>
  <c r="Q66" i="399"/>
  <c r="R114" i="399"/>
  <c r="R66" i="399"/>
  <c r="V85" i="399"/>
  <c r="T154" i="399"/>
  <c r="V215" i="399"/>
  <c r="S239" i="399"/>
  <c r="R147" i="399"/>
  <c r="O44" i="399"/>
  <c r="V140" i="399"/>
  <c r="V185" i="399"/>
  <c r="S145" i="399"/>
  <c r="S176" i="399"/>
  <c r="Q233" i="399"/>
  <c r="U118" i="399"/>
  <c r="W110" i="399"/>
  <c r="T117" i="399"/>
  <c r="P182" i="399"/>
  <c r="U89" i="399"/>
  <c r="R113" i="399"/>
  <c r="W189" i="399"/>
  <c r="O225" i="399"/>
  <c r="S51" i="399"/>
  <c r="O178" i="399"/>
  <c r="S34" i="399"/>
  <c r="P132" i="399"/>
  <c r="P187" i="399"/>
  <c r="O136" i="399"/>
  <c r="W154" i="399"/>
  <c r="P47" i="399"/>
  <c r="V58" i="399"/>
  <c r="O212" i="399"/>
  <c r="U195" i="399"/>
  <c r="R85" i="399"/>
  <c r="Q223" i="399"/>
  <c r="V179" i="399"/>
  <c r="R33" i="399"/>
  <c r="P194" i="399"/>
  <c r="P198" i="399"/>
  <c r="R227" i="399"/>
  <c r="S224" i="399"/>
  <c r="P39" i="399"/>
  <c r="V131" i="399"/>
  <c r="T191" i="399"/>
  <c r="O43" i="399"/>
  <c r="S79" i="399"/>
  <c r="U242" i="399"/>
  <c r="W128" i="399"/>
  <c r="U135" i="399"/>
  <c r="S167" i="399"/>
  <c r="V133" i="399"/>
  <c r="P153" i="399"/>
  <c r="O227" i="399"/>
  <c r="P148" i="399"/>
  <c r="S231" i="399"/>
  <c r="S39" i="399"/>
  <c r="U74" i="399"/>
  <c r="R37" i="399"/>
  <c r="S163" i="399"/>
  <c r="R155" i="399"/>
  <c r="S26" i="399"/>
  <c r="S206" i="399"/>
  <c r="O162" i="399"/>
  <c r="R140" i="399"/>
  <c r="O176" i="399"/>
  <c r="S54" i="399"/>
  <c r="V103" i="399"/>
  <c r="O93" i="399"/>
  <c r="P197" i="399"/>
  <c r="Q208" i="399"/>
  <c r="S156" i="399"/>
  <c r="S211" i="399"/>
  <c r="P200" i="399"/>
  <c r="P121" i="399"/>
  <c r="V120" i="399"/>
  <c r="T243" i="399"/>
  <c r="W66" i="399"/>
  <c r="T202" i="399"/>
  <c r="V214" i="399"/>
  <c r="O72" i="399"/>
  <c r="T83" i="399"/>
  <c r="P184" i="399"/>
  <c r="R203" i="399"/>
  <c r="Q94" i="399"/>
  <c r="V67" i="399"/>
  <c r="T201" i="399"/>
  <c r="R60" i="399"/>
  <c r="P120" i="399"/>
  <c r="O50" i="399"/>
  <c r="O224" i="399"/>
  <c r="U221" i="399"/>
  <c r="P199" i="399"/>
  <c r="U163" i="399"/>
  <c r="P215" i="399"/>
  <c r="R76" i="399"/>
  <c r="V244" i="399"/>
  <c r="P214" i="399"/>
  <c r="U101" i="399"/>
  <c r="V194" i="399"/>
  <c r="T126" i="399"/>
  <c r="T128" i="399"/>
  <c r="W105" i="399"/>
  <c r="R87" i="399"/>
  <c r="V55" i="399"/>
  <c r="S98" i="399"/>
  <c r="U174" i="399"/>
  <c r="T58" i="399"/>
  <c r="V160" i="399"/>
  <c r="Q135" i="399"/>
  <c r="R123" i="399"/>
  <c r="S154" i="399"/>
  <c r="U117" i="399"/>
  <c r="Q157" i="399"/>
  <c r="U116" i="399"/>
  <c r="T196" i="399"/>
  <c r="W219" i="399"/>
  <c r="U239" i="399"/>
  <c r="U130" i="399"/>
  <c r="S246" i="399"/>
  <c r="W167" i="399"/>
  <c r="S52" i="399"/>
  <c r="S243" i="399"/>
  <c r="T244" i="399"/>
  <c r="P230" i="399"/>
  <c r="R235" i="399"/>
  <c r="O171" i="399"/>
  <c r="P103" i="399"/>
  <c r="S162" i="399"/>
  <c r="R225" i="399"/>
  <c r="O130" i="399"/>
  <c r="R119" i="399"/>
  <c r="T87" i="399"/>
  <c r="S147" i="399"/>
  <c r="R210" i="399"/>
  <c r="U171" i="399"/>
  <c r="T132" i="399"/>
  <c r="P224" i="399"/>
  <c r="T86" i="399"/>
  <c r="O25" i="399"/>
  <c r="O195" i="399"/>
  <c r="R228" i="399"/>
  <c r="O236" i="399"/>
  <c r="O82" i="399"/>
  <c r="O160" i="399"/>
  <c r="O203" i="399"/>
  <c r="R236" i="399"/>
  <c r="V203" i="399"/>
  <c r="Q218" i="399"/>
  <c r="P221" i="399"/>
  <c r="V242" i="399"/>
  <c r="W138" i="399"/>
  <c r="P70" i="399"/>
  <c r="T245" i="399"/>
  <c r="W99" i="399"/>
  <c r="O134" i="399"/>
  <c r="Q159" i="399"/>
  <c r="Q226" i="399"/>
  <c r="O127" i="399"/>
  <c r="V79" i="399"/>
  <c r="U191" i="399"/>
  <c r="W204" i="399"/>
  <c r="V57" i="399"/>
  <c r="Q119" i="399"/>
  <c r="S76" i="399"/>
  <c r="U67" i="399"/>
  <c r="R175" i="399"/>
  <c r="S234" i="399"/>
  <c r="R96" i="399"/>
  <c r="W170" i="399"/>
  <c r="V227" i="399"/>
  <c r="T161" i="399"/>
  <c r="U72" i="399"/>
  <c r="S184" i="399"/>
  <c r="U99" i="399"/>
  <c r="R180" i="399"/>
  <c r="U141" i="399"/>
  <c r="U53" i="399"/>
  <c r="P179" i="399"/>
  <c r="T50" i="399"/>
  <c r="V173" i="399"/>
  <c r="V186" i="399"/>
  <c r="U122" i="399"/>
  <c r="V35" i="399"/>
  <c r="S144" i="399"/>
  <c r="V125" i="399"/>
  <c r="R237" i="399"/>
  <c r="P144" i="399"/>
  <c r="O145" i="399"/>
  <c r="W95" i="399"/>
  <c r="P33" i="399"/>
  <c r="O190" i="399"/>
  <c r="Q184" i="399"/>
  <c r="R234" i="399"/>
  <c r="R229" i="399"/>
  <c r="P242" i="399"/>
  <c r="V126" i="399"/>
  <c r="Q180" i="399"/>
  <c r="Q183" i="399"/>
  <c r="R68" i="399"/>
  <c r="O126" i="399"/>
  <c r="O235" i="399"/>
  <c r="U109" i="399"/>
  <c r="S81" i="399"/>
  <c r="R94" i="399"/>
  <c r="S237" i="399"/>
  <c r="Q155" i="399"/>
  <c r="S223" i="399"/>
  <c r="P98" i="399"/>
  <c r="P106" i="399"/>
  <c r="T78" i="399"/>
  <c r="W193" i="399"/>
  <c r="O215" i="399"/>
  <c r="O189" i="399"/>
  <c r="W122" i="399"/>
  <c r="S195" i="399"/>
  <c r="Q130" i="399"/>
  <c r="W155" i="399"/>
  <c r="T100" i="399"/>
  <c r="U230" i="399"/>
  <c r="W86" i="399"/>
  <c r="R218" i="399"/>
  <c r="U176" i="399"/>
  <c r="O120" i="399"/>
  <c r="W215" i="399"/>
  <c r="T177" i="399"/>
  <c r="R239" i="399"/>
  <c r="P99" i="399"/>
  <c r="R74" i="399"/>
  <c r="T131" i="399"/>
  <c r="U238" i="399"/>
  <c r="Q165" i="399"/>
  <c r="W143" i="399"/>
  <c r="U142" i="399"/>
  <c r="S85" i="399"/>
  <c r="O123" i="399"/>
  <c r="T74" i="399"/>
  <c r="T109" i="399"/>
  <c r="O76" i="399"/>
  <c r="U232" i="399"/>
  <c r="P166" i="399"/>
  <c r="P122" i="399"/>
  <c r="Q31" i="399"/>
  <c r="Q92" i="399"/>
  <c r="Q24" i="399"/>
  <c r="U229" i="399"/>
  <c r="U200" i="399"/>
  <c r="V205" i="399"/>
  <c r="O75" i="399"/>
  <c r="O150" i="399"/>
  <c r="Q173" i="399"/>
  <c r="S174" i="399"/>
  <c r="T59" i="399"/>
  <c r="T122" i="399"/>
  <c r="V231" i="399"/>
  <c r="P155" i="399"/>
  <c r="T199" i="399"/>
  <c r="P27" i="399"/>
  <c r="S27" i="399"/>
  <c r="S93" i="399"/>
  <c r="P185" i="399"/>
  <c r="P92" i="399"/>
  <c r="T76" i="399"/>
  <c r="R244" i="399"/>
  <c r="Q101" i="399"/>
  <c r="P175" i="399"/>
  <c r="Q204" i="399"/>
  <c r="W209" i="399"/>
  <c r="T56" i="399"/>
  <c r="P204" i="399"/>
  <c r="S106" i="399"/>
  <c r="U204" i="399"/>
  <c r="W202" i="399"/>
  <c r="U64" i="399"/>
  <c r="R65" i="399"/>
  <c r="Q149" i="399"/>
  <c r="O157" i="399"/>
  <c r="T115" i="399"/>
  <c r="O153" i="399"/>
  <c r="R149" i="399"/>
  <c r="S190" i="399"/>
  <c r="S135" i="399"/>
  <c r="P28" i="399"/>
  <c r="S214" i="399"/>
  <c r="S157" i="399"/>
  <c r="T144" i="399"/>
  <c r="W213" i="399"/>
  <c r="S44" i="399"/>
  <c r="R184" i="399"/>
  <c r="P112" i="399"/>
  <c r="Q89" i="399"/>
  <c r="W145" i="399"/>
  <c r="R162" i="399"/>
  <c r="T160" i="399"/>
  <c r="S107" i="399"/>
  <c r="O197" i="399"/>
  <c r="P167" i="399"/>
  <c r="V112" i="399"/>
  <c r="P231" i="399"/>
  <c r="R213" i="399"/>
  <c r="O245" i="399"/>
  <c r="P181" i="399"/>
  <c r="Q127" i="399"/>
  <c r="U129" i="399"/>
  <c r="P32" i="399"/>
  <c r="U193" i="399"/>
  <c r="S198" i="399"/>
  <c r="V216" i="399"/>
  <c r="V183" i="399"/>
  <c r="T170" i="399"/>
  <c r="P56" i="399"/>
  <c r="P38" i="399"/>
  <c r="T151" i="399"/>
  <c r="O51" i="399"/>
  <c r="V134" i="399"/>
  <c r="S194" i="399"/>
  <c r="V38" i="399"/>
  <c r="Q132" i="399"/>
  <c r="T182" i="399"/>
  <c r="S192" i="399"/>
  <c r="W130" i="399"/>
  <c r="V113" i="399"/>
  <c r="S152" i="399"/>
  <c r="O63" i="399"/>
  <c r="P88" i="399"/>
  <c r="O54" i="399"/>
  <c r="Q213" i="399"/>
  <c r="T60" i="399"/>
  <c r="R92" i="399"/>
  <c r="U145" i="399"/>
  <c r="O199" i="399"/>
  <c r="T130" i="399"/>
  <c r="P49" i="399"/>
  <c r="R182" i="399"/>
  <c r="P60" i="399"/>
  <c r="S43" i="399"/>
  <c r="U220" i="399"/>
  <c r="T73" i="399"/>
  <c r="T141" i="399"/>
  <c r="W144" i="399"/>
  <c r="V218" i="399"/>
  <c r="W190" i="399"/>
  <c r="O62" i="399"/>
  <c r="R231" i="399"/>
  <c r="Q197" i="399"/>
  <c r="U194" i="399"/>
  <c r="R72" i="399"/>
  <c r="O169" i="399"/>
  <c r="V182" i="399"/>
  <c r="S217" i="399"/>
  <c r="T123" i="399"/>
  <c r="R122" i="399"/>
  <c r="R111" i="399"/>
  <c r="O53" i="399"/>
  <c r="U82" i="399"/>
  <c r="P220" i="399"/>
  <c r="P108" i="399"/>
  <c r="P105" i="399"/>
  <c r="V146" i="399"/>
  <c r="W237" i="399"/>
  <c r="R138" i="399"/>
  <c r="V122" i="399"/>
  <c r="W163" i="399"/>
  <c r="T197" i="399"/>
  <c r="P137" i="399"/>
  <c r="S180" i="399"/>
  <c r="R166" i="399"/>
  <c r="O86" i="399"/>
  <c r="W185" i="399"/>
  <c r="O83" i="399"/>
  <c r="P62" i="399"/>
  <c r="O172" i="399"/>
  <c r="T229" i="399"/>
  <c r="P212" i="399"/>
  <c r="V229" i="399"/>
  <c r="R215" i="399"/>
  <c r="W118" i="399"/>
  <c r="P195" i="399"/>
  <c r="O104" i="399"/>
  <c r="W149" i="399"/>
  <c r="T231" i="399"/>
  <c r="W120" i="399"/>
  <c r="Q35" i="399"/>
  <c r="V24" i="399"/>
  <c r="T242" i="399"/>
  <c r="U108" i="399"/>
  <c r="T81" i="399"/>
  <c r="T246" i="399"/>
  <c r="Q167" i="399"/>
  <c r="S42" i="399"/>
  <c r="W123" i="399"/>
  <c r="T181" i="399"/>
  <c r="U158" i="399"/>
  <c r="T94" i="399"/>
  <c r="Q112" i="399"/>
  <c r="W72" i="399"/>
  <c r="O88" i="399"/>
  <c r="R67" i="399"/>
  <c r="W52" i="399"/>
  <c r="W175" i="399"/>
  <c r="O228" i="399"/>
  <c r="R56" i="399"/>
  <c r="R241" i="399"/>
  <c r="O223" i="399"/>
  <c r="T139" i="399"/>
  <c r="O138" i="399"/>
  <c r="W178" i="399"/>
  <c r="U132" i="399"/>
  <c r="O98" i="399"/>
  <c r="W246" i="399"/>
  <c r="Q246" i="399"/>
  <c r="Q70" i="399"/>
  <c r="T69" i="399"/>
  <c r="T66" i="399"/>
  <c r="W191" i="399"/>
  <c r="S171" i="399"/>
  <c r="W230" i="399"/>
  <c r="O37" i="399"/>
  <c r="R83" i="399"/>
  <c r="R51" i="399"/>
  <c r="O90" i="399"/>
  <c r="Q134" i="399"/>
  <c r="Q207" i="399"/>
  <c r="T190" i="399"/>
  <c r="Q199" i="399"/>
  <c r="U87" i="399"/>
  <c r="S178" i="399"/>
  <c r="O89" i="399"/>
  <c r="U197" i="399"/>
  <c r="O164" i="399"/>
  <c r="T136" i="399"/>
  <c r="O200" i="399"/>
  <c r="O29" i="399"/>
  <c r="R169" i="399"/>
  <c r="W58" i="399"/>
  <c r="T82" i="399"/>
  <c r="S103" i="399"/>
  <c r="O132" i="399"/>
  <c r="V34" i="399"/>
  <c r="Q158" i="399"/>
  <c r="V109" i="399"/>
  <c r="S226" i="399"/>
  <c r="S126" i="399"/>
  <c r="R205" i="399"/>
  <c r="O191" i="399"/>
  <c r="T25" i="399"/>
  <c r="T36" i="399"/>
  <c r="T41" i="399"/>
  <c r="T34" i="399"/>
  <c r="T49" i="399"/>
  <c r="T44" i="399"/>
  <c r="Q41" i="399"/>
  <c r="T38" i="399"/>
  <c r="T27" i="399"/>
  <c r="T26" i="399"/>
  <c r="T45" i="399"/>
  <c r="T28" i="399"/>
  <c r="Q42" i="399"/>
  <c r="Q32" i="399"/>
  <c r="T46" i="399"/>
  <c r="Q23" i="399"/>
  <c r="W47" i="399"/>
  <c r="M22" i="399"/>
  <c r="W48" i="399"/>
  <c r="W35" i="399"/>
  <c r="W49" i="399"/>
  <c r="W45" i="399"/>
  <c r="W44" i="399"/>
  <c r="W36" i="399"/>
  <c r="W24" i="399"/>
  <c r="W33" i="399"/>
  <c r="W26" i="399"/>
  <c r="W41" i="399"/>
  <c r="W25" i="399"/>
  <c r="W31" i="399"/>
  <c r="W39" i="399"/>
  <c r="W42" i="399"/>
  <c r="U23" i="399"/>
  <c r="Q49" i="399"/>
  <c r="R156" i="399"/>
  <c r="O96" i="399"/>
  <c r="V117" i="399"/>
  <c r="W232" i="399"/>
  <c r="W173" i="399"/>
  <c r="V52" i="399"/>
  <c r="R177" i="399"/>
  <c r="O220" i="399"/>
  <c r="P177" i="399"/>
  <c r="S118" i="399"/>
  <c r="U147" i="399"/>
  <c r="P129" i="399"/>
  <c r="S60" i="399"/>
  <c r="S59" i="399"/>
  <c r="W231" i="399"/>
  <c r="V80" i="399"/>
  <c r="W61" i="399"/>
  <c r="U119" i="399"/>
  <c r="W220" i="399"/>
  <c r="Q44" i="399"/>
  <c r="Q129" i="399"/>
  <c r="U70" i="399"/>
  <c r="Q91" i="399"/>
  <c r="U139" i="399"/>
  <c r="O56" i="399"/>
  <c r="U136" i="399"/>
  <c r="Q100" i="399"/>
  <c r="V32" i="399"/>
  <c r="P241" i="399"/>
  <c r="W60" i="399"/>
  <c r="P202" i="399"/>
  <c r="V239" i="399"/>
  <c r="W198" i="399"/>
  <c r="T33" i="399"/>
  <c r="P160" i="399"/>
  <c r="W55" i="399"/>
  <c r="T158" i="399"/>
  <c r="Q43" i="399"/>
  <c r="Q51" i="399"/>
  <c r="Q201" i="399"/>
  <c r="R133" i="399"/>
  <c r="P154" i="399"/>
  <c r="V236" i="399"/>
  <c r="U83" i="399"/>
  <c r="S80" i="399"/>
  <c r="Q103" i="399"/>
  <c r="S139" i="399"/>
  <c r="U157" i="399"/>
  <c r="V144" i="399"/>
  <c r="W234" i="399"/>
  <c r="V60" i="399"/>
  <c r="W131" i="399"/>
  <c r="S47" i="399"/>
  <c r="U50" i="399"/>
  <c r="O193" i="399"/>
  <c r="R100" i="399"/>
  <c r="W159" i="399"/>
  <c r="O38" i="399"/>
  <c r="R214" i="399"/>
  <c r="S207" i="399"/>
  <c r="W168" i="399"/>
  <c r="Q88" i="399"/>
  <c r="U105" i="399"/>
  <c r="S142" i="399"/>
  <c r="W182" i="399"/>
  <c r="T218" i="399"/>
  <c r="U189" i="399"/>
  <c r="R233" i="399"/>
  <c r="V97" i="399"/>
  <c r="T70" i="399"/>
  <c r="W53" i="399"/>
  <c r="S69" i="399"/>
  <c r="T148" i="399"/>
  <c r="R127" i="399"/>
  <c r="Q59" i="399"/>
  <c r="R58" i="399"/>
  <c r="P97" i="399"/>
  <c r="Q205" i="399"/>
  <c r="U223" i="399"/>
  <c r="Q128" i="399"/>
  <c r="S193" i="399"/>
  <c r="T153" i="399"/>
  <c r="P243" i="399"/>
  <c r="P101" i="399"/>
  <c r="Q25" i="399"/>
  <c r="S188" i="399"/>
  <c r="O59" i="399"/>
  <c r="R144" i="399"/>
  <c r="U140" i="399"/>
  <c r="O234" i="399"/>
  <c r="W176" i="399"/>
  <c r="P145" i="399"/>
  <c r="V100" i="399"/>
  <c r="W194" i="399"/>
  <c r="Q138" i="399"/>
  <c r="S191" i="399"/>
  <c r="T225" i="399"/>
  <c r="S125" i="399"/>
  <c r="O219" i="399"/>
  <c r="V195" i="399"/>
  <c r="Q140" i="399"/>
  <c r="R95" i="399"/>
  <c r="O121" i="399"/>
  <c r="W210" i="399"/>
  <c r="U207" i="399"/>
  <c r="R178" i="399"/>
  <c r="P228" i="399"/>
  <c r="W148" i="399"/>
  <c r="U79" i="399"/>
  <c r="S153" i="399"/>
  <c r="Q64" i="399"/>
  <c r="U104" i="399"/>
  <c r="V237" i="399"/>
  <c r="Q240" i="399"/>
  <c r="P118" i="399"/>
  <c r="R220" i="399"/>
  <c r="V243" i="399"/>
  <c r="S120" i="399"/>
  <c r="P188" i="399"/>
  <c r="V220" i="399"/>
  <c r="O124" i="399"/>
  <c r="S92" i="399"/>
  <c r="R219" i="399"/>
  <c r="W65" i="399"/>
  <c r="W206" i="399"/>
  <c r="W133" i="399"/>
  <c r="Q79" i="399"/>
  <c r="S35" i="399"/>
  <c r="W129" i="399"/>
  <c r="T55" i="399"/>
  <c r="P193" i="399"/>
  <c r="P131" i="399"/>
  <c r="O74" i="399"/>
  <c r="T124" i="399"/>
  <c r="Q178" i="399"/>
  <c r="P50" i="399"/>
  <c r="S53" i="399"/>
  <c r="Q210" i="399"/>
  <c r="V163" i="399"/>
  <c r="W153" i="399"/>
  <c r="O213" i="399"/>
  <c r="T241" i="399"/>
  <c r="S23" i="399"/>
  <c r="O79" i="399"/>
  <c r="O208" i="399"/>
  <c r="T138" i="399"/>
  <c r="S170" i="399"/>
  <c r="W108" i="399"/>
  <c r="Q200" i="399"/>
  <c r="U244" i="399"/>
  <c r="U196" i="399"/>
  <c r="P117" i="399"/>
  <c r="Q216" i="399"/>
  <c r="U143" i="399"/>
  <c r="P162" i="399"/>
  <c r="S115" i="399"/>
  <c r="S161" i="399"/>
  <c r="W57" i="399"/>
  <c r="Q62" i="399"/>
  <c r="R98" i="399"/>
  <c r="Q107" i="399"/>
  <c r="P180" i="399"/>
  <c r="Q156" i="399"/>
  <c r="S101" i="399"/>
  <c r="W89" i="399"/>
  <c r="W77" i="399"/>
  <c r="N22" i="399"/>
  <c r="P86" i="399"/>
  <c r="P210" i="399"/>
  <c r="P45" i="399"/>
  <c r="U75" i="399"/>
  <c r="T114" i="399"/>
  <c r="R202" i="399"/>
  <c r="S41" i="399"/>
  <c r="S229" i="399"/>
  <c r="O139" i="399"/>
  <c r="S220" i="399"/>
  <c r="S240" i="399"/>
  <c r="V197" i="399"/>
  <c r="V235" i="399"/>
  <c r="Q117" i="399"/>
  <c r="S78" i="399"/>
  <c r="W151" i="399"/>
  <c r="V223" i="399"/>
  <c r="R53" i="399"/>
  <c r="Q188" i="399"/>
  <c r="T185" i="399"/>
  <c r="V40" i="399"/>
  <c r="O119" i="399"/>
  <c r="S209" i="399"/>
  <c r="Q84" i="399"/>
  <c r="Q152" i="399"/>
  <c r="Q148" i="399"/>
  <c r="S31" i="399"/>
  <c r="R206" i="399"/>
  <c r="V107" i="399"/>
  <c r="R159" i="399"/>
  <c r="R167" i="399"/>
  <c r="U243" i="399"/>
  <c r="P66" i="399"/>
  <c r="O142" i="399"/>
  <c r="P65" i="399"/>
  <c r="W96" i="399"/>
  <c r="P130" i="399"/>
  <c r="Q194" i="399"/>
  <c r="T213" i="399"/>
  <c r="O154" i="399"/>
  <c r="R142" i="399"/>
  <c r="P201" i="399"/>
  <c r="V148" i="399"/>
  <c r="Q221" i="399"/>
  <c r="W150" i="399"/>
  <c r="R187" i="399"/>
  <c r="R198" i="399"/>
  <c r="W179" i="399"/>
  <c r="R145" i="399"/>
  <c r="U182" i="399"/>
  <c r="W141" i="399"/>
  <c r="U126" i="399"/>
  <c r="T53" i="399"/>
  <c r="V147" i="399"/>
  <c r="V82" i="399"/>
  <c r="R84" i="399"/>
  <c r="Q37" i="399"/>
  <c r="O125" i="399"/>
  <c r="W101" i="399"/>
  <c r="R163" i="399"/>
  <c r="S199" i="399"/>
  <c r="O210" i="399"/>
  <c r="V108" i="399"/>
  <c r="V33" i="399"/>
  <c r="P236" i="399"/>
  <c r="P93" i="399"/>
  <c r="O65" i="399"/>
  <c r="Q172" i="399"/>
  <c r="Q74" i="399"/>
  <c r="S68" i="399"/>
  <c r="R30" i="399"/>
  <c r="R39" i="399"/>
  <c r="R35" i="399"/>
  <c r="O28" i="399"/>
  <c r="R32" i="399"/>
  <c r="R29" i="399"/>
  <c r="R31" i="399"/>
  <c r="O33" i="399"/>
  <c r="W34" i="399"/>
  <c r="W30" i="399"/>
  <c r="W28" i="399"/>
  <c r="W37" i="399"/>
  <c r="W43" i="399"/>
  <c r="W27" i="399"/>
  <c r="W38" i="399"/>
  <c r="V217" i="399"/>
  <c r="T233" i="399"/>
  <c r="U131" i="399"/>
  <c r="U59" i="399"/>
  <c r="S49" i="399"/>
  <c r="R70" i="399"/>
  <c r="T143" i="399"/>
  <c r="S82" i="399"/>
  <c r="Q244" i="399"/>
  <c r="O146" i="399"/>
  <c r="Q160" i="399"/>
  <c r="R164" i="399"/>
  <c r="V115" i="399"/>
  <c r="V77" i="399"/>
  <c r="U76" i="399"/>
  <c r="P109" i="399"/>
  <c r="O85" i="399"/>
  <c r="W81" i="399"/>
  <c r="T163" i="399"/>
  <c r="S138" i="399"/>
  <c r="Q50" i="399"/>
  <c r="V30" i="399"/>
  <c r="V201" i="399"/>
  <c r="U208" i="399"/>
  <c r="R89" i="399"/>
  <c r="S148" i="399"/>
  <c r="R176" i="399"/>
  <c r="Q39" i="399"/>
  <c r="Q169" i="399"/>
  <c r="P87" i="399"/>
  <c r="V116" i="399"/>
  <c r="W187" i="399"/>
  <c r="Q225" i="399"/>
  <c r="Q95" i="399"/>
  <c r="Q104" i="399"/>
  <c r="S181" i="399"/>
  <c r="O34" i="399"/>
  <c r="R157" i="399"/>
  <c r="S242" i="399"/>
  <c r="T104" i="399"/>
  <c r="U228" i="399"/>
  <c r="P36" i="399"/>
  <c r="S84" i="399"/>
  <c r="Q38" i="399"/>
  <c r="R107" i="399"/>
  <c r="V49" i="399"/>
  <c r="T184" i="399"/>
  <c r="V219" i="399"/>
  <c r="Q120" i="399"/>
  <c r="W107" i="399"/>
  <c r="Q136" i="399"/>
  <c r="O149" i="399"/>
  <c r="U127" i="399"/>
  <c r="W68" i="399"/>
  <c r="V37" i="399"/>
  <c r="V142" i="399"/>
  <c r="S143" i="399"/>
  <c r="R62" i="399"/>
  <c r="V39" i="399"/>
  <c r="S70" i="399"/>
  <c r="V50" i="399"/>
  <c r="O238" i="399"/>
  <c r="O179" i="399"/>
  <c r="R129" i="399"/>
  <c r="W158" i="399"/>
  <c r="T157" i="399"/>
  <c r="P133" i="399"/>
  <c r="P126" i="399"/>
  <c r="Q187" i="399"/>
  <c r="P71" i="399"/>
  <c r="P246" i="399"/>
  <c r="R86" i="399"/>
  <c r="Q206" i="399"/>
  <c r="R221" i="399"/>
  <c r="R50" i="399"/>
  <c r="Q161" i="399"/>
  <c r="R207" i="399"/>
  <c r="R117" i="399"/>
  <c r="W88" i="399"/>
  <c r="P26" i="399"/>
  <c r="O80" i="399"/>
  <c r="R170" i="399"/>
  <c r="U92" i="399"/>
  <c r="S212" i="399"/>
  <c r="U115" i="399"/>
  <c r="U190" i="399"/>
  <c r="T180" i="399"/>
  <c r="P147" i="399"/>
  <c r="V66" i="399"/>
  <c r="W201" i="399"/>
  <c r="Q189" i="399"/>
  <c r="P74" i="399"/>
  <c r="U107" i="399"/>
  <c r="S89" i="399"/>
  <c r="P164" i="399"/>
  <c r="S48" i="399"/>
  <c r="V106" i="399"/>
  <c r="Q145" i="399"/>
  <c r="R238" i="399"/>
  <c r="O92" i="399"/>
  <c r="P207" i="399"/>
  <c r="U225" i="399"/>
  <c r="R40" i="399"/>
  <c r="P239" i="399"/>
  <c r="U57" i="399"/>
  <c r="U234" i="399"/>
  <c r="W214" i="399"/>
  <c r="W112" i="399"/>
  <c r="V161" i="399"/>
  <c r="O100" i="399"/>
  <c r="Q211" i="399"/>
  <c r="S29" i="399"/>
  <c r="W111" i="399"/>
  <c r="U128" i="399"/>
  <c r="Q192" i="399"/>
  <c r="V128" i="399"/>
  <c r="O131" i="399"/>
  <c r="V44" i="399"/>
  <c r="R245" i="399"/>
  <c r="W62" i="399"/>
  <c r="T89" i="399"/>
  <c r="Q219" i="399"/>
  <c r="Q141" i="399"/>
  <c r="T125" i="399"/>
  <c r="U137" i="399"/>
  <c r="V91" i="399"/>
  <c r="P169" i="399"/>
  <c r="W227" i="399"/>
  <c r="T232" i="399"/>
  <c r="S90" i="399"/>
  <c r="P84" i="399"/>
  <c r="V27" i="399"/>
  <c r="T236" i="399"/>
  <c r="Q202" i="399"/>
  <c r="R135" i="399"/>
  <c r="S227" i="399"/>
  <c r="R222" i="399"/>
  <c r="O102" i="399"/>
  <c r="R201" i="399"/>
  <c r="S55" i="399"/>
  <c r="W74" i="399"/>
  <c r="V176" i="399"/>
  <c r="R125" i="399"/>
  <c r="P30" i="399"/>
  <c r="S137" i="399"/>
  <c r="P235" i="399"/>
  <c r="S140" i="399"/>
  <c r="S73" i="399"/>
  <c r="T118" i="399"/>
  <c r="P150" i="399"/>
  <c r="P233" i="399"/>
  <c r="T155" i="399"/>
  <c r="O114" i="399"/>
  <c r="U80" i="399"/>
  <c r="P35" i="399"/>
  <c r="W205" i="399"/>
  <c r="Q234" i="399"/>
  <c r="V180" i="399"/>
  <c r="P222" i="399"/>
  <c r="V36" i="399"/>
  <c r="S56" i="399"/>
  <c r="T106" i="399"/>
  <c r="O116" i="399"/>
  <c r="W169" i="399"/>
  <c r="W100" i="399"/>
  <c r="R120" i="399"/>
  <c r="S155" i="399"/>
  <c r="S129" i="399"/>
  <c r="R81" i="399"/>
  <c r="W186" i="399"/>
  <c r="T113" i="399"/>
  <c r="O117" i="399"/>
  <c r="S74" i="399"/>
  <c r="Q29" i="399"/>
  <c r="V152" i="399"/>
  <c r="O194" i="399"/>
  <c r="S203" i="399"/>
  <c r="Q185" i="399"/>
  <c r="T30" i="399"/>
  <c r="R24" i="399"/>
  <c r="T42" i="399"/>
  <c r="T32" i="399"/>
  <c r="O40" i="399"/>
  <c r="T48" i="399"/>
  <c r="U30" i="399"/>
  <c r="W46" i="399"/>
  <c r="U27" i="399"/>
  <c r="V29" i="399"/>
  <c r="Q56" i="399"/>
  <c r="U218" i="399"/>
  <c r="P135" i="399"/>
  <c r="T222" i="399"/>
  <c r="R63" i="399"/>
  <c r="S221" i="399"/>
  <c r="W233" i="399"/>
  <c r="T226" i="399"/>
  <c r="W165" i="399"/>
  <c r="P157" i="399"/>
  <c r="W208" i="399"/>
  <c r="Q198" i="399"/>
  <c r="P189" i="399"/>
  <c r="T214" i="399"/>
  <c r="S104" i="399"/>
  <c r="U85" i="399"/>
  <c r="U179" i="399"/>
  <c r="R160" i="399"/>
  <c r="S64" i="399"/>
  <c r="W78" i="399"/>
  <c r="O46" i="399"/>
  <c r="V53" i="399"/>
  <c r="T134" i="399"/>
  <c r="W197" i="399"/>
  <c r="U66" i="399"/>
  <c r="V42" i="399"/>
  <c r="Q241" i="399"/>
  <c r="O48" i="399"/>
  <c r="Q75" i="399"/>
  <c r="O217" i="399"/>
  <c r="S218" i="399"/>
  <c r="T127" i="399"/>
  <c r="R158" i="399"/>
  <c r="Q71" i="399"/>
  <c r="R230" i="399"/>
  <c r="O218" i="399"/>
  <c r="W84" i="399"/>
  <c r="T194" i="399"/>
  <c r="V204" i="399"/>
  <c r="U106" i="399"/>
  <c r="Q111" i="399"/>
  <c r="O244" i="399"/>
  <c r="P127" i="399"/>
  <c r="Q121" i="399"/>
  <c r="V72" i="399"/>
  <c r="W242" i="399"/>
  <c r="O161" i="399"/>
  <c r="V111" i="399"/>
  <c r="U148" i="399"/>
  <c r="T149" i="399"/>
  <c r="S86" i="399"/>
  <c r="Q186" i="399"/>
  <c r="W223" i="399"/>
  <c r="T237" i="399"/>
  <c r="U103" i="399"/>
  <c r="S66" i="399"/>
  <c r="P95" i="399"/>
  <c r="L22" i="399"/>
  <c r="T121" i="399"/>
  <c r="U96" i="399"/>
  <c r="V102" i="399"/>
  <c r="O216" i="399"/>
  <c r="R106" i="399"/>
  <c r="S36" i="399"/>
  <c r="V132" i="399"/>
  <c r="P229" i="399"/>
  <c r="O94" i="399"/>
  <c r="V166" i="399"/>
  <c r="P219" i="399"/>
  <c r="R82" i="399"/>
  <c r="O168" i="399"/>
  <c r="W244" i="399"/>
  <c r="R54" i="399"/>
  <c r="U175" i="399"/>
  <c r="O209" i="399"/>
  <c r="P163" i="399"/>
  <c r="U94" i="399"/>
  <c r="W216" i="399"/>
  <c r="Q227" i="399"/>
  <c r="T216" i="399"/>
  <c r="V230" i="399"/>
  <c r="T43" i="399"/>
  <c r="O47" i="399"/>
  <c r="T31" i="399"/>
  <c r="U32" i="399"/>
  <c r="U37" i="399"/>
  <c r="U29" i="399"/>
  <c r="W40" i="399"/>
  <c r="O49" i="399"/>
  <c r="Q224" i="399"/>
  <c r="R150" i="399"/>
  <c r="P156" i="399"/>
  <c r="W71" i="399"/>
  <c r="W135" i="399"/>
  <c r="V123" i="399"/>
  <c r="P136" i="399"/>
  <c r="V225" i="399"/>
  <c r="T135" i="399"/>
  <c r="W94" i="399"/>
  <c r="W228" i="399"/>
  <c r="W59" i="399"/>
  <c r="Q113" i="399"/>
  <c r="S179" i="399"/>
  <c r="W92" i="399"/>
  <c r="U226" i="399"/>
  <c r="O152" i="399"/>
  <c r="W172" i="399"/>
  <c r="V127" i="399"/>
  <c r="Q153" i="399"/>
  <c r="O122" i="399"/>
  <c r="V198" i="399"/>
  <c r="Q57" i="399"/>
  <c r="W127" i="399"/>
  <c r="V178" i="399"/>
  <c r="U124" i="399"/>
  <c r="O177" i="399"/>
  <c r="Q242" i="399"/>
  <c r="P176" i="399"/>
  <c r="W80" i="399"/>
  <c r="O183" i="399"/>
  <c r="S62" i="399"/>
  <c r="W162" i="399"/>
  <c r="V98" i="399"/>
  <c r="R93" i="399"/>
  <c r="T212" i="399"/>
  <c r="O66" i="399"/>
  <c r="V143" i="399"/>
  <c r="U184" i="399"/>
  <c r="O105" i="399"/>
  <c r="W164" i="399"/>
  <c r="O36" i="399"/>
  <c r="S185" i="399"/>
  <c r="P46" i="399"/>
  <c r="O69" i="399"/>
  <c r="V213" i="399"/>
  <c r="W211" i="399"/>
  <c r="W188" i="399"/>
  <c r="Q60" i="399"/>
  <c r="P83" i="399"/>
  <c r="R154" i="399"/>
  <c r="W114" i="399"/>
  <c r="T219" i="399"/>
  <c r="V184" i="399"/>
  <c r="W87" i="399"/>
  <c r="O155" i="399"/>
  <c r="S219" i="399"/>
  <c r="S183" i="399"/>
  <c r="T204" i="399"/>
  <c r="W200" i="399"/>
  <c r="S232" i="399"/>
  <c r="W106" i="399"/>
  <c r="Q181" i="399"/>
  <c r="T108" i="399"/>
  <c r="S57" i="399"/>
  <c r="U219" i="399"/>
  <c r="Q217" i="399"/>
  <c r="O133" i="399"/>
  <c r="U91" i="399"/>
  <c r="V209" i="399"/>
  <c r="P48" i="399"/>
  <c r="S24" i="399"/>
  <c r="T156" i="399"/>
  <c r="R174" i="399"/>
  <c r="R77" i="399"/>
  <c r="R152" i="399"/>
  <c r="R109" i="399"/>
  <c r="S127" i="399"/>
  <c r="O45" i="399"/>
  <c r="Q163" i="399"/>
  <c r="S58" i="399"/>
  <c r="V232" i="399"/>
  <c r="W147" i="399"/>
  <c r="P78" i="399"/>
  <c r="O229" i="399"/>
  <c r="U165" i="399"/>
  <c r="P23" i="399"/>
  <c r="S114" i="399"/>
  <c r="U181" i="399"/>
  <c r="T119" i="399"/>
  <c r="R110" i="399"/>
  <c r="U246" i="399"/>
  <c r="V177" i="399"/>
  <c r="T77" i="399"/>
  <c r="P183" i="399"/>
  <c r="S216" i="399"/>
  <c r="W54" i="399"/>
  <c r="U146" i="399"/>
  <c r="Q193" i="399"/>
  <c r="T193" i="399"/>
  <c r="V62" i="399"/>
  <c r="P141" i="399"/>
  <c r="P24" i="399"/>
  <c r="V240" i="399"/>
  <c r="R91" i="399"/>
  <c r="R130" i="399"/>
  <c r="V155" i="399"/>
  <c r="R103" i="399"/>
  <c r="Q150" i="399"/>
  <c r="S63" i="399"/>
  <c r="S186" i="399"/>
  <c r="Q139" i="399"/>
  <c r="T234" i="399"/>
  <c r="V130" i="399"/>
  <c r="U150" i="399"/>
  <c r="V90" i="399"/>
  <c r="S210" i="399"/>
  <c r="T228" i="399"/>
  <c r="W119" i="399"/>
  <c r="V31" i="399"/>
  <c r="O101" i="399"/>
  <c r="R168" i="399"/>
  <c r="V159" i="399"/>
  <c r="R185" i="399"/>
  <c r="W137" i="399"/>
  <c r="U78" i="399"/>
  <c r="P205" i="399"/>
  <c r="U77" i="399"/>
  <c r="V238" i="399"/>
  <c r="O135" i="399"/>
  <c r="U169" i="399"/>
  <c r="W85" i="399"/>
  <c r="P209" i="399"/>
  <c r="S202" i="399"/>
  <c r="O246" i="399"/>
  <c r="U95" i="399"/>
  <c r="V151" i="399"/>
  <c r="U241" i="399"/>
  <c r="T227" i="399"/>
  <c r="S173" i="399"/>
  <c r="R148" i="399"/>
  <c r="V78" i="399"/>
  <c r="V138" i="399"/>
  <c r="O30" i="399"/>
  <c r="V129" i="399"/>
  <c r="V158" i="399"/>
  <c r="U63" i="399"/>
  <c r="Q170" i="399"/>
  <c r="T90" i="399"/>
  <c r="S222" i="399"/>
  <c r="V81" i="399"/>
  <c r="O99" i="399"/>
  <c r="R208" i="399"/>
  <c r="S205" i="399"/>
  <c r="V104" i="399"/>
  <c r="W139" i="399"/>
  <c r="Q137" i="399"/>
  <c r="V224" i="399"/>
  <c r="T183" i="399"/>
  <c r="S225" i="399"/>
  <c r="U203" i="399"/>
  <c r="V64" i="399"/>
  <c r="V68" i="399"/>
  <c r="R75" i="399"/>
  <c r="W157" i="399"/>
  <c r="Q243" i="399"/>
  <c r="U153" i="399"/>
  <c r="U162" i="399"/>
  <c r="V228" i="399"/>
  <c r="Q105" i="399"/>
  <c r="R196" i="399"/>
  <c r="U212" i="399"/>
  <c r="Q146" i="399"/>
  <c r="R137" i="399"/>
  <c r="P91" i="399"/>
  <c r="Q72" i="399"/>
  <c r="U224" i="399"/>
  <c r="O143" i="399"/>
  <c r="R43" i="399"/>
  <c r="T24" i="399"/>
  <c r="Q28" i="399"/>
  <c r="R47" i="399"/>
  <c r="Q40" i="399"/>
  <c r="Q33" i="399"/>
  <c r="U34" i="399"/>
  <c r="U43" i="399"/>
  <c r="U40" i="399"/>
  <c r="T207" i="399"/>
  <c r="P217" i="399"/>
  <c r="P43" i="399"/>
  <c r="S83" i="399"/>
  <c r="V26" i="399"/>
  <c r="U233" i="399"/>
  <c r="S95" i="399"/>
  <c r="V87" i="399"/>
  <c r="V196" i="399"/>
  <c r="V154" i="399"/>
  <c r="T93" i="399"/>
  <c r="S75" i="399"/>
  <c r="P139" i="399"/>
  <c r="U81" i="399"/>
  <c r="S122" i="399"/>
  <c r="U68" i="399"/>
  <c r="P85" i="399"/>
  <c r="P102" i="399"/>
  <c r="V45" i="399"/>
  <c r="V162" i="399"/>
  <c r="S208" i="399"/>
  <c r="O27" i="399"/>
  <c r="V141" i="399"/>
  <c r="S105" i="399"/>
  <c r="V211" i="399"/>
  <c r="R191" i="399"/>
  <c r="R146" i="399"/>
  <c r="U51" i="399"/>
  <c r="P190" i="399"/>
  <c r="V84" i="399"/>
  <c r="Q238" i="399"/>
  <c r="W104" i="399"/>
  <c r="W136" i="399"/>
  <c r="S87" i="399"/>
  <c r="R246" i="399"/>
  <c r="S160" i="399"/>
  <c r="O111" i="399"/>
  <c r="R141" i="399"/>
  <c r="P203" i="399"/>
  <c r="U110" i="399"/>
  <c r="R52" i="399"/>
  <c r="W235" i="399"/>
  <c r="Q123" i="399"/>
  <c r="T200" i="399"/>
  <c r="W161" i="399"/>
  <c r="U114" i="399"/>
  <c r="W51" i="399"/>
  <c r="V150" i="399"/>
  <c r="W97" i="399"/>
  <c r="P69" i="399"/>
  <c r="U113" i="399"/>
  <c r="U235" i="399"/>
  <c r="R79" i="399"/>
  <c r="T174" i="399"/>
  <c r="Q212" i="399"/>
  <c r="P51" i="399"/>
  <c r="O144" i="399"/>
  <c r="P31" i="399"/>
  <c r="U133" i="399"/>
  <c r="O68" i="399"/>
  <c r="R88" i="399"/>
  <c r="R224" i="399"/>
  <c r="V73" i="399"/>
  <c r="U199" i="399"/>
  <c r="P80" i="399"/>
  <c r="P111" i="399"/>
  <c r="P79" i="399"/>
  <c r="U209" i="399"/>
  <c r="T129" i="399"/>
  <c r="V65" i="399"/>
  <c r="Q175" i="399"/>
  <c r="W199" i="399"/>
  <c r="R188" i="399"/>
  <c r="T91" i="399"/>
  <c r="Q53" i="399"/>
  <c r="T92" i="399"/>
  <c r="U54" i="399"/>
  <c r="R204" i="399"/>
  <c r="W75" i="399"/>
  <c r="R209" i="399"/>
  <c r="U216" i="399"/>
  <c r="T105" i="399"/>
  <c r="T62" i="399"/>
  <c r="U206" i="399"/>
  <c r="P63" i="399"/>
  <c r="O156" i="399"/>
  <c r="S30" i="399"/>
  <c r="P123" i="399"/>
  <c r="O91" i="399"/>
  <c r="Q237" i="399"/>
  <c r="V191" i="399"/>
  <c r="Q81" i="399"/>
  <c r="U159" i="399"/>
  <c r="U213" i="399"/>
  <c r="U73" i="399"/>
  <c r="P75" i="399"/>
  <c r="T35" i="399"/>
  <c r="T47" i="399"/>
  <c r="O26" i="399"/>
  <c r="Q133" i="399"/>
  <c r="U151" i="399"/>
  <c r="U198" i="399"/>
  <c r="P61" i="399"/>
  <c r="U168" i="399"/>
  <c r="T175" i="399"/>
  <c r="T68" i="399"/>
  <c r="V174" i="399"/>
  <c r="P138" i="399"/>
  <c r="P34" i="399"/>
  <c r="U214" i="399"/>
  <c r="O207" i="399"/>
  <c r="Q151" i="399"/>
  <c r="W195" i="399"/>
  <c r="R55" i="399"/>
  <c r="Q96" i="399"/>
  <c r="T209" i="399"/>
  <c r="V114" i="399"/>
  <c r="W224" i="399"/>
  <c r="W126" i="399"/>
  <c r="S130" i="399"/>
  <c r="U164" i="399"/>
  <c r="T159" i="399"/>
  <c r="O180" i="399"/>
  <c r="S100" i="399"/>
  <c r="O60" i="399"/>
  <c r="T188" i="399"/>
  <c r="U134" i="399"/>
  <c r="W124" i="399"/>
  <c r="V110" i="399"/>
  <c r="Q164" i="399"/>
  <c r="Q65" i="399"/>
  <c r="W221" i="399"/>
  <c r="Q179" i="399"/>
  <c r="V157" i="399"/>
  <c r="R143" i="399"/>
  <c r="O230" i="399"/>
  <c r="U178" i="399"/>
  <c r="W226" i="399"/>
  <c r="S236" i="399"/>
  <c r="U202" i="399"/>
  <c r="V86" i="399"/>
  <c r="W225" i="399"/>
  <c r="W229" i="399"/>
  <c r="S245" i="399"/>
  <c r="R42" i="399"/>
  <c r="Q26" i="399"/>
  <c r="U28" i="399"/>
  <c r="P140" i="399"/>
  <c r="P227" i="399"/>
  <c r="T169" i="399"/>
  <c r="R80" i="399"/>
  <c r="T152" i="399"/>
  <c r="S165" i="399"/>
  <c r="Q109" i="399"/>
  <c r="U166" i="399"/>
  <c r="T230" i="399"/>
  <c r="Q125" i="399"/>
  <c r="R232" i="399"/>
  <c r="W245" i="399"/>
  <c r="R189" i="399"/>
  <c r="P192" i="399"/>
  <c r="O206" i="399"/>
  <c r="O147" i="399"/>
  <c r="P29" i="399"/>
  <c r="U236" i="399"/>
  <c r="T223" i="399"/>
  <c r="O128" i="399"/>
  <c r="W203" i="399"/>
  <c r="U237" i="399"/>
  <c r="U161" i="399"/>
  <c r="Q196" i="399"/>
  <c r="S136" i="399"/>
  <c r="O241" i="399"/>
  <c r="O67" i="399"/>
  <c r="O243" i="399"/>
  <c r="S72" i="399"/>
  <c r="W90" i="399"/>
  <c r="T224" i="399"/>
  <c r="P41" i="399"/>
  <c r="R136" i="399"/>
  <c r="O205" i="399"/>
  <c r="S91" i="399"/>
  <c r="S28" i="399"/>
  <c r="P94" i="399"/>
  <c r="O233" i="399"/>
  <c r="R61" i="399"/>
  <c r="U125" i="399"/>
  <c r="U65" i="399"/>
  <c r="V181" i="399"/>
  <c r="T240" i="399"/>
  <c r="W134" i="399"/>
  <c r="R48" i="399"/>
  <c r="S110" i="399"/>
  <c r="O159" i="399"/>
  <c r="V96" i="399"/>
  <c r="O113" i="399"/>
  <c r="O158" i="399"/>
  <c r="W212" i="399"/>
  <c r="U84" i="399"/>
  <c r="V23" i="399"/>
  <c r="T37" i="399"/>
  <c r="O166" i="399"/>
  <c r="O186" i="399"/>
  <c r="P73" i="399"/>
  <c r="R73" i="399"/>
  <c r="Q239" i="399"/>
  <c r="W156" i="399"/>
  <c r="S177" i="399"/>
  <c r="Q174" i="399"/>
  <c r="T51" i="399"/>
  <c r="P134" i="399"/>
  <c r="U56" i="399"/>
  <c r="S158" i="399"/>
  <c r="Q229" i="399"/>
  <c r="W70" i="399"/>
  <c r="V83" i="399"/>
  <c r="R186" i="399"/>
  <c r="T206" i="399"/>
  <c r="S201" i="399"/>
  <c r="W121" i="399"/>
  <c r="U120" i="399"/>
  <c r="W83" i="399"/>
  <c r="R124" i="399"/>
  <c r="P113" i="399"/>
  <c r="V54" i="399"/>
  <c r="V170" i="399"/>
  <c r="O118" i="399"/>
  <c r="T61" i="399"/>
  <c r="Q58" i="399"/>
  <c r="V137" i="399"/>
  <c r="U93" i="399"/>
  <c r="T145" i="399"/>
  <c r="O202" i="399"/>
  <c r="R121" i="399"/>
  <c r="T110" i="399"/>
  <c r="W102" i="399"/>
  <c r="S235" i="399"/>
  <c r="Q47" i="399"/>
  <c r="U46" i="399"/>
  <c r="R197" i="399"/>
  <c r="T167" i="399"/>
  <c r="P178" i="399"/>
  <c r="Q54" i="399"/>
  <c r="S132" i="399"/>
  <c r="T72" i="399"/>
  <c r="R71" i="399"/>
  <c r="O163" i="399"/>
  <c r="S200" i="399"/>
  <c r="O140" i="399"/>
  <c r="V199" i="399"/>
  <c r="O95" i="399"/>
  <c r="S40" i="399"/>
  <c r="T172" i="399"/>
  <c r="V168" i="399"/>
  <c r="R212" i="399"/>
  <c r="Q162" i="399"/>
  <c r="S169" i="399"/>
  <c r="V207" i="399"/>
  <c r="R78" i="399"/>
  <c r="R118" i="399"/>
  <c r="R199" i="399"/>
  <c r="T29" i="399"/>
  <c r="W29" i="399"/>
  <c r="R101" i="399"/>
  <c r="P143" i="399"/>
  <c r="R108" i="399"/>
  <c r="O39" i="399"/>
  <c r="O226" i="399"/>
  <c r="Q27" i="399"/>
  <c r="P161" i="399"/>
  <c r="S172" i="399"/>
  <c r="O188" i="399"/>
  <c r="T203" i="399"/>
  <c r="S61" i="399"/>
  <c r="W117" i="399"/>
  <c r="U188" i="399"/>
  <c r="R23" i="399"/>
  <c r="W142" i="399"/>
  <c r="Q168" i="399"/>
  <c r="S204" i="399"/>
  <c r="V167" i="399"/>
  <c r="O129" i="399"/>
  <c r="O110" i="399"/>
  <c r="S233" i="399"/>
  <c r="V95" i="399"/>
  <c r="T39" i="399"/>
  <c r="W32" i="399"/>
  <c r="U38" i="399"/>
  <c r="Z19" i="430"/>
  <c r="Z22" i="430"/>
  <c r="AA22" i="451"/>
  <c r="AA19" i="451"/>
  <c r="U17" i="449"/>
  <c r="W17" i="449"/>
  <c r="BR15" i="447"/>
  <c r="BR16" i="447"/>
  <c r="BR15" i="445"/>
  <c r="BR16" i="445"/>
  <c r="AP21" i="444"/>
  <c r="AS21" i="446"/>
  <c r="AS17" i="444"/>
  <c r="AJ17" i="443"/>
  <c r="O18" i="342"/>
  <c r="AY18" i="342"/>
  <c r="Q18" i="342"/>
  <c r="BL18" i="342"/>
  <c r="Y19" i="448"/>
  <c r="Y22" i="448"/>
  <c r="BR16" i="342"/>
  <c r="BR15" i="342"/>
  <c r="AB12" i="445"/>
  <c r="O230" i="430"/>
  <c r="W236" i="430"/>
  <c r="R225" i="430"/>
  <c r="R228" i="430"/>
  <c r="O208" i="430"/>
  <c r="Q193" i="430"/>
  <c r="O225" i="430"/>
  <c r="R200" i="430"/>
  <c r="W179" i="430"/>
  <c r="U168" i="430"/>
  <c r="O157" i="430"/>
  <c r="W145" i="430"/>
  <c r="U134" i="430"/>
  <c r="U122" i="430"/>
  <c r="T208" i="430"/>
  <c r="P181" i="430"/>
  <c r="V163" i="430"/>
  <c r="V146" i="430"/>
  <c r="R129" i="430"/>
  <c r="S115" i="430"/>
  <c r="Q104" i="430"/>
  <c r="O93" i="430"/>
  <c r="O81" i="430"/>
  <c r="Q70" i="430"/>
  <c r="W61" i="430"/>
  <c r="O53" i="430"/>
  <c r="U44" i="430"/>
  <c r="Q36" i="430"/>
  <c r="S27" i="430"/>
  <c r="P231" i="430"/>
  <c r="P210" i="430"/>
  <c r="V190" i="430"/>
  <c r="U210" i="430"/>
  <c r="W182" i="430"/>
  <c r="W223" i="430"/>
  <c r="V191" i="430"/>
  <c r="T170" i="430"/>
  <c r="V152" i="430"/>
  <c r="O136" i="430"/>
  <c r="Q181" i="430"/>
  <c r="R156" i="430"/>
  <c r="Q133" i="430"/>
  <c r="W116" i="430"/>
  <c r="Q103" i="430"/>
  <c r="U89" i="430"/>
  <c r="R77" i="430"/>
  <c r="V63" i="430"/>
  <c r="S50" i="430"/>
  <c r="P38" i="430"/>
  <c r="T182" i="430"/>
  <c r="Q153" i="430"/>
  <c r="Q129" i="430"/>
  <c r="R114" i="430"/>
  <c r="Q101" i="430"/>
  <c r="P87" i="430"/>
  <c r="W74" i="430"/>
  <c r="V61" i="430"/>
  <c r="U47" i="430"/>
  <c r="R35" i="430"/>
  <c r="U223" i="430"/>
  <c r="W166" i="430"/>
  <c r="T142" i="430"/>
  <c r="T125" i="430"/>
  <c r="Q115" i="430"/>
  <c r="R105" i="430"/>
  <c r="T95" i="430"/>
  <c r="P85" i="430"/>
  <c r="V75" i="430"/>
  <c r="P66" i="430"/>
  <c r="R56" i="430"/>
  <c r="U45" i="430"/>
  <c r="O36" i="430"/>
  <c r="V26" i="430"/>
  <c r="V192" i="430"/>
  <c r="V167" i="430"/>
  <c r="Q151" i="430"/>
  <c r="V132" i="430"/>
  <c r="V120" i="430"/>
  <c r="W110" i="430"/>
  <c r="S100" i="430"/>
  <c r="S92" i="430"/>
  <c r="R86" i="430"/>
  <c r="R79" i="430"/>
  <c r="Q73" i="430"/>
  <c r="O66" i="430"/>
  <c r="P59" i="430"/>
  <c r="T53" i="430"/>
  <c r="W46" i="430"/>
  <c r="P40" i="430"/>
  <c r="V33" i="430"/>
  <c r="R237" i="430"/>
  <c r="U243" i="430"/>
  <c r="V223" i="430"/>
  <c r="R216" i="430"/>
  <c r="U199" i="430"/>
  <c r="S223" i="430"/>
  <c r="S189" i="430"/>
  <c r="S173" i="430"/>
  <c r="Q156" i="430"/>
  <c r="W139" i="430"/>
  <c r="Q128" i="430"/>
  <c r="T207" i="430"/>
  <c r="T172" i="430"/>
  <c r="P154" i="430"/>
  <c r="T127" i="430"/>
  <c r="W109" i="430"/>
  <c r="W97" i="430"/>
  <c r="U80" i="430"/>
  <c r="W65" i="430"/>
  <c r="O57" i="430"/>
  <c r="Q44" i="430"/>
  <c r="M22" i="430"/>
  <c r="Q208" i="430"/>
  <c r="V231" i="430"/>
  <c r="O193" i="430"/>
  <c r="S220" i="430"/>
  <c r="T178" i="430"/>
  <c r="V160" i="430"/>
  <c r="R135" i="430"/>
  <c r="T168" i="430"/>
  <c r="S144" i="430"/>
  <c r="T115" i="430"/>
  <c r="T96" i="430"/>
  <c r="S82" i="430"/>
  <c r="Q63" i="430"/>
  <c r="R44" i="430"/>
  <c r="V30" i="430"/>
  <c r="R180" i="430"/>
  <c r="V141" i="430"/>
  <c r="P119" i="430"/>
  <c r="P100" i="430"/>
  <c r="T81" i="430"/>
  <c r="R67" i="430"/>
  <c r="P47" i="430"/>
  <c r="V28" i="430"/>
  <c r="P183" i="430"/>
  <c r="T141" i="430"/>
  <c r="R120" i="430"/>
  <c r="P109" i="430"/>
  <c r="S94" i="430"/>
  <c r="W80" i="430"/>
  <c r="U69" i="430"/>
  <c r="T55" i="430"/>
  <c r="R41" i="430"/>
  <c r="S30" i="430"/>
  <c r="R30" i="430" s="1"/>
  <c r="T30" i="430" s="1"/>
  <c r="P191" i="430"/>
  <c r="P159" i="430"/>
  <c r="P140" i="430"/>
  <c r="P120" i="430"/>
  <c r="V105" i="430"/>
  <c r="R95" i="430"/>
  <c r="T85" i="430"/>
  <c r="U75" i="430"/>
  <c r="S68" i="430"/>
  <c r="T58" i="430"/>
  <c r="V49" i="430"/>
  <c r="O42" i="430"/>
  <c r="V32" i="430"/>
  <c r="P240" i="430"/>
  <c r="W232" i="430"/>
  <c r="S226" i="430"/>
  <c r="S242" i="430"/>
  <c r="O236" i="430"/>
  <c r="R238" i="430"/>
  <c r="P227" i="430"/>
  <c r="T218" i="430"/>
  <c r="O237" i="430"/>
  <c r="W222" i="430"/>
  <c r="W214" i="430"/>
  <c r="S208" i="430"/>
  <c r="O202" i="430"/>
  <c r="U195" i="430"/>
  <c r="Q189" i="430"/>
  <c r="S239" i="430"/>
  <c r="W221" i="430"/>
  <c r="O211" i="430"/>
  <c r="V201" i="430"/>
  <c r="W191" i="430"/>
  <c r="U182" i="430"/>
  <c r="T240" i="430"/>
  <c r="W230" i="430"/>
  <c r="W244" i="430"/>
  <c r="S236" i="430"/>
  <c r="W233" i="430"/>
  <c r="V221" i="430"/>
  <c r="U238" i="430"/>
  <c r="R220" i="430"/>
  <c r="W210" i="430"/>
  <c r="S202" i="430"/>
  <c r="U193" i="430"/>
  <c r="Q185" i="430"/>
  <c r="S222" i="430"/>
  <c r="R208" i="430"/>
  <c r="O195" i="430"/>
  <c r="O183" i="430"/>
  <c r="W175" i="430"/>
  <c r="S169" i="430"/>
  <c r="O163" i="430"/>
  <c r="U156" i="430"/>
  <c r="Q150" i="430"/>
  <c r="W143" i="430"/>
  <c r="S137" i="430"/>
  <c r="O131" i="430"/>
  <c r="U124" i="430"/>
  <c r="R227" i="430"/>
  <c r="S209" i="430"/>
  <c r="S193" i="430"/>
  <c r="V179" i="430"/>
  <c r="P170" i="430"/>
  <c r="R160" i="430"/>
  <c r="U149" i="430"/>
  <c r="O140" i="430"/>
  <c r="V130" i="430"/>
  <c r="S121" i="430"/>
  <c r="O115" i="430"/>
  <c r="U108" i="430"/>
  <c r="Q102" i="430"/>
  <c r="W95" i="430"/>
  <c r="S89" i="430"/>
  <c r="O83" i="430"/>
  <c r="U76" i="430"/>
  <c r="R245" i="430"/>
  <c r="O232" i="430"/>
  <c r="Q243" i="430"/>
  <c r="V242" i="430"/>
  <c r="R223" i="430"/>
  <c r="T234" i="430"/>
  <c r="S214" i="430"/>
  <c r="Q203" i="430"/>
  <c r="O192" i="430"/>
  <c r="O231" i="430"/>
  <c r="Q210" i="430"/>
  <c r="P193" i="430"/>
  <c r="U178" i="430"/>
  <c r="Q170" i="430"/>
  <c r="W161" i="430"/>
  <c r="O153" i="430"/>
  <c r="U144" i="430"/>
  <c r="Q136" i="430"/>
  <c r="S127" i="430"/>
  <c r="R231" i="430"/>
  <c r="Q206" i="430"/>
  <c r="T184" i="430"/>
  <c r="Q171" i="430"/>
  <c r="U157" i="430"/>
  <c r="W144" i="430"/>
  <c r="V131" i="430"/>
  <c r="Q120" i="430"/>
  <c r="S111" i="430"/>
  <c r="O103" i="430"/>
  <c r="U94" i="430"/>
  <c r="W85" i="430"/>
  <c r="S77" i="430"/>
  <c r="S69" i="430"/>
  <c r="O63" i="430"/>
  <c r="U56" i="430"/>
  <c r="Q50" i="430"/>
  <c r="W43" i="430"/>
  <c r="S37" i="430"/>
  <c r="U24" i="430"/>
  <c r="W24" i="430" s="1"/>
  <c r="P229" i="430"/>
  <c r="R213" i="430"/>
  <c r="V198" i="430"/>
  <c r="W241" i="430"/>
  <c r="U208" i="430"/>
  <c r="W185" i="430"/>
  <c r="P174" i="430"/>
  <c r="V211" i="430"/>
  <c r="R188" i="430"/>
  <c r="R173" i="430"/>
  <c r="O160" i="430"/>
  <c r="T147" i="430"/>
  <c r="V134" i="430"/>
  <c r="T186" i="430"/>
  <c r="R166" i="430"/>
  <c r="V149" i="430"/>
  <c r="R131" i="430"/>
  <c r="V118" i="430"/>
  <c r="W108" i="430"/>
  <c r="S98" i="430"/>
  <c r="T88" i="430"/>
  <c r="Q79" i="430"/>
  <c r="R69" i="430"/>
  <c r="T59" i="430"/>
  <c r="P49" i="430"/>
  <c r="V39" i="430"/>
  <c r="P30" i="430"/>
  <c r="O30" i="430" s="1"/>
  <c r="Q30" i="430" s="1"/>
  <c r="P228" i="430"/>
  <c r="S176" i="430"/>
  <c r="P156" i="430"/>
  <c r="U139" i="430"/>
  <c r="P123" i="430"/>
  <c r="S112" i="430"/>
  <c r="T102" i="430"/>
  <c r="Q93" i="430"/>
  <c r="R83" i="430"/>
  <c r="T73" i="430"/>
  <c r="P63" i="430"/>
  <c r="V53" i="430"/>
  <c r="P44" i="430"/>
  <c r="R34" i="430"/>
  <c r="U23" i="430"/>
  <c r="W23" i="430" s="1"/>
  <c r="R182" i="430"/>
  <c r="Q159" i="430"/>
  <c r="R140" i="430"/>
  <c r="U127" i="430"/>
  <c r="U231" i="430"/>
  <c r="W238" i="430"/>
  <c r="Q228" i="430"/>
  <c r="T231" i="430"/>
  <c r="S210" i="430"/>
  <c r="Q195" i="430"/>
  <c r="V230" i="430"/>
  <c r="O203" i="430"/>
  <c r="W181" i="430"/>
  <c r="W169" i="430"/>
  <c r="U158" i="430"/>
  <c r="S147" i="430"/>
  <c r="S135" i="430"/>
  <c r="Q124" i="430"/>
  <c r="Q212" i="430"/>
  <c r="T183" i="430"/>
  <c r="U165" i="430"/>
  <c r="T148" i="430"/>
  <c r="Q131" i="430"/>
  <c r="O117" i="430"/>
  <c r="W105" i="430"/>
  <c r="W93" i="430"/>
  <c r="U82" i="430"/>
  <c r="S71" i="430"/>
  <c r="U62" i="430"/>
  <c r="Q54" i="430"/>
  <c r="W45" i="430"/>
  <c r="O37" i="430"/>
  <c r="U28" i="430"/>
  <c r="W28" i="430" s="1"/>
  <c r="Q234" i="430"/>
  <c r="V212" i="430"/>
  <c r="R193" i="430"/>
  <c r="Q215" i="430"/>
  <c r="Q184" i="430"/>
  <c r="P232" i="430"/>
  <c r="V195" i="430"/>
  <c r="V172" i="430"/>
  <c r="T155" i="430"/>
  <c r="T138" i="430"/>
  <c r="O185" i="430"/>
  <c r="V159" i="430"/>
  <c r="T136" i="430"/>
  <c r="P118" i="430"/>
  <c r="T104" i="430"/>
  <c r="R92" i="430"/>
  <c r="V78" i="430"/>
  <c r="P65" i="430"/>
  <c r="W52" i="430"/>
  <c r="Q39" i="430"/>
  <c r="U25" i="430"/>
  <c r="W25" i="430" s="1"/>
  <c r="P189" i="430"/>
  <c r="P155" i="430"/>
  <c r="R132" i="430"/>
  <c r="P116" i="430"/>
  <c r="O102" i="430"/>
  <c r="T89" i="430"/>
  <c r="V76" i="430"/>
  <c r="T62" i="430"/>
  <c r="R50" i="430"/>
  <c r="Q37" i="430"/>
  <c r="P23" i="430"/>
  <c r="T169" i="430"/>
  <c r="W146" i="430"/>
  <c r="W126" i="430"/>
  <c r="O116" i="430"/>
  <c r="V106" i="430"/>
  <c r="W96" i="430"/>
  <c r="S86" i="430"/>
  <c r="T76" i="430"/>
  <c r="Q67" i="430"/>
  <c r="R57" i="430"/>
  <c r="T47" i="430"/>
  <c r="P37" i="430"/>
  <c r="V27" i="430"/>
  <c r="T202" i="430"/>
  <c r="W170" i="430"/>
  <c r="V153" i="430"/>
  <c r="T134" i="430"/>
  <c r="V121" i="430"/>
  <c r="P112" i="430"/>
  <c r="R102" i="430"/>
  <c r="U91" i="430"/>
  <c r="O82" i="430"/>
  <c r="V72" i="430"/>
  <c r="W62" i="430"/>
  <c r="S52" i="430"/>
  <c r="T42" i="430"/>
  <c r="Q33" i="430"/>
  <c r="V25" i="430"/>
  <c r="S230" i="430"/>
  <c r="O238" i="430"/>
  <c r="W225" i="430"/>
  <c r="Q230" i="430"/>
  <c r="U209" i="430"/>
  <c r="S194" i="430"/>
  <c r="W227" i="430"/>
  <c r="V202" i="430"/>
  <c r="Q180" i="430"/>
  <c r="O169" i="430"/>
  <c r="W157" i="430"/>
  <c r="Q146" i="430"/>
  <c r="O135" i="430"/>
  <c r="W123" i="430"/>
  <c r="R210" i="430"/>
  <c r="S182" i="430"/>
  <c r="P165" i="430"/>
  <c r="Q147" i="430"/>
  <c r="P130" i="430"/>
  <c r="Q116" i="430"/>
  <c r="U104" i="430"/>
  <c r="S93" i="430"/>
  <c r="Q82" i="430"/>
  <c r="U70" i="430"/>
  <c r="Q62" i="430"/>
  <c r="W53" i="430"/>
  <c r="O45" i="430"/>
  <c r="U36" i="430"/>
  <c r="U232" i="430"/>
  <c r="R211" i="430"/>
  <c r="Q192" i="430"/>
  <c r="W211" i="430"/>
  <c r="U183" i="430"/>
  <c r="P225" i="430"/>
  <c r="P192" i="430"/>
  <c r="T171" i="430"/>
  <c r="T154" i="430"/>
  <c r="V136" i="430"/>
  <c r="V183" i="430"/>
  <c r="T158" i="430"/>
  <c r="R134" i="430"/>
  <c r="R117" i="430"/>
  <c r="O104" i="430"/>
  <c r="S90" i="430"/>
  <c r="P78" i="430"/>
  <c r="T64" i="430"/>
  <c r="T51" i="430"/>
  <c r="V38" i="430"/>
  <c r="P25" i="430"/>
  <c r="O25" i="430" s="1"/>
  <c r="Q25" i="430" s="1"/>
  <c r="Q183" i="430"/>
  <c r="W154" i="430"/>
  <c r="P131" i="430"/>
  <c r="W114" i="430"/>
  <c r="V101" i="430"/>
  <c r="S88" i="430"/>
  <c r="R75" i="430"/>
  <c r="O62" i="430"/>
  <c r="T49" i="430"/>
  <c r="P36" i="430"/>
  <c r="R230" i="430"/>
  <c r="P168" i="430"/>
  <c r="V143" i="430"/>
  <c r="P126" i="430"/>
  <c r="V115" i="430"/>
  <c r="P106" i="430"/>
  <c r="R96" i="430"/>
  <c r="U85" i="430"/>
  <c r="O76" i="430"/>
  <c r="V66" i="430"/>
  <c r="W56" i="430"/>
  <c r="S46" i="430"/>
  <c r="T36" i="430"/>
  <c r="R196" i="430"/>
  <c r="Q169" i="430"/>
  <c r="S152" i="430"/>
  <c r="T133" i="430"/>
  <c r="Q121" i="430"/>
  <c r="R111" i="430"/>
  <c r="T101" i="430"/>
  <c r="T37" i="430"/>
  <c r="T50" i="430"/>
  <c r="P64" i="430"/>
  <c r="S76" i="430"/>
  <c r="O90" i="430"/>
  <c r="P107" i="430"/>
  <c r="O128" i="430"/>
  <c r="O162" i="430"/>
  <c r="Q43" i="430"/>
  <c r="S62" i="430"/>
  <c r="V82" i="430"/>
  <c r="U101" i="430"/>
  <c r="P122" i="430"/>
  <c r="S160" i="430"/>
  <c r="T57" i="430"/>
  <c r="P84" i="430"/>
  <c r="V109" i="430"/>
  <c r="T145" i="430"/>
  <c r="V229" i="430"/>
  <c r="V46" i="430"/>
  <c r="T72" i="430"/>
  <c r="T99" i="430"/>
  <c r="T126" i="430"/>
  <c r="R174" i="430"/>
  <c r="V148" i="430"/>
  <c r="O182" i="430"/>
  <c r="O178" i="430"/>
  <c r="W243" i="430"/>
  <c r="Q224" i="430"/>
  <c r="Q46" i="430"/>
  <c r="S63" i="430"/>
  <c r="S83" i="430"/>
  <c r="Q106" i="430"/>
  <c r="O132" i="430"/>
  <c r="S166" i="430"/>
  <c r="Q214" i="430"/>
  <c r="U136" i="430"/>
  <c r="O159" i="430"/>
  <c r="Q182" i="430"/>
  <c r="S233" i="430"/>
  <c r="Q211" i="430"/>
  <c r="V228" i="430"/>
  <c r="S232" i="430"/>
  <c r="U27" i="430"/>
  <c r="S44" i="430"/>
  <c r="O58" i="430"/>
  <c r="R71" i="430"/>
  <c r="U83" i="430"/>
  <c r="O98" i="430"/>
  <c r="R118" i="430"/>
  <c r="P145" i="430"/>
  <c r="U184" i="430"/>
  <c r="P34" i="430"/>
  <c r="P53" i="430"/>
  <c r="R73" i="430"/>
  <c r="T92" i="430"/>
  <c r="W112" i="430"/>
  <c r="T137" i="430"/>
  <c r="P200" i="430"/>
  <c r="Q45" i="430"/>
  <c r="P71" i="430"/>
  <c r="T97" i="430"/>
  <c r="V125" i="430"/>
  <c r="U171" i="430"/>
  <c r="U33" i="430"/>
  <c r="W60" i="430"/>
  <c r="Q87" i="430"/>
  <c r="T112" i="430"/>
  <c r="P151" i="430"/>
  <c r="Q238" i="430"/>
  <c r="O166" i="430"/>
  <c r="U214" i="430"/>
  <c r="T204" i="430"/>
  <c r="R205" i="430"/>
  <c r="S25" i="430"/>
  <c r="R25" i="430" s="1"/>
  <c r="T25" i="430" s="1"/>
  <c r="U42" i="430"/>
  <c r="S59" i="430"/>
  <c r="U78" i="430"/>
  <c r="S101" i="430"/>
  <c r="O124" i="430"/>
  <c r="T159" i="430"/>
  <c r="R202" i="430"/>
  <c r="S131" i="430"/>
  <c r="Q154" i="430"/>
  <c r="O177" i="430"/>
  <c r="W217" i="430"/>
  <c r="W204" i="430"/>
  <c r="P220" i="430"/>
  <c r="U225" i="430"/>
  <c r="T236" i="430"/>
  <c r="U235" i="430"/>
  <c r="R215" i="430"/>
  <c r="T215" i="430"/>
  <c r="W192" i="430"/>
  <c r="P212" i="430"/>
  <c r="O187" i="430"/>
  <c r="S167" i="430"/>
  <c r="S151" i="430"/>
  <c r="S139" i="430"/>
  <c r="U246" i="430"/>
  <c r="R194" i="430"/>
  <c r="V171" i="430"/>
  <c r="P146" i="430"/>
  <c r="O121" i="430"/>
  <c r="O109" i="430"/>
  <c r="W91" i="430"/>
  <c r="W75" i="430"/>
  <c r="S65" i="430"/>
  <c r="U52" i="430"/>
  <c r="Q40" i="430"/>
  <c r="S31" i="430"/>
  <c r="T230" i="430"/>
  <c r="Q200" i="430"/>
  <c r="S225" i="430"/>
  <c r="T181" i="430"/>
  <c r="V207" i="430"/>
  <c r="U177" i="430"/>
  <c r="O152" i="430"/>
  <c r="T209" i="430"/>
  <c r="U167" i="430"/>
  <c r="S132" i="430"/>
  <c r="P110" i="430"/>
  <c r="V95" i="430"/>
  <c r="R76" i="430"/>
  <c r="P57" i="430"/>
  <c r="T43" i="430"/>
  <c r="V23" i="430"/>
  <c r="W164" i="430"/>
  <c r="S140" i="430"/>
  <c r="T113" i="430"/>
  <c r="O94" i="430"/>
  <c r="U79" i="430"/>
  <c r="V60" i="430"/>
  <c r="R42" i="430"/>
  <c r="P28" i="430"/>
  <c r="O28" i="430" s="1"/>
  <c r="Q28" i="430" s="1"/>
  <c r="V165" i="430"/>
  <c r="P132" i="430"/>
  <c r="T119" i="430"/>
  <c r="W104" i="430"/>
  <c r="V90" i="430"/>
  <c r="R80" i="430"/>
  <c r="R65" i="430"/>
  <c r="Q51" i="430"/>
  <c r="W40" i="430"/>
  <c r="P26" i="430"/>
  <c r="O26" i="430" s="1"/>
  <c r="Q26" i="430" s="1"/>
  <c r="T177" i="430"/>
  <c r="W158" i="430"/>
  <c r="T131" i="430"/>
  <c r="P115" i="430"/>
  <c r="Q105" i="430"/>
  <c r="P91" i="430"/>
  <c r="T82" i="430"/>
  <c r="P75" i="430"/>
  <c r="V65" i="430"/>
  <c r="V56" i="430"/>
  <c r="Q49" i="430"/>
  <c r="R39" i="430"/>
  <c r="S28" i="430"/>
  <c r="R28" i="430" s="1"/>
  <c r="T28" i="430" s="1"/>
  <c r="P246" i="430"/>
  <c r="P238" i="430"/>
  <c r="Q231" i="430"/>
  <c r="W224" i="430"/>
  <c r="W240" i="430"/>
  <c r="R234" i="430"/>
  <c r="U234" i="430"/>
  <c r="T224" i="430"/>
  <c r="T216" i="430"/>
  <c r="R233" i="430"/>
  <c r="W220" i="430"/>
  <c r="Q213" i="430"/>
  <c r="W206" i="430"/>
  <c r="S200" i="430"/>
  <c r="O194" i="430"/>
  <c r="U187" i="430"/>
  <c r="V232" i="430"/>
  <c r="S219" i="430"/>
  <c r="P209" i="430"/>
  <c r="R199" i="430"/>
  <c r="U188" i="430"/>
  <c r="O181" i="430"/>
  <c r="V237" i="430"/>
  <c r="W228" i="430"/>
  <c r="W242" i="430"/>
  <c r="T233" i="430"/>
  <c r="P230" i="430"/>
  <c r="R219" i="430"/>
  <c r="Q232" i="430"/>
  <c r="T217" i="430"/>
  <c r="W208" i="430"/>
  <c r="O200" i="430"/>
  <c r="U191" i="430"/>
  <c r="U240" i="430"/>
  <c r="S218" i="430"/>
  <c r="U204" i="430"/>
  <c r="R192" i="430"/>
  <c r="U180" i="430"/>
  <c r="Q174" i="430"/>
  <c r="W167" i="430"/>
  <c r="S161" i="430"/>
  <c r="O155" i="430"/>
  <c r="U148" i="430"/>
  <c r="Q142" i="430"/>
  <c r="W135" i="430"/>
  <c r="S129" i="430"/>
  <c r="O123" i="430"/>
  <c r="U222" i="430"/>
  <c r="T205" i="430"/>
  <c r="T189" i="430"/>
  <c r="R177" i="430"/>
  <c r="T167" i="430"/>
  <c r="P157" i="430"/>
  <c r="V147" i="430"/>
  <c r="P138" i="430"/>
  <c r="R128" i="430"/>
  <c r="W119" i="430"/>
  <c r="S113" i="430"/>
  <c r="O107" i="430"/>
  <c r="U100" i="430"/>
  <c r="Q94" i="430"/>
  <c r="W87" i="430"/>
  <c r="S81" i="430"/>
  <c r="O75" i="430"/>
  <c r="V241" i="430"/>
  <c r="Q229" i="430"/>
  <c r="O240" i="430"/>
  <c r="U236" i="430"/>
  <c r="V219" i="430"/>
  <c r="T226" i="430"/>
  <c r="O212" i="430"/>
  <c r="W200" i="430"/>
  <c r="W188" i="430"/>
  <c r="O224" i="430"/>
  <c r="S205" i="430"/>
  <c r="T187" i="430"/>
  <c r="U176" i="430"/>
  <c r="Q168" i="430"/>
  <c r="S159" i="430"/>
  <c r="O151" i="430"/>
  <c r="U142" i="430"/>
  <c r="W133" i="430"/>
  <c r="S125" i="430"/>
  <c r="Q223" i="430"/>
  <c r="T200" i="430"/>
  <c r="T180" i="430"/>
  <c r="R168" i="430"/>
  <c r="V154" i="430"/>
  <c r="P141" i="430"/>
  <c r="W128" i="430"/>
  <c r="W117" i="430"/>
  <c r="S109" i="430"/>
  <c r="O101" i="430"/>
  <c r="Q92" i="430"/>
  <c r="W83" i="430"/>
  <c r="S75" i="430"/>
  <c r="W67" i="430"/>
  <c r="S61" i="430"/>
  <c r="O55" i="430"/>
  <c r="U48" i="430"/>
  <c r="Q42" i="430"/>
  <c r="W35" i="430"/>
  <c r="S29" i="430"/>
  <c r="O23" i="430"/>
  <c r="Q23" i="430" s="1"/>
  <c r="V225" i="430"/>
  <c r="R209" i="430"/>
  <c r="R195" i="430"/>
  <c r="V226" i="430"/>
  <c r="P203" i="430"/>
  <c r="P182" i="430"/>
  <c r="S237" i="430"/>
  <c r="W205" i="430"/>
  <c r="V182" i="430"/>
  <c r="U169" i="430"/>
  <c r="R157" i="430"/>
  <c r="O144" i="430"/>
  <c r="T228" i="430"/>
  <c r="S180" i="430"/>
  <c r="W162" i="430"/>
  <c r="V145" i="430"/>
  <c r="Q127" i="430"/>
  <c r="R116" i="430"/>
  <c r="U105" i="430"/>
  <c r="O96" i="430"/>
  <c r="V86" i="430"/>
  <c r="W76" i="430"/>
  <c r="S66" i="430"/>
  <c r="T56" i="430"/>
  <c r="Q47" i="430"/>
  <c r="R37" i="430"/>
  <c r="P211" i="430"/>
  <c r="R170" i="430"/>
  <c r="V151" i="430"/>
  <c r="Q135" i="430"/>
  <c r="U119" i="430"/>
  <c r="O110" i="430"/>
  <c r="V100" i="430"/>
  <c r="W90" i="430"/>
  <c r="S80" i="430"/>
  <c r="T70" i="430"/>
  <c r="Q61" i="430"/>
  <c r="R51" i="430"/>
  <c r="T41" i="430"/>
  <c r="P31" i="430"/>
  <c r="O31" i="430" s="1"/>
  <c r="Q31" i="430" s="1"/>
  <c r="R212" i="430"/>
  <c r="R171" i="430"/>
  <c r="P153" i="430"/>
  <c r="P136" i="430"/>
  <c r="T244" i="430"/>
  <c r="U227" i="430"/>
  <c r="Q235" i="430"/>
  <c r="P222" i="430"/>
  <c r="T223" i="430"/>
  <c r="Q207" i="430"/>
  <c r="Q191" i="430"/>
  <c r="P221" i="430"/>
  <c r="S197" i="430"/>
  <c r="Q178" i="430"/>
  <c r="O167" i="430"/>
  <c r="W155" i="430"/>
  <c r="Q144" i="430"/>
  <c r="O133" i="430"/>
  <c r="W245" i="430"/>
  <c r="Q204" i="430"/>
  <c r="Q179" i="430"/>
  <c r="P162" i="430"/>
  <c r="R144" i="430"/>
  <c r="S126" i="430"/>
  <c r="Q114" i="430"/>
  <c r="U102" i="430"/>
  <c r="S91" i="430"/>
  <c r="Q80" i="430"/>
  <c r="O69" i="430"/>
  <c r="U60" i="430"/>
  <c r="Q52" i="430"/>
  <c r="S43" i="430"/>
  <c r="O35" i="430"/>
  <c r="U26" i="430"/>
  <c r="W26" i="430" s="1"/>
  <c r="U228" i="430"/>
  <c r="S207" i="430"/>
  <c r="R189" i="430"/>
  <c r="R206" i="430"/>
  <c r="W180" i="430"/>
  <c r="Q219" i="430"/>
  <c r="T185" i="430"/>
  <c r="O168" i="430"/>
  <c r="R151" i="430"/>
  <c r="O134" i="430"/>
  <c r="R178" i="430"/>
  <c r="O154" i="430"/>
  <c r="S130" i="430"/>
  <c r="S114" i="430"/>
  <c r="P102" i="430"/>
  <c r="O88" i="430"/>
  <c r="T75" i="430"/>
  <c r="V62" i="430"/>
  <c r="T48" i="430"/>
  <c r="R36" i="430"/>
  <c r="V173" i="430"/>
  <c r="T149" i="430"/>
  <c r="V127" i="430"/>
  <c r="U111" i="430"/>
  <c r="R99" i="430"/>
  <c r="O86" i="430"/>
  <c r="S72" i="430"/>
  <c r="P60" i="430"/>
  <c r="T46" i="430"/>
  <c r="T33" i="430"/>
  <c r="P207" i="430"/>
  <c r="S164" i="430"/>
  <c r="R139" i="430"/>
  <c r="P124" i="430"/>
  <c r="P114" i="430"/>
  <c r="R104" i="430"/>
  <c r="U93" i="430"/>
  <c r="O84" i="430"/>
  <c r="V74" i="430"/>
  <c r="W64" i="430"/>
  <c r="S54" i="430"/>
  <c r="T44" i="430"/>
  <c r="Q35" i="430"/>
  <c r="U186" i="430"/>
  <c r="T165" i="430"/>
  <c r="W148" i="430"/>
  <c r="T130" i="430"/>
  <c r="R119" i="430"/>
  <c r="T109" i="430"/>
  <c r="P99" i="430"/>
  <c r="V89" i="430"/>
  <c r="P80" i="430"/>
  <c r="R70" i="430"/>
  <c r="U59" i="430"/>
  <c r="O50" i="430"/>
  <c r="V40" i="430"/>
  <c r="P24" i="430"/>
  <c r="O24" i="430" s="1"/>
  <c r="Q24" i="430" s="1"/>
  <c r="V243" i="430"/>
  <c r="Q227" i="430"/>
  <c r="P233" i="430"/>
  <c r="R221" i="430"/>
  <c r="R222" i="430"/>
  <c r="U205" i="430"/>
  <c r="S190" i="430"/>
  <c r="V220" i="430"/>
  <c r="T195" i="430"/>
  <c r="W177" i="430"/>
  <c r="U166" i="430"/>
  <c r="U154" i="430"/>
  <c r="S143" i="430"/>
  <c r="Q132" i="430"/>
  <c r="O241" i="430"/>
  <c r="S203" i="430"/>
  <c r="V178" i="430"/>
  <c r="W160" i="430"/>
  <c r="T143" i="430"/>
  <c r="U125" i="430"/>
  <c r="O113" i="430"/>
  <c r="W101" i="430"/>
  <c r="U90" i="430"/>
  <c r="O79" i="430"/>
  <c r="U68" i="430"/>
  <c r="Q60" i="430"/>
  <c r="S51" i="430"/>
  <c r="O43" i="430"/>
  <c r="U34" i="430"/>
  <c r="O227" i="430"/>
  <c r="V206" i="430"/>
  <c r="R187" i="430"/>
  <c r="O205" i="430"/>
  <c r="P180" i="430"/>
  <c r="P215" i="430"/>
  <c r="P184" i="430"/>
  <c r="R167" i="430"/>
  <c r="O150" i="430"/>
  <c r="R133" i="430"/>
  <c r="Q177" i="430"/>
  <c r="P152" i="430"/>
  <c r="T129" i="430"/>
  <c r="U113" i="430"/>
  <c r="W100" i="430"/>
  <c r="V87" i="430"/>
  <c r="S74" i="430"/>
  <c r="R61" i="430"/>
  <c r="O48" i="430"/>
  <c r="T35" i="430"/>
  <c r="R244" i="430"/>
  <c r="S172" i="430"/>
  <c r="R148" i="430"/>
  <c r="R126" i="430"/>
  <c r="P111" i="430"/>
  <c r="W98" i="430"/>
  <c r="Q85" i="430"/>
  <c r="U71" i="430"/>
  <c r="R59" i="430"/>
  <c r="V45" i="430"/>
  <c r="S32" i="430"/>
  <c r="R32" i="430" s="1"/>
  <c r="T32" i="430" s="1"/>
  <c r="U202" i="430"/>
  <c r="R162" i="430"/>
  <c r="O138" i="430"/>
  <c r="U123" i="430"/>
  <c r="R113" i="430"/>
  <c r="T103" i="430"/>
  <c r="P93" i="430"/>
  <c r="V83" i="430"/>
  <c r="P74" i="430"/>
  <c r="R64" i="430"/>
  <c r="U53" i="430"/>
  <c r="O44" i="430"/>
  <c r="V34" i="430"/>
  <c r="R185" i="430"/>
  <c r="R164" i="430"/>
  <c r="S146" i="430"/>
  <c r="U129" i="430"/>
  <c r="W118" i="430"/>
  <c r="S108" i="430"/>
  <c r="T98" i="430"/>
  <c r="Q41" i="430"/>
  <c r="R54" i="430"/>
  <c r="T66" i="430"/>
  <c r="V80" i="430"/>
  <c r="T93" i="430"/>
  <c r="V112" i="430"/>
  <c r="V135" i="430"/>
  <c r="P171" i="430"/>
  <c r="R48" i="430"/>
  <c r="V67" i="430"/>
  <c r="T87" i="430"/>
  <c r="Q107" i="430"/>
  <c r="P128" i="430"/>
  <c r="O170" i="430"/>
  <c r="V37" i="430"/>
  <c r="U63" i="430"/>
  <c r="R90" i="430"/>
  <c r="V116" i="430"/>
  <c r="Q157" i="430"/>
  <c r="S26" i="430"/>
  <c r="R26" i="430" s="1"/>
  <c r="T26" i="430" s="1"/>
  <c r="R53" i="430"/>
  <c r="V79" i="430"/>
  <c r="P105" i="430"/>
  <c r="P137" i="430"/>
  <c r="V189" i="430"/>
  <c r="V156" i="430"/>
  <c r="P197" i="430"/>
  <c r="P187" i="430"/>
  <c r="P194" i="430"/>
  <c r="W237" i="430"/>
  <c r="S33" i="430"/>
  <c r="U50" i="430"/>
  <c r="S67" i="430"/>
  <c r="O89" i="430"/>
  <c r="Q112" i="430"/>
  <c r="T140" i="430"/>
  <c r="R176" i="430"/>
  <c r="R236" i="430"/>
  <c r="W141" i="430"/>
  <c r="O165" i="430"/>
  <c r="V193" i="430"/>
  <c r="S188" i="430"/>
  <c r="T219" i="430"/>
  <c r="U244" i="430"/>
  <c r="R241" i="430"/>
  <c r="T34" i="430"/>
  <c r="V48" i="430"/>
  <c r="T61" i="430"/>
  <c r="O74" i="430"/>
  <c r="P88" i="430"/>
  <c r="R103" i="430"/>
  <c r="T122" i="430"/>
  <c r="U155" i="430"/>
  <c r="U206" i="430"/>
  <c r="S38" i="430"/>
  <c r="V58" i="430"/>
  <c r="U77" i="430"/>
  <c r="P98" i="430"/>
  <c r="P117" i="430"/>
  <c r="P148" i="430"/>
  <c r="P52" i="430"/>
  <c r="V77" i="430"/>
  <c r="U103" i="430"/>
  <c r="S136" i="430"/>
  <c r="W197" i="430"/>
  <c r="T40" i="430"/>
  <c r="T67" i="430"/>
  <c r="R93" i="430"/>
  <c r="V119" i="430"/>
  <c r="P163" i="430"/>
  <c r="V140" i="430"/>
  <c r="V174" i="430"/>
  <c r="P241" i="430"/>
  <c r="V218" i="430"/>
  <c r="V214" i="430"/>
  <c r="U46" i="430"/>
  <c r="W63" i="430"/>
  <c r="Q84" i="430"/>
  <c r="U106" i="430"/>
  <c r="P133" i="430"/>
  <c r="W168" i="430"/>
  <c r="W215" i="430"/>
  <c r="O137" i="430"/>
  <c r="Q160" i="430"/>
  <c r="S183" i="430"/>
  <c r="O235" i="430"/>
  <c r="S212" i="430"/>
  <c r="T229" i="430"/>
  <c r="U233" i="430"/>
  <c r="P237" i="430"/>
  <c r="U207" i="430"/>
  <c r="V210" i="430"/>
  <c r="U162" i="430"/>
  <c r="S133" i="430"/>
  <c r="T192" i="430"/>
  <c r="R137" i="430"/>
  <c r="S103" i="430"/>
  <c r="U74" i="430"/>
  <c r="O49" i="430"/>
  <c r="S199" i="430"/>
  <c r="U175" i="430"/>
  <c r="V168" i="430"/>
  <c r="P205" i="430"/>
  <c r="S122" i="430"/>
  <c r="P89" i="430"/>
  <c r="O56" i="430"/>
  <c r="T212" i="430"/>
  <c r="S128" i="430"/>
  <c r="V93" i="430"/>
  <c r="T54" i="430"/>
  <c r="V208" i="430"/>
  <c r="U131" i="430"/>
  <c r="O100" i="430"/>
  <c r="Q75" i="430"/>
  <c r="V50" i="430"/>
  <c r="V222" i="430"/>
  <c r="P150" i="430"/>
  <c r="T114" i="430"/>
  <c r="Q89" i="430"/>
  <c r="P72" i="430"/>
  <c r="P56" i="430"/>
  <c r="S36" i="430"/>
  <c r="N22" i="430"/>
  <c r="P244" i="430"/>
  <c r="U229" i="430"/>
  <c r="Q239" i="430"/>
  <c r="S231" i="430"/>
  <c r="T245" i="430"/>
  <c r="W218" i="430"/>
  <c r="Q205" i="430"/>
  <c r="S192" i="430"/>
  <c r="W229" i="430"/>
  <c r="T206" i="430"/>
  <c r="V186" i="430"/>
  <c r="R235" i="430"/>
  <c r="S240" i="430"/>
  <c r="V227" i="430"/>
  <c r="S227" i="430"/>
  <c r="S206" i="430"/>
  <c r="U189" i="430"/>
  <c r="S215" i="430"/>
  <c r="P188" i="430"/>
  <c r="U172" i="430"/>
  <c r="W159" i="430"/>
  <c r="O147" i="430"/>
  <c r="Q134" i="430"/>
  <c r="Q244" i="430"/>
  <c r="S201" i="430"/>
  <c r="S174" i="430"/>
  <c r="Q155" i="430"/>
  <c r="T135" i="430"/>
  <c r="Q118" i="430"/>
  <c r="S105" i="430"/>
  <c r="U92" i="430"/>
  <c r="W79" i="430"/>
  <c r="T238" i="430"/>
  <c r="Q237" i="430"/>
  <c r="V215" i="430"/>
  <c r="Q209" i="430"/>
  <c r="S186" i="430"/>
  <c r="P201" i="430"/>
  <c r="U174" i="430"/>
  <c r="S157" i="430"/>
  <c r="Q140" i="430"/>
  <c r="S123" i="430"/>
  <c r="S195" i="430"/>
  <c r="O164" i="430"/>
  <c r="V138" i="430"/>
  <c r="W115" i="430"/>
  <c r="U98" i="430"/>
  <c r="W81" i="430"/>
  <c r="Q66" i="430"/>
  <c r="S53" i="430"/>
  <c r="U40" i="430"/>
  <c r="W27" i="430"/>
  <c r="S221" i="430"/>
  <c r="S191" i="430"/>
  <c r="W195" i="430"/>
  <c r="U224" i="430"/>
  <c r="T179" i="430"/>
  <c r="U153" i="430"/>
  <c r="W213" i="430"/>
  <c r="T157" i="430"/>
  <c r="R123" i="430"/>
  <c r="V103" i="430"/>
  <c r="R84" i="430"/>
  <c r="O64" i="430"/>
  <c r="W44" i="430"/>
  <c r="P166" i="430"/>
  <c r="R130" i="430"/>
  <c r="P108" i="430"/>
  <c r="U87" i="430"/>
  <c r="V68" i="430"/>
  <c r="S48" i="430"/>
  <c r="P167" i="430"/>
  <c r="W132" i="430"/>
  <c r="S246" i="430"/>
  <c r="V217" i="430"/>
  <c r="W202" i="430"/>
  <c r="O216" i="430"/>
  <c r="S175" i="430"/>
  <c r="U152" i="430"/>
  <c r="Q130" i="430"/>
  <c r="Q198" i="430"/>
  <c r="T156" i="430"/>
  <c r="V122" i="430"/>
  <c r="W99" i="430"/>
  <c r="O77" i="430"/>
  <c r="U58" i="430"/>
  <c r="S41" i="430"/>
  <c r="R203" i="430"/>
  <c r="P199" i="430"/>
  <c r="T210" i="430"/>
  <c r="V164" i="430"/>
  <c r="Q221" i="430"/>
  <c r="S148" i="430"/>
  <c r="V111" i="430"/>
  <c r="R85" i="430"/>
  <c r="S58" i="430"/>
  <c r="S168" i="430"/>
  <c r="R122" i="430"/>
  <c r="U95" i="430"/>
  <c r="V69" i="430"/>
  <c r="R43" i="430"/>
  <c r="T196" i="430"/>
  <c r="W134" i="430"/>
  <c r="T111" i="430"/>
  <c r="V91" i="430"/>
  <c r="R72" i="430"/>
  <c r="O52" i="430"/>
  <c r="R179" i="430"/>
  <c r="U143" i="430"/>
  <c r="S116" i="430"/>
  <c r="Q97" i="430"/>
  <c r="T77" i="430"/>
  <c r="V57" i="430"/>
  <c r="R38" i="430"/>
  <c r="R239" i="430"/>
  <c r="W239" i="430"/>
  <c r="O217" i="430"/>
  <c r="W186" i="430"/>
  <c r="T190" i="430"/>
  <c r="S163" i="430"/>
  <c r="O141" i="430"/>
  <c r="U226" i="430"/>
  <c r="P173" i="430"/>
  <c r="Q139" i="430"/>
  <c r="U110" i="430"/>
  <c r="S87" i="430"/>
  <c r="U66" i="430"/>
  <c r="S49" i="430"/>
  <c r="Q222" i="430"/>
  <c r="R232" i="430"/>
  <c r="P176" i="430"/>
  <c r="V180" i="430"/>
  <c r="U145" i="430"/>
  <c r="P169" i="430"/>
  <c r="S124" i="430"/>
  <c r="P97" i="430"/>
  <c r="Q71" i="430"/>
  <c r="R45" i="430"/>
  <c r="O213" i="430"/>
  <c r="W142" i="430"/>
  <c r="V108" i="430"/>
  <c r="R82" i="430"/>
  <c r="P55" i="430"/>
  <c r="V29" i="430"/>
  <c r="W156" i="430"/>
  <c r="W120" i="430"/>
  <c r="T100" i="430"/>
  <c r="R81" i="430"/>
  <c r="P61" i="430"/>
  <c r="P42" i="430"/>
  <c r="V236" i="430"/>
  <c r="P160" i="430"/>
  <c r="V126" i="430"/>
  <c r="O106" i="430"/>
  <c r="Q57" i="430"/>
  <c r="P83" i="430"/>
  <c r="T117" i="430"/>
  <c r="V181" i="430"/>
  <c r="T52" i="430"/>
  <c r="O92" i="430"/>
  <c r="P135" i="430"/>
  <c r="V44" i="430"/>
  <c r="S96" i="430"/>
  <c r="V169" i="430"/>
  <c r="R60" i="430"/>
  <c r="O112" i="430"/>
  <c r="T227" i="430"/>
  <c r="P213" i="430"/>
  <c r="V204" i="430"/>
  <c r="W37" i="430"/>
  <c r="Q72" i="430"/>
  <c r="S117" i="430"/>
  <c r="R186" i="430"/>
  <c r="W147" i="430"/>
  <c r="P204" i="430"/>
  <c r="T235" i="430"/>
  <c r="P27" i="430"/>
  <c r="O27" i="430" s="1"/>
  <c r="Q27" i="430" s="1"/>
  <c r="P51" i="430"/>
  <c r="R78" i="430"/>
  <c r="U107" i="430"/>
  <c r="R163" i="430"/>
  <c r="V43" i="430"/>
  <c r="Q83" i="430"/>
  <c r="W122" i="430"/>
  <c r="U31" i="430"/>
  <c r="W31" i="430" s="1"/>
  <c r="V84" i="430"/>
  <c r="O146" i="430"/>
  <c r="V47" i="430"/>
  <c r="R100" i="430"/>
  <c r="P175" i="430"/>
  <c r="R183" i="430"/>
  <c r="P186" i="430"/>
  <c r="W33" i="430"/>
  <c r="Q68" i="430"/>
  <c r="U112" i="430"/>
  <c r="W176" i="430"/>
  <c r="O143" i="430"/>
  <c r="V194" i="430"/>
  <c r="O221" i="430"/>
  <c r="T242" i="430"/>
  <c r="T246" i="430"/>
  <c r="S235" i="430"/>
  <c r="Q201" i="430"/>
  <c r="W199" i="430"/>
  <c r="Q162" i="430"/>
  <c r="U128" i="430"/>
  <c r="O180" i="430"/>
  <c r="W136" i="430"/>
  <c r="Q98" i="430"/>
  <c r="W69" i="430"/>
  <c r="Q48" i="430"/>
  <c r="S23" i="430"/>
  <c r="R23" i="430" s="1"/>
  <c r="T23" i="430" s="1"/>
  <c r="P190" i="430"/>
  <c r="W174" i="430"/>
  <c r="U161" i="430"/>
  <c r="P179" i="430"/>
  <c r="U121" i="430"/>
  <c r="T83" i="430"/>
  <c r="U49" i="430"/>
  <c r="V203" i="430"/>
  <c r="S120" i="430"/>
  <c r="T86" i="430"/>
  <c r="O54" i="430"/>
  <c r="V184" i="430"/>
  <c r="W124" i="430"/>
  <c r="V99" i="430"/>
  <c r="S70" i="430"/>
  <c r="P45" i="430"/>
  <c r="U217" i="430"/>
  <c r="Q141" i="430"/>
  <c r="R110" i="430"/>
  <c r="V88" i="430"/>
  <c r="T69" i="430"/>
  <c r="U51" i="430"/>
  <c r="U35" i="430"/>
  <c r="P242" i="430"/>
  <c r="O228" i="430"/>
  <c r="U237" i="430"/>
  <c r="O229" i="430"/>
  <c r="S241" i="430"/>
  <c r="W216" i="430"/>
  <c r="U203" i="430"/>
  <c r="W190" i="430"/>
  <c r="V224" i="430"/>
  <c r="T203" i="430"/>
  <c r="R184" i="430"/>
  <c r="Q233" i="430"/>
  <c r="S238" i="430"/>
  <c r="P224" i="430"/>
  <c r="O223" i="430"/>
  <c r="S204" i="430"/>
  <c r="Q187" i="430"/>
  <c r="T211" i="430"/>
  <c r="V185" i="430"/>
  <c r="O171" i="430"/>
  <c r="Q158" i="430"/>
  <c r="S145" i="430"/>
  <c r="U132" i="430"/>
  <c r="P239" i="430"/>
  <c r="T197" i="430"/>
  <c r="O172" i="430"/>
  <c r="W152" i="430"/>
  <c r="T132" i="430"/>
  <c r="U116" i="430"/>
  <c r="W103" i="430"/>
  <c r="O91" i="430"/>
  <c r="Q78" i="430"/>
  <c r="W234" i="430"/>
  <c r="V234" i="430"/>
  <c r="R240" i="430"/>
  <c r="O206" i="430"/>
  <c r="V246" i="430"/>
  <c r="U196" i="430"/>
  <c r="Q172" i="430"/>
  <c r="S155" i="430"/>
  <c r="Q138" i="430"/>
  <c r="T243" i="430"/>
  <c r="Q190" i="430"/>
  <c r="R161" i="430"/>
  <c r="S134" i="430"/>
  <c r="W113" i="430"/>
  <c r="U96" i="430"/>
  <c r="S79" i="430"/>
  <c r="U64" i="430"/>
  <c r="W51" i="430"/>
  <c r="O39" i="430"/>
  <c r="U216" i="430"/>
  <c r="V188" i="430"/>
  <c r="R190" i="430"/>
  <c r="U218" i="430"/>
  <c r="O176" i="430"/>
  <c r="V150" i="430"/>
  <c r="W193" i="430"/>
  <c r="T153" i="430"/>
  <c r="T120" i="430"/>
  <c r="R101" i="430"/>
  <c r="P81" i="430"/>
  <c r="P62" i="430"/>
  <c r="U41" i="430"/>
  <c r="L22" i="430"/>
  <c r="T160" i="430"/>
  <c r="P127" i="430"/>
  <c r="T105" i="430"/>
  <c r="V85" i="430"/>
  <c r="R66" i="430"/>
  <c r="O46" i="430"/>
  <c r="U163" i="430"/>
  <c r="O130" i="430"/>
  <c r="O242" i="430"/>
  <c r="Q242" i="430"/>
  <c r="Q199" i="430"/>
  <c r="V209" i="430"/>
  <c r="O173" i="430"/>
  <c r="W149" i="430"/>
  <c r="O127" i="430"/>
  <c r="T191" i="430"/>
  <c r="R153" i="430"/>
  <c r="S119" i="430"/>
  <c r="O97" i="430"/>
  <c r="Q74" i="430"/>
  <c r="Q56" i="430"/>
  <c r="S39" i="430"/>
  <c r="Q246" i="430"/>
  <c r="P198" i="430"/>
  <c r="U192" i="430"/>
  <c r="T201" i="430"/>
  <c r="R159" i="430"/>
  <c r="W203" i="430"/>
  <c r="Q143" i="430"/>
  <c r="R108" i="430"/>
  <c r="U81" i="430"/>
  <c r="V55" i="430"/>
  <c r="R29" i="430"/>
  <c r="T29" i="430" s="1"/>
  <c r="P161" i="430"/>
  <c r="T118" i="430"/>
  <c r="V92" i="430"/>
  <c r="W66" i="430"/>
  <c r="U39" i="430"/>
  <c r="V175" i="430"/>
  <c r="W130" i="430"/>
  <c r="T108" i="430"/>
  <c r="R89" i="430"/>
  <c r="P69" i="430"/>
  <c r="P50" i="430"/>
  <c r="U29" i="430"/>
  <c r="W29" i="430" s="1"/>
  <c r="T174" i="430"/>
  <c r="P139" i="430"/>
  <c r="O114" i="430"/>
  <c r="W94" i="430"/>
  <c r="T74" i="430"/>
  <c r="R55" i="430"/>
  <c r="P35" i="430"/>
  <c r="O234" i="430"/>
  <c r="T232" i="430"/>
  <c r="U213" i="430"/>
  <c r="T237" i="430"/>
  <c r="P185" i="430"/>
  <c r="U160" i="430"/>
  <c r="W137" i="430"/>
  <c r="P219" i="430"/>
  <c r="R169" i="430"/>
  <c r="U133" i="430"/>
  <c r="W107" i="430"/>
  <c r="O85" i="430"/>
  <c r="Q64" i="430"/>
  <c r="S47" i="430"/>
  <c r="U215" i="430"/>
  <c r="U220" i="430"/>
  <c r="U242" i="430"/>
  <c r="R175" i="430"/>
  <c r="O142" i="430"/>
  <c r="P164" i="430"/>
  <c r="O120" i="430"/>
  <c r="V94" i="430"/>
  <c r="R68" i="430"/>
  <c r="P41" i="430"/>
  <c r="V199" i="430"/>
  <c r="V137" i="430"/>
  <c r="S104" i="430"/>
  <c r="T78" i="430"/>
  <c r="V52" i="430"/>
  <c r="R150" i="430"/>
  <c r="U117" i="430"/>
  <c r="V98" i="430"/>
  <c r="S78" i="430"/>
  <c r="Q59" i="430"/>
  <c r="T39" i="430"/>
  <c r="O207" i="430"/>
  <c r="S156" i="430"/>
  <c r="T123" i="430"/>
  <c r="P104" i="430"/>
  <c r="O34" i="430"/>
  <c r="S60" i="430"/>
  <c r="W86" i="430"/>
  <c r="O122" i="430"/>
  <c r="V205" i="430"/>
  <c r="P58" i="430"/>
  <c r="R97" i="430"/>
  <c r="P147" i="430"/>
  <c r="W50" i="430"/>
  <c r="P103" i="430"/>
  <c r="T193" i="430"/>
  <c r="U65" i="430"/>
  <c r="Q119" i="430"/>
  <c r="T139" i="430"/>
  <c r="P235" i="430"/>
  <c r="P214" i="430"/>
  <c r="W41" i="430"/>
  <c r="W77" i="430"/>
  <c r="V123" i="430"/>
  <c r="T199" i="430"/>
  <c r="W153" i="430"/>
  <c r="P217" i="430"/>
  <c r="P218" i="430"/>
  <c r="R31" i="430"/>
  <c r="W54" i="430"/>
  <c r="Q81" i="430"/>
  <c r="Q113" i="430"/>
  <c r="P172" i="430"/>
  <c r="W48" i="430"/>
  <c r="R88" i="430"/>
  <c r="P129" i="430"/>
  <c r="O38" i="430"/>
  <c r="R91" i="430"/>
  <c r="R158" i="430"/>
  <c r="P54" i="430"/>
  <c r="S106" i="430"/>
  <c r="U190" i="430"/>
  <c r="U198" i="430"/>
  <c r="V196" i="430"/>
  <c r="Q38" i="430"/>
  <c r="U72" i="430"/>
  <c r="U118" i="430"/>
  <c r="S187" i="430"/>
  <c r="Q148" i="430"/>
  <c r="R207" i="430"/>
  <c r="Q236" i="430"/>
  <c r="R224" i="430"/>
  <c r="W173" i="430"/>
  <c r="U221" i="430"/>
  <c r="U114" i="430"/>
  <c r="S57" i="430"/>
  <c r="O218" i="430"/>
  <c r="W189" i="430"/>
  <c r="R146" i="430"/>
  <c r="P70" i="430"/>
  <c r="T150" i="430"/>
  <c r="P68" i="430"/>
  <c r="T152" i="430"/>
  <c r="T84" i="430"/>
  <c r="T31" i="430"/>
  <c r="R125" i="430"/>
  <c r="W78" i="430"/>
  <c r="P43" i="430"/>
  <c r="U245" i="430"/>
  <c r="T222" i="430"/>
  <c r="U211" i="430"/>
  <c r="O186" i="430"/>
  <c r="P196" i="430"/>
  <c r="W226" i="430"/>
  <c r="P216" i="430"/>
  <c r="O198" i="430"/>
  <c r="Q202" i="430"/>
  <c r="Q166" i="430"/>
  <c r="U140" i="430"/>
  <c r="Q218" i="430"/>
  <c r="T164" i="430"/>
  <c r="P125" i="430"/>
  <c r="O99" i="430"/>
  <c r="S73" i="430"/>
  <c r="U230" i="430"/>
  <c r="U197" i="430"/>
  <c r="W183" i="430"/>
  <c r="O149" i="430"/>
  <c r="S217" i="430"/>
  <c r="T151" i="430"/>
  <c r="S107" i="430"/>
  <c r="O73" i="430"/>
  <c r="O47" i="430"/>
  <c r="P243" i="430"/>
  <c r="U219" i="430"/>
  <c r="O199" i="430"/>
  <c r="R141" i="430"/>
  <c r="W140" i="430"/>
  <c r="P94" i="430"/>
  <c r="V54" i="430"/>
  <c r="R198" i="430"/>
  <c r="V117" i="430"/>
  <c r="O78" i="430"/>
  <c r="T38" i="430"/>
  <c r="Q149" i="430"/>
  <c r="Q240" i="430"/>
  <c r="O188" i="430"/>
  <c r="Q164" i="430"/>
  <c r="R229" i="430"/>
  <c r="V139" i="430"/>
  <c r="U88" i="430"/>
  <c r="W49" i="430"/>
  <c r="P223" i="430"/>
  <c r="V177" i="430"/>
  <c r="T146" i="430"/>
  <c r="Q125" i="430"/>
  <c r="O72" i="430"/>
  <c r="S216" i="430"/>
  <c r="Q109" i="430"/>
  <c r="S56" i="430"/>
  <c r="P158" i="430"/>
  <c r="P101" i="430"/>
  <c r="U61" i="430"/>
  <c r="R242" i="430"/>
  <c r="R127" i="430"/>
  <c r="R87" i="430"/>
  <c r="P48" i="430"/>
  <c r="Q245" i="430"/>
  <c r="U201" i="430"/>
  <c r="O175" i="430"/>
  <c r="O129" i="430"/>
  <c r="O156" i="430"/>
  <c r="S99" i="430"/>
  <c r="W57" i="430"/>
  <c r="V197" i="430"/>
  <c r="T162" i="430"/>
  <c r="U147" i="430"/>
  <c r="W84" i="430"/>
  <c r="V31" i="430"/>
  <c r="T121" i="430"/>
  <c r="Q69" i="430"/>
  <c r="V187" i="430"/>
  <c r="S110" i="430"/>
  <c r="T71" i="430"/>
  <c r="R142" i="430"/>
  <c r="V96" i="430"/>
  <c r="W70" i="430"/>
  <c r="T144" i="430"/>
  <c r="W72" i="430"/>
  <c r="O197" i="430"/>
  <c r="R124" i="430"/>
  <c r="P86" i="430"/>
  <c r="R165" i="430"/>
  <c r="O95" i="430"/>
  <c r="O125" i="430"/>
  <c r="S196" i="430"/>
  <c r="W38" i="430"/>
  <c r="T90" i="430"/>
  <c r="S102" i="430"/>
  <c r="R58" i="430"/>
  <c r="P234" i="430"/>
  <c r="T128" i="430"/>
  <c r="W178" i="430"/>
  <c r="O51" i="430"/>
  <c r="U141" i="430"/>
  <c r="S165" i="430"/>
  <c r="R246" i="430"/>
  <c r="S244" i="430"/>
  <c r="W184" i="430"/>
  <c r="O145" i="430"/>
  <c r="U86" i="430"/>
  <c r="U194" i="430"/>
  <c r="V102" i="430"/>
  <c r="W106" i="430"/>
  <c r="U109" i="430"/>
  <c r="O60" i="430"/>
  <c r="P96" i="430"/>
  <c r="P245" i="430"/>
  <c r="S229" i="430"/>
  <c r="V216" i="430"/>
  <c r="S243" i="430"/>
  <c r="W231" i="430"/>
  <c r="S153" i="430"/>
  <c r="S185" i="430"/>
  <c r="W111" i="430"/>
  <c r="O226" i="430"/>
  <c r="O220" i="430"/>
  <c r="W131" i="430"/>
  <c r="T124" i="430"/>
  <c r="W59" i="430"/>
  <c r="P206" i="430"/>
  <c r="V166" i="430"/>
  <c r="P113" i="430"/>
  <c r="S34" i="430"/>
  <c r="R98" i="430"/>
  <c r="O201" i="430"/>
  <c r="O219" i="430"/>
  <c r="S141" i="430"/>
  <c r="O111" i="430"/>
  <c r="O33" i="430"/>
  <c r="R181" i="430"/>
  <c r="U97" i="430"/>
  <c r="P144" i="430"/>
  <c r="P82" i="430"/>
  <c r="T161" i="430"/>
  <c r="P67" i="430"/>
  <c r="R217" i="430"/>
  <c r="Q152" i="430"/>
  <c r="W121" i="430"/>
  <c r="O41" i="430"/>
  <c r="P208" i="430"/>
  <c r="V110" i="430"/>
  <c r="Q167" i="430"/>
  <c r="W42" i="430"/>
  <c r="Q91" i="430"/>
  <c r="S178" i="430"/>
  <c r="U43" i="430"/>
  <c r="R33" i="430"/>
  <c r="O70" i="430"/>
  <c r="W150" i="430"/>
  <c r="U54" i="430"/>
  <c r="U170" i="430"/>
  <c r="V64" i="430"/>
  <c r="T63" i="430"/>
  <c r="T110" i="430"/>
  <c r="R149" i="430"/>
  <c r="W89" i="430"/>
  <c r="O190" i="430"/>
  <c r="S228" i="430"/>
  <c r="U185" i="430"/>
  <c r="U150" i="430"/>
  <c r="Q163" i="430"/>
  <c r="O87" i="430"/>
  <c r="W39" i="430"/>
  <c r="O209" i="430"/>
  <c r="V144" i="430"/>
  <c r="R109" i="430"/>
  <c r="W36" i="430"/>
  <c r="R107" i="430"/>
  <c r="S40" i="430"/>
  <c r="V114" i="430"/>
  <c r="T60" i="430"/>
  <c r="Q175" i="430"/>
  <c r="U99" i="430"/>
  <c r="R63" i="430"/>
  <c r="O244" i="430"/>
  <c r="T220" i="430"/>
  <c r="O210" i="430"/>
  <c r="S184" i="430"/>
  <c r="Q194" i="430"/>
  <c r="W246" i="430"/>
  <c r="O243" i="430"/>
  <c r="O196" i="430"/>
  <c r="T198" i="430"/>
  <c r="U164" i="430"/>
  <c r="O139" i="430"/>
  <c r="T213" i="430"/>
  <c r="V162" i="430"/>
  <c r="Q123" i="430"/>
  <c r="S97" i="430"/>
  <c r="W71" i="430"/>
  <c r="R226" i="430"/>
  <c r="W194" i="430"/>
  <c r="S181" i="430"/>
  <c r="U146" i="430"/>
  <c r="S211" i="430"/>
  <c r="O148" i="430"/>
  <c r="O105" i="430"/>
  <c r="O71" i="430"/>
  <c r="S45" i="430"/>
  <c r="V233" i="430"/>
  <c r="V213" i="430"/>
  <c r="T194" i="430"/>
  <c r="U137" i="430"/>
  <c r="U135" i="430"/>
  <c r="T91" i="430"/>
  <c r="R52" i="430"/>
  <c r="W187" i="430"/>
  <c r="R115" i="430"/>
  <c r="P76" i="430"/>
  <c r="V36" i="430"/>
  <c r="Q145" i="430"/>
  <c r="O233" i="430"/>
  <c r="O184" i="430"/>
  <c r="O161" i="430"/>
  <c r="Q220" i="430"/>
  <c r="R136" i="430"/>
  <c r="S85" i="430"/>
  <c r="W47" i="430"/>
  <c r="Q217" i="430"/>
  <c r="O245" i="430"/>
  <c r="V142" i="430"/>
  <c r="P121" i="430"/>
  <c r="W68" i="430"/>
  <c r="U200" i="430"/>
  <c r="R106" i="430"/>
  <c r="Q53" i="430"/>
  <c r="U151" i="430"/>
  <c r="Q99" i="430"/>
  <c r="V59" i="430"/>
  <c r="W209" i="430"/>
  <c r="V124" i="430"/>
  <c r="S84" i="430"/>
  <c r="T45" i="430"/>
  <c r="U241" i="430"/>
  <c r="S198" i="430"/>
  <c r="W171" i="430"/>
  <c r="U126" i="430"/>
  <c r="R152" i="430"/>
  <c r="Q96" i="430"/>
  <c r="W55" i="430"/>
  <c r="S245" i="430"/>
  <c r="O189" i="430"/>
  <c r="V158" i="430"/>
  <c r="P142" i="430"/>
  <c r="T80" i="430"/>
  <c r="O118" i="430"/>
  <c r="T65" i="430"/>
  <c r="T173" i="430"/>
  <c r="O108" i="430"/>
  <c r="T68" i="430"/>
  <c r="P29" i="430"/>
  <c r="O29" i="430" s="1"/>
  <c r="Q29" i="430" s="1"/>
  <c r="W138" i="430"/>
  <c r="P32" i="430"/>
  <c r="V73" i="430"/>
  <c r="R154" i="430"/>
  <c r="P77" i="430"/>
  <c r="S24" i="430"/>
  <c r="R24" i="430" s="1"/>
  <c r="T24" i="430" s="1"/>
  <c r="P134" i="430"/>
  <c r="W92" i="430"/>
  <c r="O174" i="430"/>
  <c r="Q100" i="430"/>
  <c r="U130" i="430"/>
  <c r="O204" i="430"/>
  <c r="V41" i="430"/>
  <c r="R94" i="430"/>
  <c r="V107" i="430"/>
  <c r="S64" i="430"/>
  <c r="S138" i="430"/>
  <c r="T188" i="430"/>
  <c r="S55" i="430"/>
  <c r="S150" i="430"/>
  <c r="S171" i="430"/>
  <c r="Q241" i="430"/>
  <c r="V155" i="430"/>
  <c r="S35" i="430"/>
  <c r="R143" i="430"/>
  <c r="W34" i="430"/>
  <c r="T166" i="430"/>
  <c r="R62" i="430"/>
  <c r="P236" i="430"/>
  <c r="W198" i="430"/>
  <c r="V245" i="430"/>
  <c r="O215" i="430"/>
  <c r="O179" i="430"/>
  <c r="W127" i="430"/>
  <c r="R145" i="430"/>
  <c r="Q86" i="430"/>
  <c r="T221" i="430"/>
  <c r="W165" i="430"/>
  <c r="P178" i="430"/>
  <c r="Q90" i="430"/>
  <c r="Q34" i="430"/>
  <c r="U179" i="430"/>
  <c r="T176" i="430"/>
  <c r="U73" i="430"/>
  <c r="R147" i="430"/>
  <c r="W58" i="430"/>
  <c r="V239" i="430"/>
  <c r="R191" i="430"/>
  <c r="T175" i="430"/>
  <c r="O67" i="430"/>
  <c r="W235" i="430"/>
  <c r="W172" i="430"/>
  <c r="P46" i="430"/>
  <c r="W82" i="430"/>
  <c r="R121" i="430"/>
  <c r="V42" i="430"/>
  <c r="T106" i="430"/>
  <c r="V24" i="430"/>
  <c r="U212" i="430"/>
  <c r="Q196" i="430"/>
  <c r="Q76" i="430"/>
  <c r="R201" i="430"/>
  <c r="R214" i="430"/>
  <c r="U57" i="430"/>
  <c r="T94" i="430"/>
  <c r="V133" i="430"/>
  <c r="V51" i="430"/>
  <c r="U115" i="430"/>
  <c r="V97" i="430"/>
  <c r="R112" i="430"/>
  <c r="P33" i="430"/>
  <c r="W201" i="430"/>
  <c r="P149" i="430"/>
  <c r="U239" i="430"/>
  <c r="V128" i="430"/>
  <c r="V161" i="430"/>
  <c r="P73" i="430"/>
  <c r="P226" i="430"/>
  <c r="V240" i="430"/>
  <c r="S224" i="430"/>
  <c r="R204" i="430"/>
  <c r="R74" i="430"/>
  <c r="O126" i="430"/>
  <c r="T225" i="430"/>
  <c r="O239" i="430"/>
  <c r="W151" i="430"/>
  <c r="Q110" i="430"/>
  <c r="T214" i="430"/>
  <c r="Q122" i="430"/>
  <c r="P202" i="430"/>
  <c r="Q111" i="430"/>
  <c r="P95" i="430"/>
  <c r="O214" i="430"/>
  <c r="Q108" i="430"/>
  <c r="V176" i="430"/>
  <c r="R138" i="430"/>
  <c r="T79" i="430"/>
  <c r="Q65" i="430"/>
  <c r="S149" i="430"/>
  <c r="U38" i="430"/>
  <c r="T107" i="430"/>
  <c r="P39" i="430"/>
  <c r="Q173" i="430"/>
  <c r="U37" i="430"/>
  <c r="Q161" i="430"/>
  <c r="Q176" i="430"/>
  <c r="O68" i="430"/>
  <c r="O158" i="430"/>
  <c r="W196" i="430"/>
  <c r="V244" i="430"/>
  <c r="O61" i="430"/>
  <c r="V70" i="430"/>
  <c r="P90" i="430"/>
  <c r="R46" i="430"/>
  <c r="S234" i="430"/>
  <c r="Q226" i="430"/>
  <c r="O246" i="430"/>
  <c r="Q58" i="430"/>
  <c r="O32" i="430"/>
  <c r="Q32" i="430" s="1"/>
  <c r="U138" i="430"/>
  <c r="Q95" i="430"/>
  <c r="V157" i="430"/>
  <c r="V200" i="430"/>
  <c r="W88" i="430"/>
  <c r="Q77" i="430"/>
  <c r="U67" i="430"/>
  <c r="S95" i="430"/>
  <c r="S179" i="430"/>
  <c r="S162" i="430"/>
  <c r="R243" i="430"/>
  <c r="S142" i="430"/>
  <c r="U173" i="430"/>
  <c r="S170" i="430"/>
  <c r="V235" i="430"/>
  <c r="O222" i="430"/>
  <c r="S118" i="430"/>
  <c r="W207" i="430"/>
  <c r="W73" i="430"/>
  <c r="P92" i="430"/>
  <c r="W102" i="430"/>
  <c r="S158" i="430"/>
  <c r="O80" i="430"/>
  <c r="U120" i="430"/>
  <c r="R155" i="430"/>
  <c r="S154" i="430"/>
  <c r="V81" i="430"/>
  <c r="Q197" i="430"/>
  <c r="W212" i="430"/>
  <c r="Q126" i="430"/>
  <c r="U84" i="430"/>
  <c r="W163" i="430"/>
  <c r="Q88" i="430"/>
  <c r="P177" i="430"/>
  <c r="V71" i="430"/>
  <c r="U55" i="430"/>
  <c r="Q186" i="430"/>
  <c r="O65" i="430"/>
  <c r="Q165" i="430"/>
  <c r="P79" i="430"/>
  <c r="R40" i="430"/>
  <c r="Q188" i="430"/>
  <c r="R197" i="430"/>
  <c r="Q55" i="430"/>
  <c r="V129" i="430"/>
  <c r="V113" i="430"/>
  <c r="T116" i="430"/>
  <c r="Q216" i="430"/>
  <c r="Q225" i="430"/>
  <c r="R172" i="430"/>
  <c r="V238" i="430"/>
  <c r="S213" i="430"/>
  <c r="U181" i="430"/>
  <c r="W129" i="430"/>
  <c r="T163" i="430"/>
  <c r="P195" i="430"/>
  <c r="U30" i="430"/>
  <c r="W30" i="430" s="1"/>
  <c r="R27" i="430"/>
  <c r="T27" i="430" s="1"/>
  <c r="T239" i="430"/>
  <c r="O119" i="430"/>
  <c r="U159" i="430"/>
  <c r="R47" i="430"/>
  <c r="O59" i="430"/>
  <c r="Q117" i="430"/>
  <c r="W219" i="430"/>
  <c r="V35" i="430"/>
  <c r="T241" i="430"/>
  <c r="S177" i="430"/>
  <c r="R218" i="430"/>
  <c r="U32" i="430"/>
  <c r="W32" i="430" s="1"/>
  <c r="P143" i="430"/>
  <c r="V170" i="430"/>
  <c r="S42" i="430"/>
  <c r="V104" i="430"/>
  <c r="O191" i="430"/>
  <c r="R49" i="430"/>
  <c r="O40" i="430"/>
  <c r="Q137" i="430"/>
  <c r="W125" i="430"/>
  <c r="X22" i="452"/>
  <c r="X19" i="452"/>
  <c r="BL15" i="447"/>
  <c r="Q17" i="449"/>
  <c r="O17" i="449"/>
  <c r="AO21" i="447"/>
  <c r="AB11" i="447"/>
  <c r="AO17" i="447"/>
  <c r="AQ22" i="447"/>
  <c r="AP21" i="447"/>
  <c r="AV17" i="444"/>
  <c r="Z19" i="450"/>
  <c r="BU15" i="445"/>
  <c r="BY17" i="445"/>
  <c r="BW15" i="445"/>
  <c r="BW11" i="445"/>
  <c r="BU14" i="445"/>
  <c r="BW13" i="445"/>
  <c r="BV13" i="445"/>
  <c r="BV15" i="445"/>
  <c r="BU11" i="445"/>
  <c r="BW14" i="445"/>
  <c r="BW12" i="445"/>
  <c r="BV14" i="445"/>
  <c r="BV11" i="445"/>
  <c r="BV12" i="445"/>
  <c r="BU12" i="445"/>
  <c r="BU13" i="445"/>
  <c r="AV21" i="446"/>
  <c r="BW13" i="447"/>
  <c r="BV13" i="447"/>
  <c r="BV14" i="447"/>
  <c r="BU14" i="447"/>
  <c r="BV12" i="447"/>
  <c r="BW12" i="447"/>
  <c r="BW14" i="447"/>
  <c r="BV15" i="447"/>
  <c r="BW15" i="447"/>
  <c r="BU11" i="447"/>
  <c r="BU13" i="447"/>
  <c r="BV11" i="447"/>
  <c r="BU12" i="447"/>
  <c r="BU15" i="447"/>
  <c r="BW11" i="447"/>
  <c r="BR16" i="446"/>
  <c r="T18" i="446"/>
  <c r="R18" i="446"/>
  <c r="X22" i="399"/>
  <c r="Z19" i="454"/>
  <c r="Z22" i="454"/>
  <c r="Y19" i="451"/>
  <c r="Y22" i="451"/>
  <c r="Y22" i="454"/>
  <c r="Y19" i="454"/>
  <c r="AA22" i="450"/>
  <c r="AA19" i="450"/>
  <c r="Z19" i="451"/>
  <c r="BL16" i="445"/>
  <c r="BL15" i="445"/>
  <c r="AA19" i="453"/>
  <c r="AA22" i="453"/>
  <c r="AT17" i="447"/>
  <c r="AS17" i="447"/>
  <c r="AU17" i="447"/>
  <c r="AU21" i="447"/>
  <c r="BO16" i="445"/>
  <c r="BO15" i="445"/>
  <c r="BO18" i="445"/>
  <c r="BQ18" i="445"/>
  <c r="BD18" i="445"/>
  <c r="BB18" i="445"/>
  <c r="AM17" i="444"/>
  <c r="AL17" i="444"/>
  <c r="AO21" i="444"/>
  <c r="AO17" i="444"/>
  <c r="AB11" i="444"/>
  <c r="AU17" i="444"/>
  <c r="AU21" i="444"/>
  <c r="BL16" i="447"/>
  <c r="AO21" i="446"/>
  <c r="AI17" i="446"/>
  <c r="AJ17" i="446"/>
  <c r="BO15" i="444"/>
  <c r="BO16" i="444"/>
  <c r="AI17" i="445"/>
  <c r="BY16" i="447"/>
  <c r="BY17" i="447" s="1"/>
  <c r="BY15" i="447"/>
  <c r="X19" i="448"/>
  <c r="X22" i="448"/>
  <c r="AS21" i="443"/>
  <c r="AU17" i="443"/>
  <c r="AU21" i="443"/>
  <c r="AP21" i="443"/>
  <c r="AQ22" i="443"/>
  <c r="AA22" i="399"/>
  <c r="AV21" i="447"/>
  <c r="Y22" i="399"/>
  <c r="BD18" i="446"/>
  <c r="BB18" i="446"/>
  <c r="BO18" i="446"/>
  <c r="BQ18" i="446"/>
  <c r="AB12" i="447"/>
  <c r="AP21" i="342"/>
  <c r="AQ25" i="342"/>
  <c r="AI21" i="443"/>
  <c r="Y22" i="430"/>
  <c r="Y19" i="430"/>
  <c r="AO17" i="342"/>
  <c r="V22" i="452" l="1"/>
  <c r="V14" i="452"/>
  <c r="P22" i="452"/>
  <c r="P14" i="454"/>
  <c r="S22" i="449"/>
  <c r="V22" i="449"/>
  <c r="P22" i="449"/>
  <c r="S14" i="449"/>
  <c r="S15" i="449"/>
  <c r="S22" i="452"/>
  <c r="S14" i="452"/>
  <c r="P15" i="452"/>
  <c r="V15" i="452"/>
  <c r="P15" i="454"/>
  <c r="S15" i="454"/>
  <c r="V22" i="454"/>
  <c r="S22" i="454"/>
  <c r="P22" i="454"/>
  <c r="V14" i="454"/>
  <c r="V15" i="449"/>
  <c r="V14" i="449"/>
  <c r="P15" i="449"/>
  <c r="P14" i="449"/>
  <c r="L247" i="450"/>
  <c r="M134" i="399"/>
  <c r="M68" i="399"/>
  <c r="M231" i="399"/>
  <c r="M107" i="399"/>
  <c r="M124" i="399"/>
  <c r="M123" i="399"/>
  <c r="M87" i="399"/>
  <c r="M30" i="399"/>
  <c r="M220" i="399"/>
  <c r="M245" i="399"/>
  <c r="M130" i="399"/>
  <c r="M205" i="399"/>
  <c r="M60" i="399"/>
  <c r="M181" i="399"/>
  <c r="M105" i="399"/>
  <c r="M234" i="399"/>
  <c r="M99" i="399"/>
  <c r="M225" i="399"/>
  <c r="M206" i="399"/>
  <c r="M70" i="399"/>
  <c r="M166" i="399"/>
  <c r="M80" i="399"/>
  <c r="M197" i="399"/>
  <c r="M165" i="399"/>
  <c r="M104" i="399"/>
  <c r="M41" i="399"/>
  <c r="M55" i="399"/>
  <c r="M43" i="399"/>
  <c r="M62" i="399"/>
  <c r="M187" i="399"/>
  <c r="M155" i="399"/>
  <c r="M37" i="399"/>
  <c r="M56" i="399"/>
  <c r="M24" i="399"/>
  <c r="M167" i="399"/>
  <c r="M72" i="399"/>
  <c r="M125" i="399"/>
  <c r="M180" i="399"/>
  <c r="M217" i="399"/>
  <c r="M214" i="399"/>
  <c r="M174" i="399"/>
  <c r="M108" i="399"/>
  <c r="M49" i="399"/>
  <c r="M36" i="399"/>
  <c r="M59" i="399"/>
  <c r="M194" i="399"/>
  <c r="M91" i="399"/>
  <c r="M235" i="399"/>
  <c r="M148" i="399"/>
  <c r="M208" i="399"/>
  <c r="M57" i="399"/>
  <c r="M40" i="399"/>
  <c r="M33" i="399"/>
  <c r="M150" i="399"/>
  <c r="M183" i="399"/>
  <c r="M119" i="399"/>
  <c r="M200" i="399"/>
  <c r="M223" i="399"/>
  <c r="M93" i="399"/>
  <c r="M95" i="399"/>
  <c r="M213" i="399"/>
  <c r="M159" i="399"/>
  <c r="M161" i="399"/>
  <c r="M175" i="399"/>
  <c r="M151" i="399"/>
  <c r="M73" i="399"/>
  <c r="M86" i="399"/>
  <c r="M85" i="399"/>
  <c r="M193" i="399"/>
  <c r="M198" i="399"/>
  <c r="M111" i="399"/>
  <c r="M84" i="399"/>
  <c r="M81" i="399"/>
  <c r="M127" i="399"/>
  <c r="M202" i="399"/>
  <c r="M195" i="399"/>
  <c r="M191" i="399"/>
  <c r="M147" i="399"/>
  <c r="M156" i="399"/>
  <c r="M160" i="399"/>
  <c r="M115" i="399"/>
  <c r="M240" i="399"/>
  <c r="M229" i="399"/>
  <c r="M158" i="399"/>
  <c r="P14" i="452"/>
  <c r="M121" i="399"/>
  <c r="M221" i="399"/>
  <c r="M79" i="399"/>
  <c r="M117" i="399"/>
  <c r="M103" i="399"/>
  <c r="M29" i="399"/>
  <c r="M243" i="399"/>
  <c r="M52" i="399"/>
  <c r="M65" i="399"/>
  <c r="M242" i="399"/>
  <c r="M210" i="399"/>
  <c r="M224" i="399"/>
  <c r="M149" i="399"/>
  <c r="M133" i="399"/>
  <c r="M189" i="399"/>
  <c r="M128" i="399"/>
  <c r="M51" i="399"/>
  <c r="M135" i="399"/>
  <c r="M48" i="399"/>
  <c r="M118" i="399"/>
  <c r="M42" i="399"/>
  <c r="M45" i="399"/>
  <c r="M232" i="399"/>
  <c r="M201" i="399"/>
  <c r="M67" i="399"/>
  <c r="M177" i="399"/>
  <c r="M77" i="399"/>
  <c r="M145" i="399"/>
  <c r="S14" i="454"/>
  <c r="M26" i="399"/>
  <c r="M230" i="399"/>
  <c r="M190" i="399"/>
  <c r="M50" i="399"/>
  <c r="M76" i="399"/>
  <c r="M83" i="399"/>
  <c r="M237" i="399"/>
  <c r="M32" i="399"/>
  <c r="M114" i="399"/>
  <c r="M88" i="399"/>
  <c r="M106" i="399"/>
  <c r="M97" i="399"/>
  <c r="M142" i="399"/>
  <c r="M238" i="399"/>
  <c r="M25" i="399"/>
  <c r="M61" i="399"/>
  <c r="M192" i="399"/>
  <c r="M226" i="399"/>
  <c r="M144" i="399"/>
  <c r="M109" i="399"/>
  <c r="M140" i="399"/>
  <c r="M179" i="399"/>
  <c r="M23" i="399"/>
  <c r="M227" i="399"/>
  <c r="M212" i="399"/>
  <c r="M58" i="399"/>
  <c r="M112" i="399"/>
  <c r="M38" i="399"/>
  <c r="S15" i="452"/>
  <c r="V15" i="454"/>
  <c r="M100" i="399"/>
  <c r="M188" i="399"/>
  <c r="M74" i="399"/>
  <c r="M164" i="399"/>
  <c r="M241" i="399"/>
  <c r="M171" i="399"/>
  <c r="M110" i="399"/>
  <c r="M233" i="399"/>
  <c r="M162" i="399"/>
  <c r="M204" i="399"/>
  <c r="M98" i="399"/>
  <c r="M96" i="399"/>
  <c r="M94" i="399"/>
  <c r="M53" i="399"/>
  <c r="M222" i="399"/>
  <c r="M173" i="399"/>
  <c r="M184" i="399"/>
  <c r="M228" i="399"/>
  <c r="M146" i="399"/>
  <c r="M47" i="399"/>
  <c r="M28" i="399"/>
  <c r="M211" i="399"/>
  <c r="M152" i="399"/>
  <c r="M44" i="399"/>
  <c r="M90" i="399"/>
  <c r="M244" i="399"/>
  <c r="M69" i="399"/>
  <c r="M153" i="399"/>
  <c r="M163" i="399"/>
  <c r="M75" i="399"/>
  <c r="M126" i="399"/>
  <c r="M138" i="399"/>
  <c r="M141" i="399"/>
  <c r="M172" i="399"/>
  <c r="M239" i="399"/>
  <c r="M136" i="399"/>
  <c r="M196" i="399"/>
  <c r="M102" i="399"/>
  <c r="M199" i="399"/>
  <c r="M215" i="399"/>
  <c r="M178" i="399"/>
  <c r="M154" i="399"/>
  <c r="M92" i="399"/>
  <c r="M131" i="399"/>
  <c r="M169" i="399"/>
  <c r="M168" i="399"/>
  <c r="M219" i="399"/>
  <c r="M54" i="399"/>
  <c r="M203" i="399"/>
  <c r="M143" i="399"/>
  <c r="M101" i="399"/>
  <c r="M182" i="399"/>
  <c r="M34" i="399"/>
  <c r="M39" i="399"/>
  <c r="M137" i="399"/>
  <c r="M247" i="450"/>
  <c r="M14" i="450" s="1"/>
  <c r="S22" i="399"/>
  <c r="V22" i="399"/>
  <c r="P22" i="399"/>
  <c r="BV143" i="447"/>
  <c r="BW138" i="447"/>
  <c r="BU146" i="447"/>
  <c r="BV141" i="447"/>
  <c r="BW133" i="447"/>
  <c r="BU127" i="447"/>
  <c r="BV122" i="447"/>
  <c r="BW117" i="447"/>
  <c r="BU134" i="447"/>
  <c r="BV129" i="447"/>
  <c r="BW122" i="447"/>
  <c r="BW132" i="447"/>
  <c r="BU122" i="447"/>
  <c r="BU116" i="447"/>
  <c r="BU135" i="447"/>
  <c r="BW123" i="447"/>
  <c r="BV116" i="447"/>
  <c r="BW110" i="447"/>
  <c r="BU104" i="447"/>
  <c r="BV99" i="447"/>
  <c r="BW143" i="447"/>
  <c r="BU130" i="447"/>
  <c r="BW111" i="447"/>
  <c r="BW104" i="447"/>
  <c r="BW97" i="447"/>
  <c r="BU91" i="447"/>
  <c r="BU143" i="447"/>
  <c r="BW119" i="447"/>
  <c r="BW107" i="447"/>
  <c r="BV96" i="447"/>
  <c r="BU90" i="447"/>
  <c r="BV83" i="447"/>
  <c r="BW78" i="447"/>
  <c r="BU72" i="447"/>
  <c r="BV67" i="447"/>
  <c r="BW62" i="447"/>
  <c r="BU56" i="447"/>
  <c r="BV51" i="447"/>
  <c r="BV112" i="447"/>
  <c r="BW101" i="447"/>
  <c r="BV91" i="447"/>
  <c r="BV82" i="447"/>
  <c r="BW75" i="447"/>
  <c r="BW68" i="447"/>
  <c r="BW61" i="447"/>
  <c r="BU53" i="447"/>
  <c r="BU48" i="447"/>
  <c r="BV43" i="447"/>
  <c r="BW38" i="447"/>
  <c r="BU32" i="447"/>
  <c r="BU103" i="447"/>
  <c r="BU89" i="447"/>
  <c r="BU78" i="447"/>
  <c r="BU73" i="447"/>
  <c r="BV62" i="447"/>
  <c r="BV54" i="447"/>
  <c r="BV48" i="447"/>
  <c r="BV42" i="447"/>
  <c r="BW35" i="447"/>
  <c r="BW28" i="447"/>
  <c r="BU22" i="447"/>
  <c r="BI13" i="447"/>
  <c r="BW115" i="447"/>
  <c r="BU93" i="447"/>
  <c r="BV78" i="447"/>
  <c r="BU65" i="447"/>
  <c r="BU47" i="447"/>
  <c r="BU34" i="447"/>
  <c r="BU24" i="447"/>
  <c r="BI15" i="447"/>
  <c r="BV110" i="447"/>
  <c r="BV85" i="447"/>
  <c r="BV70" i="447"/>
  <c r="BW53" i="447"/>
  <c r="BV36" i="447"/>
  <c r="BU28" i="447"/>
  <c r="BK15" i="447"/>
  <c r="BW130" i="447"/>
  <c r="BW103" i="447"/>
  <c r="BU74" i="447"/>
  <c r="BW47" i="447"/>
  <c r="BV30" i="447"/>
  <c r="BW26" i="447"/>
  <c r="BV61" i="447"/>
  <c r="BV27" i="447"/>
  <c r="BW94" i="447"/>
  <c r="BW43" i="447"/>
  <c r="BU107" i="447"/>
  <c r="BV84" i="447"/>
  <c r="BW69" i="447"/>
  <c r="BW45" i="447"/>
  <c r="BV37" i="447"/>
  <c r="BW30" i="447"/>
  <c r="BV105" i="447"/>
  <c r="BW79" i="447"/>
  <c r="BV53" i="447"/>
  <c r="BW27" i="447"/>
  <c r="BW142" i="447"/>
  <c r="BU136" i="447"/>
  <c r="BU145" i="447"/>
  <c r="BU139" i="447"/>
  <c r="BU131" i="447"/>
  <c r="BV126" i="447"/>
  <c r="BW121" i="447"/>
  <c r="BV145" i="447"/>
  <c r="BU133" i="447"/>
  <c r="BV128" i="447"/>
  <c r="BV146" i="447"/>
  <c r="BW127" i="447"/>
  <c r="BV121" i="447"/>
  <c r="BU115" i="447"/>
  <c r="BV132" i="447"/>
  <c r="BU121" i="447"/>
  <c r="BU114" i="447"/>
  <c r="BU108" i="447"/>
  <c r="BV103" i="447"/>
  <c r="BW98" i="447"/>
  <c r="BU142" i="447"/>
  <c r="BV125" i="447"/>
  <c r="BV108" i="447"/>
  <c r="BV102" i="447"/>
  <c r="BU95" i="447"/>
  <c r="BV90" i="447"/>
  <c r="BU141" i="447"/>
  <c r="BV117" i="447"/>
  <c r="BW105" i="447"/>
  <c r="BW95" i="447"/>
  <c r="BW88" i="447"/>
  <c r="BW82" i="447"/>
  <c r="BU76" i="447"/>
  <c r="BV71" i="447"/>
  <c r="BW66" i="447"/>
  <c r="BU60" i="447"/>
  <c r="BV55" i="447"/>
  <c r="BW50" i="447"/>
  <c r="BU111" i="447"/>
  <c r="BV98" i="447"/>
  <c r="BU86" i="447"/>
  <c r="BV81" i="447"/>
  <c r="BV72" i="447"/>
  <c r="BV66" i="447"/>
  <c r="BW59" i="447"/>
  <c r="BW52" i="447"/>
  <c r="BV47" i="447"/>
  <c r="BW42" i="447"/>
  <c r="BU36" i="447"/>
  <c r="BW116" i="447"/>
  <c r="BU97" i="447"/>
  <c r="BU88" i="447"/>
  <c r="BV76" i="447"/>
  <c r="BW72" i="447"/>
  <c r="BU61" i="447"/>
  <c r="BV52" i="447"/>
  <c r="BU46" i="447"/>
  <c r="BV41" i="447"/>
  <c r="BV32" i="447"/>
  <c r="BU26" i="447"/>
  <c r="BJ16" i="447"/>
  <c r="BW140" i="447"/>
  <c r="BU113" i="447"/>
  <c r="BW91" i="447"/>
  <c r="BV77" i="447"/>
  <c r="BW63" i="447"/>
  <c r="BV45" i="447"/>
  <c r="BW31" i="447"/>
  <c r="BU23" i="447"/>
  <c r="BK12" i="447"/>
  <c r="BV100" i="447"/>
  <c r="BU81" i="447"/>
  <c r="BU59" i="447"/>
  <c r="BU51" i="447"/>
  <c r="BU35" i="447"/>
  <c r="BW25" i="447"/>
  <c r="BI14" i="447"/>
  <c r="BU124" i="447"/>
  <c r="BU92" i="447"/>
  <c r="BV68" i="447"/>
  <c r="BV46" i="447"/>
  <c r="BU29" i="447"/>
  <c r="BK14" i="447"/>
  <c r="BU57" i="447"/>
  <c r="BI12" i="447"/>
  <c r="BU82" i="447"/>
  <c r="BV33" i="447"/>
  <c r="BV106" i="447"/>
  <c r="BW83" i="447"/>
  <c r="BW64" i="447"/>
  <c r="BU43" i="447"/>
  <c r="BV34" i="447"/>
  <c r="BV23" i="447"/>
  <c r="BV89" i="447"/>
  <c r="BV69" i="447"/>
  <c r="BU38" i="447"/>
  <c r="BU25" i="447"/>
  <c r="BU144" i="447"/>
  <c r="BW134" i="447"/>
  <c r="BW135" i="447"/>
  <c r="BU123" i="447"/>
  <c r="BV140" i="447"/>
  <c r="BW124" i="447"/>
  <c r="BV123" i="447"/>
  <c r="BU138" i="447"/>
  <c r="BU118" i="447"/>
  <c r="BW106" i="447"/>
  <c r="BV144" i="447"/>
  <c r="BW113" i="447"/>
  <c r="BU99" i="447"/>
  <c r="BU87" i="447"/>
  <c r="BU110" i="447"/>
  <c r="BV92" i="447"/>
  <c r="BV79" i="447"/>
  <c r="BU68" i="447"/>
  <c r="BW58" i="447"/>
  <c r="BV134" i="447"/>
  <c r="BW92" i="447"/>
  <c r="BW77" i="447"/>
  <c r="BU63" i="447"/>
  <c r="BV49" i="447"/>
  <c r="BV39" i="447"/>
  <c r="BV109" i="447"/>
  <c r="BW80" i="447"/>
  <c r="BU66" i="447"/>
  <c r="BU49" i="447"/>
  <c r="BW37" i="447"/>
  <c r="BW24" i="447"/>
  <c r="BW128" i="447"/>
  <c r="BW81" i="447"/>
  <c r="BW56" i="447"/>
  <c r="BV26" i="447"/>
  <c r="BW112" i="447"/>
  <c r="BU71" i="447"/>
  <c r="BU41" i="447"/>
  <c r="BI16" i="447"/>
  <c r="BV104" i="447"/>
  <c r="BW55" i="447"/>
  <c r="BU27" i="447"/>
  <c r="BW40" i="447"/>
  <c r="BV44" i="447"/>
  <c r="BW90" i="447"/>
  <c r="BV60" i="447"/>
  <c r="BV31" i="447"/>
  <c r="BV80" i="447"/>
  <c r="BU31" i="447"/>
  <c r="BU140" i="447"/>
  <c r="BW144" i="447"/>
  <c r="BV130" i="447"/>
  <c r="BU119" i="447"/>
  <c r="BU132" i="447"/>
  <c r="BW139" i="447"/>
  <c r="BV119" i="447"/>
  <c r="BV127" i="447"/>
  <c r="BU112" i="447"/>
  <c r="BW102" i="447"/>
  <c r="BU137" i="447"/>
  <c r="BU106" i="447"/>
  <c r="BV94" i="447"/>
  <c r="BV137" i="447"/>
  <c r="BW100" i="447"/>
  <c r="BW86" i="447"/>
  <c r="BV75" i="447"/>
  <c r="BU64" i="447"/>
  <c r="BW54" i="447"/>
  <c r="BW109" i="447"/>
  <c r="BU85" i="447"/>
  <c r="BU70" i="447"/>
  <c r="BV56" i="447"/>
  <c r="BW46" i="447"/>
  <c r="BV35" i="447"/>
  <c r="BW96" i="447"/>
  <c r="BU75" i="447"/>
  <c r="BW60" i="447"/>
  <c r="BU45" i="447"/>
  <c r="BU30" i="447"/>
  <c r="BJ15" i="447"/>
  <c r="BU101" i="447"/>
  <c r="BW71" i="447"/>
  <c r="BW41" i="447"/>
  <c r="BW22" i="447"/>
  <c r="BW99" i="447"/>
  <c r="BV58" i="447"/>
  <c r="BW33" i="447"/>
  <c r="BJ13" i="447"/>
  <c r="BW87" i="447"/>
  <c r="BW39" i="447"/>
  <c r="BK13" i="447"/>
  <c r="BU129" i="447"/>
  <c r="BV124" i="447"/>
  <c r="BU77" i="447"/>
  <c r="BU42" i="447"/>
  <c r="BV22" i="447"/>
  <c r="BV64" i="447"/>
  <c r="BV24" i="447"/>
  <c r="BV139" i="447"/>
  <c r="BW129" i="447"/>
  <c r="BW131" i="447"/>
  <c r="BU117" i="447"/>
  <c r="BV111" i="447"/>
  <c r="BV133" i="447"/>
  <c r="BW93" i="447"/>
  <c r="BU98" i="447"/>
  <c r="BW74" i="447"/>
  <c r="BU52" i="447"/>
  <c r="BW84" i="447"/>
  <c r="BU54" i="447"/>
  <c r="BW34" i="447"/>
  <c r="BV74" i="447"/>
  <c r="BW44" i="447"/>
  <c r="BJ14" i="447"/>
  <c r="BW67" i="447"/>
  <c r="BK16" i="447"/>
  <c r="BU55" i="447"/>
  <c r="BV131" i="447"/>
  <c r="BW36" i="447"/>
  <c r="BV113" i="447"/>
  <c r="BW76" i="447"/>
  <c r="BU120" i="447"/>
  <c r="BJ12" i="447"/>
  <c r="BV135" i="447"/>
  <c r="BW125" i="447"/>
  <c r="BU126" i="447"/>
  <c r="BV114" i="447"/>
  <c r="BV107" i="447"/>
  <c r="BV120" i="447"/>
  <c r="BW89" i="447"/>
  <c r="BV93" i="447"/>
  <c r="BW70" i="447"/>
  <c r="BW145" i="447"/>
  <c r="BU79" i="447"/>
  <c r="BV50" i="447"/>
  <c r="BV115" i="447"/>
  <c r="BU67" i="447"/>
  <c r="BU39" i="447"/>
  <c r="BV138" i="447"/>
  <c r="BU58" i="447"/>
  <c r="BV136" i="447"/>
  <c r="BU50" i="447"/>
  <c r="BW118" i="447"/>
  <c r="BV28" i="447"/>
  <c r="BW48" i="447"/>
  <c r="BU62" i="447"/>
  <c r="BU83" i="447"/>
  <c r="BV118" i="447"/>
  <c r="BW126" i="447"/>
  <c r="BU105" i="447"/>
  <c r="BU84" i="447"/>
  <c r="BW108" i="447"/>
  <c r="BU44" i="447"/>
  <c r="BV57" i="447"/>
  <c r="BV95" i="447"/>
  <c r="BV87" i="447"/>
  <c r="BV86" i="447"/>
  <c r="BU109" i="447"/>
  <c r="BW57" i="447"/>
  <c r="BW136" i="447"/>
  <c r="BU128" i="447"/>
  <c r="BU69" i="447"/>
  <c r="BV29" i="447"/>
  <c r="BW32" i="447"/>
  <c r="BV38" i="447"/>
  <c r="BW146" i="447"/>
  <c r="BW141" i="447"/>
  <c r="BW120" i="447"/>
  <c r="BV101" i="447"/>
  <c r="BU80" i="447"/>
  <c r="BV97" i="447"/>
  <c r="BU40" i="447"/>
  <c r="BW51" i="447"/>
  <c r="BV88" i="447"/>
  <c r="BW73" i="447"/>
  <c r="BW65" i="447"/>
  <c r="BU102" i="447"/>
  <c r="BU37" i="447"/>
  <c r="BV142" i="447"/>
  <c r="BU100" i="447"/>
  <c r="BV63" i="447"/>
  <c r="BU94" i="447"/>
  <c r="BV40" i="447"/>
  <c r="BV73" i="447"/>
  <c r="BW114" i="447"/>
  <c r="BV25" i="447"/>
  <c r="BU33" i="447"/>
  <c r="BU96" i="447"/>
  <c r="BW137" i="447"/>
  <c r="BV59" i="447"/>
  <c r="BW29" i="447"/>
  <c r="BU125" i="447"/>
  <c r="BV65" i="447"/>
  <c r="BW23" i="447"/>
  <c r="BW85" i="447"/>
  <c r="BW49" i="447"/>
  <c r="BU142" i="443"/>
  <c r="BV137" i="443"/>
  <c r="BU144" i="443"/>
  <c r="BV139" i="443"/>
  <c r="BU131" i="443"/>
  <c r="BV143" i="443"/>
  <c r="BU129" i="443"/>
  <c r="BU123" i="443"/>
  <c r="BV118" i="443"/>
  <c r="BW113" i="443"/>
  <c r="BU130" i="443"/>
  <c r="BV124" i="443"/>
  <c r="BV115" i="443"/>
  <c r="BV109" i="443"/>
  <c r="BW104" i="443"/>
  <c r="BU98" i="443"/>
  <c r="BV93" i="443"/>
  <c r="BW88" i="443"/>
  <c r="BU82" i="443"/>
  <c r="BV77" i="443"/>
  <c r="BV136" i="443"/>
  <c r="BV123" i="443"/>
  <c r="BU111" i="443"/>
  <c r="BU105" i="443"/>
  <c r="BU96" i="443"/>
  <c r="BU136" i="443"/>
  <c r="BW126" i="443"/>
  <c r="BW116" i="443"/>
  <c r="BU108" i="443"/>
  <c r="BV103" i="443"/>
  <c r="BV94" i="443"/>
  <c r="BV88" i="443"/>
  <c r="BW81" i="443"/>
  <c r="BV74" i="443"/>
  <c r="BW69" i="443"/>
  <c r="BU63" i="443"/>
  <c r="BV58" i="443"/>
  <c r="BW53" i="443"/>
  <c r="BU47" i="443"/>
  <c r="BV42" i="443"/>
  <c r="BW37" i="443"/>
  <c r="BU31" i="443"/>
  <c r="BV26" i="443"/>
  <c r="BK16" i="443"/>
  <c r="BI12" i="443"/>
  <c r="BV132" i="443"/>
  <c r="BW115" i="443"/>
  <c r="BW105" i="443"/>
  <c r="BV95" i="443"/>
  <c r="BU87" i="443"/>
  <c r="BU77" i="443"/>
  <c r="BV67" i="443"/>
  <c r="BV61" i="443"/>
  <c r="BW54" i="443"/>
  <c r="BW47" i="443"/>
  <c r="BW40" i="443"/>
  <c r="BW138" i="443"/>
  <c r="BW109" i="443"/>
  <c r="BU95" i="443"/>
  <c r="BV84" i="443"/>
  <c r="BV76" i="443"/>
  <c r="BU70" i="443"/>
  <c r="BU61" i="443"/>
  <c r="BV56" i="443"/>
  <c r="BV47" i="443"/>
  <c r="BV41" i="443"/>
  <c r="BW34" i="443"/>
  <c r="BW27" i="443"/>
  <c r="BJ15" i="443"/>
  <c r="BV129" i="443"/>
  <c r="BW93" i="443"/>
  <c r="BW62" i="443"/>
  <c r="BW46" i="443"/>
  <c r="BV32" i="443"/>
  <c r="BU24" i="443"/>
  <c r="BJ14" i="443"/>
  <c r="BV69" i="443"/>
  <c r="BW48" i="443"/>
  <c r="BU103" i="443"/>
  <c r="BW71" i="443"/>
  <c r="BV48" i="443"/>
  <c r="BU30" i="443"/>
  <c r="BW128" i="443"/>
  <c r="BW111" i="443"/>
  <c r="BW95" i="443"/>
  <c r="BV80" i="443"/>
  <c r="BU62" i="443"/>
  <c r="BU46" i="443"/>
  <c r="BU32" i="443"/>
  <c r="BI16" i="443"/>
  <c r="BW134" i="443"/>
  <c r="BV82" i="443"/>
  <c r="BW64" i="443"/>
  <c r="BU33" i="443"/>
  <c r="BW78" i="443"/>
  <c r="BV59" i="443"/>
  <c r="BW42" i="443"/>
  <c r="BU146" i="443"/>
  <c r="BV141" i="443"/>
  <c r="BW136" i="443"/>
  <c r="BU143" i="443"/>
  <c r="BU137" i="443"/>
  <c r="BV130" i="443"/>
  <c r="BW139" i="443"/>
  <c r="BU127" i="443"/>
  <c r="BV122" i="443"/>
  <c r="BW117" i="443"/>
  <c r="BU139" i="443"/>
  <c r="BU128" i="443"/>
  <c r="BU122" i="443"/>
  <c r="BU113" i="443"/>
  <c r="BW108" i="443"/>
  <c r="BU102" i="443"/>
  <c r="BV97" i="443"/>
  <c r="BW92" i="443"/>
  <c r="BU86" i="443"/>
  <c r="BV81" i="443"/>
  <c r="BW76" i="443"/>
  <c r="BU132" i="443"/>
  <c r="BU117" i="443"/>
  <c r="BW110" i="443"/>
  <c r="BW103" i="443"/>
  <c r="BV142" i="443"/>
  <c r="BV133" i="443"/>
  <c r="BU124" i="443"/>
  <c r="BU114" i="443"/>
  <c r="BU107" i="443"/>
  <c r="BU101" i="443"/>
  <c r="BU92" i="443"/>
  <c r="BV87" i="443"/>
  <c r="BV78" i="443"/>
  <c r="BW73" i="443"/>
  <c r="BU67" i="443"/>
  <c r="BV62" i="443"/>
  <c r="BW57" i="443"/>
  <c r="BU51" i="443"/>
  <c r="BV46" i="443"/>
  <c r="BW41" i="443"/>
  <c r="BU35" i="443"/>
  <c r="BV30" i="443"/>
  <c r="BW25" i="443"/>
  <c r="BK15" i="443"/>
  <c r="BW143" i="443"/>
  <c r="BW119" i="443"/>
  <c r="BV113" i="443"/>
  <c r="BU104" i="443"/>
  <c r="BV92" i="443"/>
  <c r="BW85" i="443"/>
  <c r="BU74" i="443"/>
  <c r="BU65" i="443"/>
  <c r="BV60" i="443"/>
  <c r="BV51" i="443"/>
  <c r="BV45" i="443"/>
  <c r="BW38" i="443"/>
  <c r="BV119" i="443"/>
  <c r="BW107" i="443"/>
  <c r="BW94" i="443"/>
  <c r="BU83" i="443"/>
  <c r="BW75" i="443"/>
  <c r="BW68" i="443"/>
  <c r="BU60" i="443"/>
  <c r="BU54" i="443"/>
  <c r="BU45" i="443"/>
  <c r="BV40" i="443"/>
  <c r="BV31" i="443"/>
  <c r="BV25" i="443"/>
  <c r="BI14" i="443"/>
  <c r="BU126" i="443"/>
  <c r="BW77" i="443"/>
  <c r="BW60" i="443"/>
  <c r="BW44" i="443"/>
  <c r="BV29" i="443"/>
  <c r="BW22" i="443"/>
  <c r="BK13" i="443"/>
  <c r="BU68" i="443"/>
  <c r="BU36" i="443"/>
  <c r="BV91" i="443"/>
  <c r="BV64" i="443"/>
  <c r="BU41" i="443"/>
  <c r="BW24" i="443"/>
  <c r="BU125" i="443"/>
  <c r="BV100" i="443"/>
  <c r="BU93" i="443"/>
  <c r="BU72" i="443"/>
  <c r="BU56" i="443"/>
  <c r="BU40" i="443"/>
  <c r="BW31" i="443"/>
  <c r="BI13" i="443"/>
  <c r="BV121" i="443"/>
  <c r="BU80" i="443"/>
  <c r="BW51" i="443"/>
  <c r="BW30" i="443"/>
  <c r="BV75" i="443"/>
  <c r="BU57" i="443"/>
  <c r="BW39" i="443"/>
  <c r="BW144" i="443"/>
  <c r="BV146" i="443"/>
  <c r="BW133" i="443"/>
  <c r="BV131" i="443"/>
  <c r="BU119" i="443"/>
  <c r="BW132" i="443"/>
  <c r="BW118" i="443"/>
  <c r="BV105" i="443"/>
  <c r="BU94" i="443"/>
  <c r="BW84" i="443"/>
  <c r="BU140" i="443"/>
  <c r="BW112" i="443"/>
  <c r="BV98" i="443"/>
  <c r="BV127" i="443"/>
  <c r="BV110" i="443"/>
  <c r="BW97" i="443"/>
  <c r="BW83" i="443"/>
  <c r="BV70" i="443"/>
  <c r="BU59" i="443"/>
  <c r="BW49" i="443"/>
  <c r="BV38" i="443"/>
  <c r="BU27" i="443"/>
  <c r="BJ13" i="443"/>
  <c r="BV116" i="443"/>
  <c r="BU100" i="443"/>
  <c r="BW79" i="443"/>
  <c r="BW63" i="443"/>
  <c r="BU48" i="443"/>
  <c r="BV144" i="443"/>
  <c r="BU97" i="443"/>
  <c r="BV79" i="443"/>
  <c r="BV63" i="443"/>
  <c r="BW50" i="443"/>
  <c r="BW36" i="443"/>
  <c r="BU22" i="443"/>
  <c r="BV99" i="443"/>
  <c r="BU50" i="443"/>
  <c r="BW26" i="443"/>
  <c r="BW91" i="443"/>
  <c r="BU121" i="443"/>
  <c r="BW55" i="443"/>
  <c r="BU133" i="443"/>
  <c r="BW98" i="443"/>
  <c r="BV65" i="443"/>
  <c r="BV33" i="443"/>
  <c r="BW146" i="443"/>
  <c r="BW67" i="443"/>
  <c r="BV96" i="443"/>
  <c r="BV43" i="443"/>
  <c r="BW140" i="443"/>
  <c r="BW142" i="443"/>
  <c r="BW129" i="443"/>
  <c r="BV126" i="443"/>
  <c r="BU115" i="443"/>
  <c r="BW127" i="443"/>
  <c r="BU112" i="443"/>
  <c r="BV101" i="443"/>
  <c r="BU90" i="443"/>
  <c r="BW80" i="443"/>
  <c r="BV128" i="443"/>
  <c r="BV108" i="443"/>
  <c r="BW141" i="443"/>
  <c r="BW122" i="443"/>
  <c r="BW106" i="443"/>
  <c r="BU91" i="443"/>
  <c r="BU76" i="443"/>
  <c r="BV66" i="443"/>
  <c r="BU55" i="443"/>
  <c r="BW45" i="443"/>
  <c r="BV34" i="443"/>
  <c r="BU23" i="443"/>
  <c r="BU141" i="443"/>
  <c r="BV111" i="443"/>
  <c r="BV90" i="443"/>
  <c r="BW72" i="443"/>
  <c r="BU58" i="443"/>
  <c r="BV44" i="443"/>
  <c r="BV117" i="443"/>
  <c r="BU89" i="443"/>
  <c r="BV73" i="443"/>
  <c r="BW59" i="443"/>
  <c r="BU44" i="443"/>
  <c r="BU29" i="443"/>
  <c r="BV135" i="443"/>
  <c r="BV71" i="443"/>
  <c r="BV39" i="443"/>
  <c r="BJ16" i="443"/>
  <c r="BV53" i="443"/>
  <c r="BW87" i="443"/>
  <c r="BU37" i="443"/>
  <c r="BW123" i="443"/>
  <c r="BW86" i="443"/>
  <c r="BV52" i="443"/>
  <c r="BU26" i="443"/>
  <c r="BV86" i="443"/>
  <c r="BV37" i="443"/>
  <c r="BW74" i="443"/>
  <c r="BV28" i="443"/>
  <c r="BU138" i="443"/>
  <c r="BU145" i="443"/>
  <c r="BV114" i="443"/>
  <c r="BU110" i="443"/>
  <c r="BV89" i="443"/>
  <c r="BW124" i="443"/>
  <c r="BW137" i="443"/>
  <c r="BV104" i="443"/>
  <c r="BU75" i="443"/>
  <c r="BV54" i="443"/>
  <c r="BW33" i="443"/>
  <c r="BU135" i="443"/>
  <c r="BW89" i="443"/>
  <c r="BW56" i="443"/>
  <c r="BU116" i="443"/>
  <c r="BV72" i="443"/>
  <c r="BW43" i="443"/>
  <c r="BW130" i="443"/>
  <c r="BU34" i="443"/>
  <c r="BU52" i="443"/>
  <c r="BW32" i="443"/>
  <c r="BU81" i="443"/>
  <c r="BU25" i="443"/>
  <c r="BW35" i="443"/>
  <c r="BU134" i="443"/>
  <c r="BV138" i="443"/>
  <c r="BV134" i="443"/>
  <c r="BU106" i="443"/>
  <c r="BV85" i="443"/>
  <c r="BW114" i="443"/>
  <c r="BW131" i="443"/>
  <c r="BW99" i="443"/>
  <c r="BU71" i="443"/>
  <c r="BV50" i="443"/>
  <c r="BW29" i="443"/>
  <c r="BU118" i="443"/>
  <c r="BV83" i="443"/>
  <c r="BU49" i="443"/>
  <c r="BV102" i="443"/>
  <c r="BW66" i="443"/>
  <c r="BU38" i="443"/>
  <c r="BU109" i="443"/>
  <c r="BV27" i="443"/>
  <c r="BW28" i="443"/>
  <c r="BV23" i="443"/>
  <c r="BV68" i="443"/>
  <c r="BJ12" i="443"/>
  <c r="BW23" i="443"/>
  <c r="BV140" i="443"/>
  <c r="BV125" i="443"/>
  <c r="BU78" i="443"/>
  <c r="BV120" i="443"/>
  <c r="BW65" i="443"/>
  <c r="BV22" i="443"/>
  <c r="BW70" i="443"/>
  <c r="BU88" i="443"/>
  <c r="BU28" i="443"/>
  <c r="BI15" i="443"/>
  <c r="BU120" i="443"/>
  <c r="BU84" i="443"/>
  <c r="BV107" i="443"/>
  <c r="BV106" i="443"/>
  <c r="BV57" i="443"/>
  <c r="BV49" i="443"/>
  <c r="BW135" i="443"/>
  <c r="BW120" i="443"/>
  <c r="BW145" i="443"/>
  <c r="BV112" i="443"/>
  <c r="BW61" i="443"/>
  <c r="BK14" i="443"/>
  <c r="BU64" i="443"/>
  <c r="BW82" i="443"/>
  <c r="BV24" i="443"/>
  <c r="BK12" i="443"/>
  <c r="BU99" i="443"/>
  <c r="BU79" i="443"/>
  <c r="BW125" i="443"/>
  <c r="BW100" i="443"/>
  <c r="BW90" i="443"/>
  <c r="BU43" i="443"/>
  <c r="BU42" i="443"/>
  <c r="BU66" i="443"/>
  <c r="BU73" i="443"/>
  <c r="BU69" i="443"/>
  <c r="BV145" i="443"/>
  <c r="BU85" i="443"/>
  <c r="BW52" i="443"/>
  <c r="BU53" i="443"/>
  <c r="BV35" i="443"/>
  <c r="BW121" i="443"/>
  <c r="BU39" i="443"/>
  <c r="BV55" i="443"/>
  <c r="BW96" i="443"/>
  <c r="BW102" i="443"/>
  <c r="BW58" i="443"/>
  <c r="BW101" i="443"/>
  <c r="BV36" i="443"/>
  <c r="P15" i="399"/>
  <c r="P14" i="399"/>
  <c r="M247" i="453"/>
  <c r="L247" i="453"/>
  <c r="N247" i="453"/>
  <c r="V22" i="450"/>
  <c r="N230" i="454"/>
  <c r="N245" i="454"/>
  <c r="N231" i="454"/>
  <c r="N244" i="454"/>
  <c r="N211" i="454"/>
  <c r="N195" i="454"/>
  <c r="N212" i="454"/>
  <c r="N189" i="454"/>
  <c r="N173" i="454"/>
  <c r="N157" i="454"/>
  <c r="N141" i="454"/>
  <c r="N125" i="454"/>
  <c r="N117" i="454"/>
  <c r="N109" i="454"/>
  <c r="N101" i="454"/>
  <c r="N93" i="454"/>
  <c r="N85" i="454"/>
  <c r="N77" i="454"/>
  <c r="N69" i="454"/>
  <c r="N61" i="454"/>
  <c r="N53" i="454"/>
  <c r="N45" i="454"/>
  <c r="N37" i="454"/>
  <c r="N29" i="454"/>
  <c r="N242" i="454"/>
  <c r="N222" i="454"/>
  <c r="N193" i="454"/>
  <c r="N167" i="454"/>
  <c r="N135" i="454"/>
  <c r="N206" i="454"/>
  <c r="N172" i="454"/>
  <c r="N208" i="454"/>
  <c r="N185" i="454"/>
  <c r="N171" i="454"/>
  <c r="N214" i="454"/>
  <c r="N144" i="454"/>
  <c r="N122" i="454"/>
  <c r="N114" i="454"/>
  <c r="N106" i="454"/>
  <c r="N98" i="454"/>
  <c r="N90" i="454"/>
  <c r="N82" i="454"/>
  <c r="N74" i="454"/>
  <c r="N66" i="454"/>
  <c r="N58" i="454"/>
  <c r="N50" i="454"/>
  <c r="N42" i="454"/>
  <c r="N34" i="454"/>
  <c r="N26" i="454"/>
  <c r="N213" i="454"/>
  <c r="N168" i="454"/>
  <c r="N154" i="454"/>
  <c r="N145" i="454"/>
  <c r="N131" i="454"/>
  <c r="N184" i="454"/>
  <c r="N148" i="454"/>
  <c r="N228" i="454"/>
  <c r="N238" i="454"/>
  <c r="N229" i="454"/>
  <c r="N236" i="454"/>
  <c r="N210" i="454"/>
  <c r="N194" i="454"/>
  <c r="N204" i="454"/>
  <c r="N182" i="454"/>
  <c r="N166" i="454"/>
  <c r="N150" i="454"/>
  <c r="N134" i="454"/>
  <c r="N123" i="454"/>
  <c r="N115" i="454"/>
  <c r="N107" i="454"/>
  <c r="N99" i="454"/>
  <c r="N91" i="454"/>
  <c r="N83" i="454"/>
  <c r="N75" i="454"/>
  <c r="N67" i="454"/>
  <c r="N59" i="454"/>
  <c r="N51" i="454"/>
  <c r="N43" i="454"/>
  <c r="N35" i="454"/>
  <c r="N27" i="454"/>
  <c r="N239" i="454"/>
  <c r="N216" i="454"/>
  <c r="N188" i="454"/>
  <c r="N159" i="454"/>
  <c r="N240" i="454"/>
  <c r="N205" i="454"/>
  <c r="N241" i="454"/>
  <c r="N201" i="454"/>
  <c r="N179" i="454"/>
  <c r="N170" i="454"/>
  <c r="N200" i="454"/>
  <c r="N136" i="454"/>
  <c r="N120" i="454"/>
  <c r="N112" i="454"/>
  <c r="N104" i="454"/>
  <c r="N96" i="454"/>
  <c r="N88" i="454"/>
  <c r="N80" i="454"/>
  <c r="N72" i="454"/>
  <c r="N64" i="454"/>
  <c r="N56" i="454"/>
  <c r="N48" i="454"/>
  <c r="N40" i="454"/>
  <c r="N32" i="454"/>
  <c r="N24" i="454"/>
  <c r="N209" i="454"/>
  <c r="N162" i="454"/>
  <c r="N153" i="454"/>
  <c r="N139" i="454"/>
  <c r="N130" i="454"/>
  <c r="N140" i="454"/>
  <c r="N156" i="454"/>
  <c r="N232" i="454"/>
  <c r="N233" i="454"/>
  <c r="N218" i="454"/>
  <c r="N220" i="454"/>
  <c r="N174" i="454"/>
  <c r="N142" i="454"/>
  <c r="N119" i="454"/>
  <c r="N103" i="454"/>
  <c r="N87" i="454"/>
  <c r="N71" i="454"/>
  <c r="N55" i="454"/>
  <c r="N39" i="454"/>
  <c r="N23" i="454"/>
  <c r="N197" i="454"/>
  <c r="N143" i="454"/>
  <c r="N180" i="454"/>
  <c r="N186" i="454"/>
  <c r="N163" i="454"/>
  <c r="N124" i="454"/>
  <c r="N108" i="454"/>
  <c r="N92" i="454"/>
  <c r="N76" i="454"/>
  <c r="N60" i="454"/>
  <c r="N44" i="454"/>
  <c r="N28" i="454"/>
  <c r="N176" i="454"/>
  <c r="N146" i="454"/>
  <c r="N223" i="454"/>
  <c r="N226" i="454"/>
  <c r="N227" i="454"/>
  <c r="N203" i="454"/>
  <c r="N196" i="454"/>
  <c r="N165" i="454"/>
  <c r="N133" i="454"/>
  <c r="N113" i="454"/>
  <c r="N81" i="454"/>
  <c r="N65" i="454"/>
  <c r="N49" i="454"/>
  <c r="N33" i="454"/>
  <c r="N191" i="454"/>
  <c r="N183" i="454"/>
  <c r="N221" i="454"/>
  <c r="N224" i="454"/>
  <c r="N160" i="454"/>
  <c r="N118" i="454"/>
  <c r="N102" i="454"/>
  <c r="N86" i="454"/>
  <c r="N70" i="454"/>
  <c r="N54" i="454"/>
  <c r="N38" i="454"/>
  <c r="N161" i="454"/>
  <c r="N138" i="454"/>
  <c r="N128" i="454"/>
  <c r="N246" i="454"/>
  <c r="N202" i="454"/>
  <c r="N158" i="454"/>
  <c r="N111" i="454"/>
  <c r="N79" i="454"/>
  <c r="N47" i="454"/>
  <c r="N235" i="454"/>
  <c r="N217" i="454"/>
  <c r="N177" i="454"/>
  <c r="N116" i="454"/>
  <c r="N84" i="454"/>
  <c r="N52" i="454"/>
  <c r="N164" i="454"/>
  <c r="N137" i="454"/>
  <c r="N234" i="454"/>
  <c r="N237" i="454"/>
  <c r="N219" i="454"/>
  <c r="N243" i="454"/>
  <c r="N181" i="454"/>
  <c r="N121" i="454"/>
  <c r="N105" i="454"/>
  <c r="N73" i="454"/>
  <c r="N41" i="454"/>
  <c r="N207" i="454"/>
  <c r="N199" i="454"/>
  <c r="N169" i="454"/>
  <c r="N110" i="454"/>
  <c r="N78" i="454"/>
  <c r="N46" i="454"/>
  <c r="N187" i="454"/>
  <c r="N129" i="454"/>
  <c r="N97" i="454"/>
  <c r="N178" i="454"/>
  <c r="N192" i="454"/>
  <c r="N225" i="454"/>
  <c r="N190" i="454"/>
  <c r="N127" i="454"/>
  <c r="N95" i="454"/>
  <c r="N63" i="454"/>
  <c r="N31" i="454"/>
  <c r="N175" i="454"/>
  <c r="N215" i="454"/>
  <c r="N152" i="454"/>
  <c r="N100" i="454"/>
  <c r="N68" i="454"/>
  <c r="N36" i="454"/>
  <c r="N155" i="454"/>
  <c r="N132" i="454"/>
  <c r="N149" i="454"/>
  <c r="N89" i="454"/>
  <c r="N57" i="454"/>
  <c r="N25" i="454"/>
  <c r="N151" i="454"/>
  <c r="N198" i="454"/>
  <c r="N126" i="454"/>
  <c r="N94" i="454"/>
  <c r="N62" i="454"/>
  <c r="N30" i="454"/>
  <c r="N147" i="454"/>
  <c r="V15" i="399"/>
  <c r="V14" i="399"/>
  <c r="BV146" i="446"/>
  <c r="BW141" i="446"/>
  <c r="BU135" i="446"/>
  <c r="BV130" i="446"/>
  <c r="BW125" i="446"/>
  <c r="BU119" i="446"/>
  <c r="BV114" i="446"/>
  <c r="BW109" i="446"/>
  <c r="BU103" i="446"/>
  <c r="BV98" i="446"/>
  <c r="BW93" i="446"/>
  <c r="BV143" i="446"/>
  <c r="BV137" i="446"/>
  <c r="BW130" i="446"/>
  <c r="BW123" i="446"/>
  <c r="BW116" i="446"/>
  <c r="BU108" i="446"/>
  <c r="BU102" i="446"/>
  <c r="BU93" i="446"/>
  <c r="BW88" i="446"/>
  <c r="BU82" i="446"/>
  <c r="BV77" i="446"/>
  <c r="BW72" i="446"/>
  <c r="BU66" i="446"/>
  <c r="BV61" i="446"/>
  <c r="BW56" i="446"/>
  <c r="BV144" i="446"/>
  <c r="BU136" i="446"/>
  <c r="BU126" i="446"/>
  <c r="BU113" i="446"/>
  <c r="BU101" i="446"/>
  <c r="BU96" i="446"/>
  <c r="BV87" i="446"/>
  <c r="BV78" i="446"/>
  <c r="BV72" i="446"/>
  <c r="BW65" i="446"/>
  <c r="BW58" i="446"/>
  <c r="BW51" i="446"/>
  <c r="BW46" i="446"/>
  <c r="BU40" i="446"/>
  <c r="BV35" i="446"/>
  <c r="BW30" i="446"/>
  <c r="BU24" i="446"/>
  <c r="BJ12" i="446"/>
  <c r="BW136" i="446"/>
  <c r="BW124" i="446"/>
  <c r="BU114" i="446"/>
  <c r="BU106" i="446"/>
  <c r="BW99" i="446"/>
  <c r="BW90" i="446"/>
  <c r="BV82" i="446"/>
  <c r="BV76" i="446"/>
  <c r="BW69" i="446"/>
  <c r="BW62" i="446"/>
  <c r="BW55" i="446"/>
  <c r="BW47" i="446"/>
  <c r="BU41" i="446"/>
  <c r="BV36" i="446"/>
  <c r="BW31" i="446"/>
  <c r="BU25" i="446"/>
  <c r="BI15" i="446"/>
  <c r="BW143" i="446"/>
  <c r="BU130" i="446"/>
  <c r="BW115" i="446"/>
  <c r="BW89" i="446"/>
  <c r="BV79" i="446"/>
  <c r="BW66" i="446"/>
  <c r="BV51" i="446"/>
  <c r="BW45" i="446"/>
  <c r="BW32" i="446"/>
  <c r="BK14" i="446"/>
  <c r="BU128" i="446"/>
  <c r="BV109" i="446"/>
  <c r="BW92" i="446"/>
  <c r="BU72" i="446"/>
  <c r="BW36" i="446"/>
  <c r="BU120" i="446"/>
  <c r="BV83" i="446"/>
  <c r="BU43" i="446"/>
  <c r="BU22" i="446"/>
  <c r="BU132" i="446"/>
  <c r="BU110" i="446"/>
  <c r="BV68" i="446"/>
  <c r="BU50" i="446"/>
  <c r="BW33" i="446"/>
  <c r="BI13" i="446"/>
  <c r="BV70" i="446"/>
  <c r="BW57" i="446"/>
  <c r="BU27" i="446"/>
  <c r="BJ15" i="446"/>
  <c r="BV145" i="446"/>
  <c r="BW118" i="446"/>
  <c r="BW96" i="446"/>
  <c r="BW79" i="446"/>
  <c r="BV54" i="446"/>
  <c r="BW44" i="446"/>
  <c r="BU31" i="446"/>
  <c r="BW25" i="446"/>
  <c r="BW145" i="446"/>
  <c r="BU139" i="446"/>
  <c r="BV134" i="446"/>
  <c r="BW129" i="446"/>
  <c r="BU123" i="446"/>
  <c r="BV118" i="446"/>
  <c r="BW113" i="446"/>
  <c r="BU107" i="446"/>
  <c r="BV102" i="446"/>
  <c r="BW97" i="446"/>
  <c r="BU91" i="446"/>
  <c r="BU141" i="446"/>
  <c r="BV136" i="446"/>
  <c r="BV127" i="446"/>
  <c r="BV121" i="446"/>
  <c r="BW114" i="446"/>
  <c r="BW107" i="446"/>
  <c r="BW100" i="446"/>
  <c r="BU92" i="446"/>
  <c r="BU86" i="446"/>
  <c r="BV81" i="446"/>
  <c r="BW76" i="446"/>
  <c r="BU70" i="446"/>
  <c r="BV65" i="446"/>
  <c r="BW60" i="446"/>
  <c r="BU54" i="446"/>
  <c r="BV141" i="446"/>
  <c r="BW134" i="446"/>
  <c r="BV124" i="446"/>
  <c r="BW110" i="446"/>
  <c r="BV99" i="446"/>
  <c r="BW95" i="446"/>
  <c r="BU85" i="446"/>
  <c r="BU76" i="446"/>
  <c r="BV71" i="446"/>
  <c r="BV62" i="446"/>
  <c r="BV56" i="446"/>
  <c r="BW50" i="446"/>
  <c r="BU44" i="446"/>
  <c r="BV39" i="446"/>
  <c r="BW34" i="446"/>
  <c r="BU28" i="446"/>
  <c r="BV23" i="446"/>
  <c r="BW144" i="446"/>
  <c r="BV135" i="446"/>
  <c r="BW119" i="446"/>
  <c r="BV113" i="446"/>
  <c r="BU105" i="446"/>
  <c r="BV96" i="446"/>
  <c r="BU89" i="446"/>
  <c r="BU80" i="446"/>
  <c r="BV75" i="446"/>
  <c r="BV66" i="446"/>
  <c r="BV60" i="446"/>
  <c r="BW53" i="446"/>
  <c r="BU45" i="446"/>
  <c r="BV40" i="446"/>
  <c r="BW35" i="446"/>
  <c r="BU29" i="446"/>
  <c r="BV24" i="446"/>
  <c r="BI14" i="446"/>
  <c r="BU138" i="446"/>
  <c r="BV128" i="446"/>
  <c r="BV108" i="446"/>
  <c r="BU88" i="446"/>
  <c r="BW77" i="446"/>
  <c r="BU65" i="446"/>
  <c r="BV50" i="446"/>
  <c r="BV41" i="446"/>
  <c r="BU30" i="446"/>
  <c r="BJ13" i="446"/>
  <c r="BV123" i="446"/>
  <c r="BV103" i="446"/>
  <c r="BV86" i="446"/>
  <c r="BW70" i="446"/>
  <c r="BU34" i="446"/>
  <c r="BU97" i="446"/>
  <c r="BU56" i="446"/>
  <c r="BV42" i="446"/>
  <c r="BU144" i="446"/>
  <c r="BV131" i="446"/>
  <c r="BU94" i="446"/>
  <c r="BV63" i="446"/>
  <c r="BW49" i="446"/>
  <c r="BV29" i="446"/>
  <c r="BV112" i="446"/>
  <c r="BU68" i="446"/>
  <c r="BV52" i="446"/>
  <c r="BV26" i="446"/>
  <c r="BU146" i="446"/>
  <c r="BW135" i="446"/>
  <c r="BV117" i="446"/>
  <c r="BU83" i="446"/>
  <c r="BU71" i="446"/>
  <c r="BU52" i="446"/>
  <c r="BU42" i="446"/>
  <c r="BV30" i="446"/>
  <c r="BJ16" i="446"/>
  <c r="BW137" i="446"/>
  <c r="BV126" i="446"/>
  <c r="BU115" i="446"/>
  <c r="BW105" i="446"/>
  <c r="BV94" i="446"/>
  <c r="BW139" i="446"/>
  <c r="BU124" i="446"/>
  <c r="BU109" i="446"/>
  <c r="BV95" i="446"/>
  <c r="BW84" i="446"/>
  <c r="BV73" i="446"/>
  <c r="BU62" i="446"/>
  <c r="BW52" i="446"/>
  <c r="BW128" i="446"/>
  <c r="BW103" i="446"/>
  <c r="BV88" i="446"/>
  <c r="BW74" i="446"/>
  <c r="BU59" i="446"/>
  <c r="BV47" i="446"/>
  <c r="BU36" i="446"/>
  <c r="BW26" i="446"/>
  <c r="BV140" i="446"/>
  <c r="BV115" i="446"/>
  <c r="BU100" i="446"/>
  <c r="BW85" i="446"/>
  <c r="BW71" i="446"/>
  <c r="BU57" i="446"/>
  <c r="BW43" i="446"/>
  <c r="BV32" i="446"/>
  <c r="BI16" i="446"/>
  <c r="BW131" i="446"/>
  <c r="BW94" i="446"/>
  <c r="BU67" i="446"/>
  <c r="BU46" i="446"/>
  <c r="BV25" i="446"/>
  <c r="BU116" i="446"/>
  <c r="BW73" i="446"/>
  <c r="BV22" i="446"/>
  <c r="BV49" i="446"/>
  <c r="BU133" i="446"/>
  <c r="BV74" i="446"/>
  <c r="BU39" i="446"/>
  <c r="BV80" i="446"/>
  <c r="BV33" i="446"/>
  <c r="BU122" i="446"/>
  <c r="BU104" i="446"/>
  <c r="BV64" i="446"/>
  <c r="BV37" i="446"/>
  <c r="BU143" i="446"/>
  <c r="BW133" i="446"/>
  <c r="BV122" i="446"/>
  <c r="BU111" i="446"/>
  <c r="BW101" i="446"/>
  <c r="BV90" i="446"/>
  <c r="BU134" i="446"/>
  <c r="BV120" i="446"/>
  <c r="BV105" i="446"/>
  <c r="BW91" i="446"/>
  <c r="BW80" i="446"/>
  <c r="BV69" i="446"/>
  <c r="BU58" i="446"/>
  <c r="BV139" i="446"/>
  <c r="BW120" i="446"/>
  <c r="BU98" i="446"/>
  <c r="BW83" i="446"/>
  <c r="BU69" i="446"/>
  <c r="BV55" i="446"/>
  <c r="BV43" i="446"/>
  <c r="BU32" i="446"/>
  <c r="BW22" i="446"/>
  <c r="BU129" i="446"/>
  <c r="BU112" i="446"/>
  <c r="BV93" i="446"/>
  <c r="BU79" i="446"/>
  <c r="BU64" i="446"/>
  <c r="BU49" i="446"/>
  <c r="BW39" i="446"/>
  <c r="BV28" i="446"/>
  <c r="BK12" i="446"/>
  <c r="BW127" i="446"/>
  <c r="BW86" i="446"/>
  <c r="BW63" i="446"/>
  <c r="BU35" i="446"/>
  <c r="BI12" i="446"/>
  <c r="BW102" i="446"/>
  <c r="BU51" i="446"/>
  <c r="BV92" i="446"/>
  <c r="BW40" i="446"/>
  <c r="BV129" i="446"/>
  <c r="BW61" i="446"/>
  <c r="BK15" i="446"/>
  <c r="BU61" i="446"/>
  <c r="BW24" i="446"/>
  <c r="BV125" i="446"/>
  <c r="BW82" i="446"/>
  <c r="BU47" i="446"/>
  <c r="BW28" i="446"/>
  <c r="BV142" i="446"/>
  <c r="BW121" i="446"/>
  <c r="BU99" i="446"/>
  <c r="BW132" i="446"/>
  <c r="BV104" i="446"/>
  <c r="BU78" i="446"/>
  <c r="BV57" i="446"/>
  <c r="BV119" i="446"/>
  <c r="BW81" i="446"/>
  <c r="BU53" i="446"/>
  <c r="BV31" i="446"/>
  <c r="BW126" i="446"/>
  <c r="BV91" i="446"/>
  <c r="BU63" i="446"/>
  <c r="BU37" i="446"/>
  <c r="BU145" i="446"/>
  <c r="BV84" i="446"/>
  <c r="BV34" i="446"/>
  <c r="BV100" i="446"/>
  <c r="BU87" i="446"/>
  <c r="BW112" i="446"/>
  <c r="BJ14" i="446"/>
  <c r="BK16" i="446"/>
  <c r="BU81" i="446"/>
  <c r="BU26" i="446"/>
  <c r="BV138" i="446"/>
  <c r="BW117" i="446"/>
  <c r="BU95" i="446"/>
  <c r="BU125" i="446"/>
  <c r="BW98" i="446"/>
  <c r="BU74" i="446"/>
  <c r="BV53" i="446"/>
  <c r="BW108" i="446"/>
  <c r="BU75" i="446"/>
  <c r="BU48" i="446"/>
  <c r="BV27" i="446"/>
  <c r="BU117" i="446"/>
  <c r="BW87" i="446"/>
  <c r="BV59" i="446"/>
  <c r="BU33" i="446"/>
  <c r="BV133" i="446"/>
  <c r="BW75" i="446"/>
  <c r="BW29" i="446"/>
  <c r="BU84" i="446"/>
  <c r="BW54" i="446"/>
  <c r="BU77" i="446"/>
  <c r="BW104" i="446"/>
  <c r="BW140" i="446"/>
  <c r="BV67" i="446"/>
  <c r="BU131" i="446"/>
  <c r="BW146" i="446"/>
  <c r="BV89" i="446"/>
  <c r="BW138" i="446"/>
  <c r="BW67" i="446"/>
  <c r="BK13" i="446"/>
  <c r="BW78" i="446"/>
  <c r="BW27" i="446"/>
  <c r="BU55" i="446"/>
  <c r="BV38" i="446"/>
  <c r="BW59" i="446"/>
  <c r="BU121" i="446"/>
  <c r="BV110" i="446"/>
  <c r="BV97" i="446"/>
  <c r="BW111" i="446"/>
  <c r="BV116" i="446"/>
  <c r="BW37" i="446"/>
  <c r="BV46" i="446"/>
  <c r="BU127" i="446"/>
  <c r="BU140" i="446"/>
  <c r="BV85" i="446"/>
  <c r="BV132" i="446"/>
  <c r="BU60" i="446"/>
  <c r="BU142" i="446"/>
  <c r="BU73" i="446"/>
  <c r="BW23" i="446"/>
  <c r="BW48" i="446"/>
  <c r="BU23" i="446"/>
  <c r="BV45" i="446"/>
  <c r="BW106" i="446"/>
  <c r="BU118" i="446"/>
  <c r="BW68" i="446"/>
  <c r="BW42" i="446"/>
  <c r="BV48" i="446"/>
  <c r="BU137" i="446"/>
  <c r="BV58" i="446"/>
  <c r="BW64" i="446"/>
  <c r="BV44" i="446"/>
  <c r="BU38" i="446"/>
  <c r="BV101" i="446"/>
  <c r="BU90" i="446"/>
  <c r="BV107" i="446"/>
  <c r="BW41" i="446"/>
  <c r="BV106" i="446"/>
  <c r="BW38" i="446"/>
  <c r="BW122" i="446"/>
  <c r="BV111" i="446"/>
  <c r="BW142" i="446"/>
  <c r="M233" i="449"/>
  <c r="M225" i="449"/>
  <c r="M232" i="449"/>
  <c r="M224" i="449"/>
  <c r="M237" i="449"/>
  <c r="M219" i="449"/>
  <c r="M211" i="449"/>
  <c r="M203" i="449"/>
  <c r="M195" i="449"/>
  <c r="M187" i="449"/>
  <c r="M179" i="449"/>
  <c r="M171" i="449"/>
  <c r="M163" i="449"/>
  <c r="M155" i="449"/>
  <c r="M147" i="449"/>
  <c r="M242" i="449"/>
  <c r="M222" i="449"/>
  <c r="M214" i="449"/>
  <c r="M206" i="449"/>
  <c r="M198" i="449"/>
  <c r="M190" i="449"/>
  <c r="M182" i="449"/>
  <c r="M174" i="449"/>
  <c r="M166" i="449"/>
  <c r="M158" i="449"/>
  <c r="M150" i="449"/>
  <c r="M142" i="449"/>
  <c r="M135" i="449"/>
  <c r="M128" i="449"/>
  <c r="M120" i="449"/>
  <c r="M112" i="449"/>
  <c r="M104" i="449"/>
  <c r="M96" i="449"/>
  <c r="M88" i="449"/>
  <c r="M80" i="449"/>
  <c r="M72" i="449"/>
  <c r="M64" i="449"/>
  <c r="M56" i="449"/>
  <c r="M48" i="449"/>
  <c r="M40" i="449"/>
  <c r="M32" i="449"/>
  <c r="M24" i="449"/>
  <c r="M129" i="449"/>
  <c r="M121" i="449"/>
  <c r="M113" i="449"/>
  <c r="M105" i="449"/>
  <c r="M97" i="449"/>
  <c r="M89" i="449"/>
  <c r="M81" i="449"/>
  <c r="M73" i="449"/>
  <c r="M65" i="449"/>
  <c r="M57" i="449"/>
  <c r="M49" i="449"/>
  <c r="M41" i="449"/>
  <c r="M33" i="449"/>
  <c r="M137" i="449"/>
  <c r="M245" i="449"/>
  <c r="M244" i="449"/>
  <c r="M235" i="449"/>
  <c r="M209" i="449"/>
  <c r="M201" i="449"/>
  <c r="M185" i="449"/>
  <c r="M177" i="449"/>
  <c r="M161" i="449"/>
  <c r="M153" i="449"/>
  <c r="M240" i="449"/>
  <c r="M220" i="449"/>
  <c r="M212" i="449"/>
  <c r="M196" i="449"/>
  <c r="M188" i="449"/>
  <c r="M172" i="449"/>
  <c r="M164" i="449"/>
  <c r="M148" i="449"/>
  <c r="M140" i="449"/>
  <c r="M126" i="449"/>
  <c r="M118" i="449"/>
  <c r="M102" i="449"/>
  <c r="M94" i="449"/>
  <c r="M78" i="449"/>
  <c r="M70" i="449"/>
  <c r="M54" i="449"/>
  <c r="M46" i="449"/>
  <c r="M30" i="449"/>
  <c r="M127" i="449"/>
  <c r="M119" i="449"/>
  <c r="M103" i="449"/>
  <c r="M87" i="449"/>
  <c r="M71" i="449"/>
  <c r="M63" i="449"/>
  <c r="M47" i="449"/>
  <c r="M31" i="449"/>
  <c r="M231" i="449"/>
  <c r="M230" i="449"/>
  <c r="M217" i="449"/>
  <c r="M193" i="449"/>
  <c r="M169" i="449"/>
  <c r="M145" i="449"/>
  <c r="M204" i="449"/>
  <c r="M180" i="449"/>
  <c r="M156" i="449"/>
  <c r="M134" i="449"/>
  <c r="M110" i="449"/>
  <c r="M86" i="449"/>
  <c r="M62" i="449"/>
  <c r="M38" i="449"/>
  <c r="M139" i="449"/>
  <c r="M111" i="449"/>
  <c r="M95" i="449"/>
  <c r="M79" i="449"/>
  <c r="M55" i="449"/>
  <c r="M39" i="449"/>
  <c r="M25" i="449"/>
  <c r="M234" i="449"/>
  <c r="M239" i="449"/>
  <c r="M213" i="449"/>
  <c r="M197" i="449"/>
  <c r="M181" i="449"/>
  <c r="M165" i="449"/>
  <c r="M149" i="449"/>
  <c r="M236" i="449"/>
  <c r="M208" i="449"/>
  <c r="M192" i="449"/>
  <c r="M176" i="449"/>
  <c r="M160" i="449"/>
  <c r="M144" i="449"/>
  <c r="M130" i="449"/>
  <c r="M114" i="449"/>
  <c r="M98" i="449"/>
  <c r="M82" i="449"/>
  <c r="M66" i="449"/>
  <c r="M50" i="449"/>
  <c r="M34" i="449"/>
  <c r="M131" i="449"/>
  <c r="M115" i="449"/>
  <c r="M99" i="449"/>
  <c r="M83" i="449"/>
  <c r="M67" i="449"/>
  <c r="M51" i="449"/>
  <c r="M35" i="449"/>
  <c r="M23" i="449"/>
  <c r="M229" i="449"/>
  <c r="M223" i="449"/>
  <c r="M207" i="449"/>
  <c r="M191" i="449"/>
  <c r="M159" i="449"/>
  <c r="M143" i="449"/>
  <c r="M202" i="449"/>
  <c r="M186" i="449"/>
  <c r="M170" i="449"/>
  <c r="M154" i="449"/>
  <c r="M124" i="449"/>
  <c r="M108" i="449"/>
  <c r="M76" i="449"/>
  <c r="M60" i="449"/>
  <c r="M28" i="449"/>
  <c r="M125" i="449"/>
  <c r="M109" i="449"/>
  <c r="M77" i="449"/>
  <c r="M61" i="449"/>
  <c r="M29" i="449"/>
  <c r="M226" i="449"/>
  <c r="M205" i="449"/>
  <c r="M228" i="449"/>
  <c r="M175" i="449"/>
  <c r="M218" i="449"/>
  <c r="M138" i="449"/>
  <c r="M92" i="449"/>
  <c r="M44" i="449"/>
  <c r="M93" i="449"/>
  <c r="M45" i="449"/>
  <c r="M227" i="449"/>
  <c r="M221" i="449"/>
  <c r="M189" i="449"/>
  <c r="M173" i="449"/>
  <c r="M157" i="449"/>
  <c r="M141" i="449"/>
  <c r="M216" i="449"/>
  <c r="M200" i="449"/>
  <c r="M184" i="449"/>
  <c r="M168" i="449"/>
  <c r="M152" i="449"/>
  <c r="M136" i="449"/>
  <c r="M122" i="449"/>
  <c r="M106" i="449"/>
  <c r="M90" i="449"/>
  <c r="M74" i="449"/>
  <c r="M58" i="449"/>
  <c r="M42" i="449"/>
  <c r="M26" i="449"/>
  <c r="M123" i="449"/>
  <c r="M107" i="449"/>
  <c r="M91" i="449"/>
  <c r="M75" i="449"/>
  <c r="M59" i="449"/>
  <c r="M43" i="449"/>
  <c r="M27" i="449"/>
  <c r="M243" i="449"/>
  <c r="M241" i="449"/>
  <c r="M215" i="449"/>
  <c r="M199" i="449"/>
  <c r="M183" i="449"/>
  <c r="M167" i="449"/>
  <c r="M151" i="449"/>
  <c r="M238" i="449"/>
  <c r="M210" i="449"/>
  <c r="M194" i="449"/>
  <c r="M178" i="449"/>
  <c r="M162" i="449"/>
  <c r="M146" i="449"/>
  <c r="M132" i="449"/>
  <c r="M116" i="449"/>
  <c r="M100" i="449"/>
  <c r="M84" i="449"/>
  <c r="M68" i="449"/>
  <c r="M52" i="449"/>
  <c r="M36" i="449"/>
  <c r="M133" i="449"/>
  <c r="M117" i="449"/>
  <c r="M101" i="449"/>
  <c r="M85" i="449"/>
  <c r="M69" i="449"/>
  <c r="M53" i="449"/>
  <c r="M37" i="449"/>
  <c r="M246" i="449"/>
  <c r="BW139" i="342"/>
  <c r="BW133" i="342"/>
  <c r="BW125" i="342"/>
  <c r="BW114" i="342"/>
  <c r="BW110" i="342"/>
  <c r="BW91" i="342"/>
  <c r="BW89" i="342"/>
  <c r="BW86" i="342"/>
  <c r="BW83" i="342"/>
  <c r="BW74" i="342"/>
  <c r="BW67" i="342"/>
  <c r="BW64" i="342"/>
  <c r="BW58" i="342"/>
  <c r="BW54" i="342"/>
  <c r="BW109" i="342"/>
  <c r="BW99" i="342"/>
  <c r="BW85" i="342"/>
  <c r="BW75" i="342"/>
  <c r="BW63" i="342"/>
  <c r="BW43" i="342"/>
  <c r="BW30" i="342"/>
  <c r="BV143" i="342"/>
  <c r="BV135" i="342"/>
  <c r="BU129" i="342"/>
  <c r="BW121" i="342"/>
  <c r="BU117" i="342"/>
  <c r="BV111" i="342"/>
  <c r="BV103" i="342"/>
  <c r="BW97" i="342"/>
  <c r="BV91" i="342"/>
  <c r="BV83" i="342"/>
  <c r="BU77" i="342"/>
  <c r="BV71" i="342"/>
  <c r="BW65" i="342"/>
  <c r="BV59" i="342"/>
  <c r="BU53" i="342"/>
  <c r="BV47" i="342"/>
  <c r="BV39" i="342"/>
  <c r="BV144" i="342"/>
  <c r="BV137" i="342"/>
  <c r="BV130" i="342"/>
  <c r="BV121" i="342"/>
  <c r="BV112" i="342"/>
  <c r="BV105" i="342"/>
  <c r="BV96" i="342"/>
  <c r="BW88" i="342"/>
  <c r="BU79" i="342"/>
  <c r="BV66" i="342"/>
  <c r="BV57" i="342"/>
  <c r="BV48" i="342"/>
  <c r="BU40" i="342"/>
  <c r="BU30" i="342"/>
  <c r="BU26" i="342"/>
  <c r="BV140" i="342"/>
  <c r="BU131" i="342"/>
  <c r="BV118" i="342"/>
  <c r="BV109" i="342"/>
  <c r="BV97" i="342"/>
  <c r="BU84" i="342"/>
  <c r="BU75" i="342"/>
  <c r="BW59" i="342"/>
  <c r="BU48" i="342"/>
  <c r="BU34" i="342"/>
  <c r="BK14" i="342"/>
  <c r="BV134" i="342"/>
  <c r="BU126" i="342"/>
  <c r="BW142" i="342"/>
  <c r="BU140" i="342"/>
  <c r="BU118" i="342"/>
  <c r="BV110" i="342"/>
  <c r="BU103" i="342"/>
  <c r="BW87" i="342"/>
  <c r="BW78" i="342"/>
  <c r="BU66" i="342"/>
  <c r="BW52" i="342"/>
  <c r="BV44" i="342"/>
  <c r="BU35" i="342"/>
  <c r="BJ13" i="342"/>
  <c r="BW134" i="342"/>
  <c r="BU132" i="342"/>
  <c r="BU115" i="342"/>
  <c r="BU91" i="342"/>
  <c r="BW80" i="342"/>
  <c r="BV60" i="342"/>
  <c r="BU33" i="342"/>
  <c r="BI13" i="342"/>
  <c r="BU62" i="342"/>
  <c r="BU83" i="342"/>
  <c r="BV28" i="342"/>
  <c r="BV104" i="342"/>
  <c r="BV92" i="342"/>
  <c r="BV69" i="342"/>
  <c r="BU31" i="342"/>
  <c r="BV101" i="342"/>
  <c r="BU60" i="342"/>
  <c r="BV33" i="342"/>
  <c r="BU94" i="342"/>
  <c r="BU59" i="342"/>
  <c r="BW36" i="342"/>
  <c r="BW32" i="342"/>
  <c r="BW45" i="342"/>
  <c r="BW48" i="342"/>
  <c r="BW35" i="342"/>
  <c r="BI16" i="342"/>
  <c r="BK15" i="342"/>
  <c r="BW23" i="342"/>
  <c r="BW137" i="342"/>
  <c r="BW124" i="342"/>
  <c r="BW122" i="342"/>
  <c r="BW115" i="342"/>
  <c r="BW93" i="342"/>
  <c r="BW77" i="342"/>
  <c r="BW66" i="342"/>
  <c r="BW31" i="342"/>
  <c r="BW39" i="342"/>
  <c r="BU141" i="342"/>
  <c r="BU133" i="342"/>
  <c r="BV127" i="342"/>
  <c r="BU121" i="342"/>
  <c r="BV115" i="342"/>
  <c r="BU109" i="342"/>
  <c r="BW101" i="342"/>
  <c r="BU97" i="342"/>
  <c r="BU89" i="342"/>
  <c r="BW81" i="342"/>
  <c r="BV75" i="342"/>
  <c r="BW69" i="342"/>
  <c r="BU65" i="342"/>
  <c r="BU57" i="342"/>
  <c r="BV51" i="342"/>
  <c r="BU45" i="342"/>
  <c r="BU37" i="342"/>
  <c r="BU143" i="342"/>
  <c r="BW136" i="342"/>
  <c r="BV128" i="342"/>
  <c r="BW120" i="342"/>
  <c r="BU111" i="342"/>
  <c r="BW104" i="342"/>
  <c r="BU95" i="342"/>
  <c r="BU88" i="342"/>
  <c r="BU74" i="342"/>
  <c r="BV64" i="342"/>
  <c r="BU56" i="342"/>
  <c r="BU47" i="342"/>
  <c r="BV34" i="342"/>
  <c r="BV29" i="342"/>
  <c r="BV25" i="342"/>
  <c r="BU139" i="342"/>
  <c r="BW127" i="342"/>
  <c r="BV116" i="342"/>
  <c r="BW108" i="342"/>
  <c r="BU86" i="342"/>
  <c r="BW82" i="342"/>
  <c r="BV74" i="342"/>
  <c r="BV56" i="342"/>
  <c r="BU46" i="342"/>
  <c r="BV30" i="342"/>
  <c r="BJ12" i="342"/>
  <c r="BV132" i="342"/>
  <c r="BV125" i="342"/>
  <c r="BU142" i="342"/>
  <c r="BU130" i="342"/>
  <c r="BV117" i="342"/>
  <c r="BV108" i="342"/>
  <c r="BU99" i="342"/>
  <c r="BV86" i="342"/>
  <c r="BU78" i="342"/>
  <c r="BV65" i="342"/>
  <c r="BU52" i="342"/>
  <c r="BU43" i="342"/>
  <c r="BU29" i="342"/>
  <c r="BU146" i="342"/>
  <c r="BU134" i="342"/>
  <c r="BV126" i="342"/>
  <c r="BV102" i="342"/>
  <c r="BV90" i="342"/>
  <c r="BV72" i="342"/>
  <c r="BU38" i="342"/>
  <c r="BV32" i="342"/>
  <c r="BK12" i="342"/>
  <c r="BV24" i="342"/>
  <c r="BV68" i="342"/>
  <c r="BV122" i="342"/>
  <c r="BW103" i="342"/>
  <c r="BW79" i="342"/>
  <c r="BW68" i="342"/>
  <c r="BI12" i="342"/>
  <c r="BU100" i="342"/>
  <c r="BU51" i="342"/>
  <c r="BU119" i="342"/>
  <c r="BU92" i="342"/>
  <c r="BV58" i="342"/>
  <c r="BW33" i="342"/>
  <c r="BW47" i="342"/>
  <c r="BW25" i="342"/>
  <c r="BW26" i="342"/>
  <c r="BW46" i="342"/>
  <c r="BW146" i="342"/>
  <c r="BW143" i="342"/>
  <c r="BW141" i="342"/>
  <c r="BW90" i="342"/>
  <c r="BW56" i="342"/>
  <c r="BW105" i="342"/>
  <c r="BW96" i="342"/>
  <c r="BW76" i="342"/>
  <c r="BW72" i="342"/>
  <c r="BW61" i="342"/>
  <c r="BW60" i="342"/>
  <c r="BW57" i="342"/>
  <c r="BW28" i="342"/>
  <c r="BV23" i="342"/>
  <c r="BW145" i="342"/>
  <c r="BV131" i="342"/>
  <c r="BV119" i="342"/>
  <c r="BV107" i="342"/>
  <c r="BV95" i="342"/>
  <c r="BU81" i="342"/>
  <c r="BU69" i="342"/>
  <c r="BV55" i="342"/>
  <c r="BV43" i="342"/>
  <c r="BW138" i="342"/>
  <c r="BU127" i="342"/>
  <c r="BW106" i="342"/>
  <c r="BU90" i="342"/>
  <c r="BV73" i="342"/>
  <c r="BW51" i="342"/>
  <c r="BU32" i="342"/>
  <c r="BU24" i="342"/>
  <c r="BW123" i="342"/>
  <c r="BU108" i="342"/>
  <c r="BV78" i="342"/>
  <c r="BV54" i="342"/>
  <c r="BU25" i="342"/>
  <c r="BU128" i="342"/>
  <c r="BV141" i="342"/>
  <c r="BW116" i="342"/>
  <c r="BW95" i="342"/>
  <c r="BV77" i="342"/>
  <c r="BW50" i="342"/>
  <c r="BV26" i="342"/>
  <c r="BV133" i="342"/>
  <c r="BV100" i="342"/>
  <c r="BW71" i="342"/>
  <c r="BU27" i="342"/>
  <c r="BV93" i="342"/>
  <c r="BU114" i="342"/>
  <c r="BW70" i="342"/>
  <c r="BW111" i="342"/>
  <c r="BV38" i="342"/>
  <c r="BV70" i="342"/>
  <c r="BW41" i="342"/>
  <c r="BW29" i="342"/>
  <c r="BW24" i="342"/>
  <c r="BW22" i="342"/>
  <c r="BJ15" i="342"/>
  <c r="BI15" i="342"/>
  <c r="BU137" i="342"/>
  <c r="BW117" i="342"/>
  <c r="BU101" i="342"/>
  <c r="BU85" i="342"/>
  <c r="BV67" i="342"/>
  <c r="BW49" i="342"/>
  <c r="BV146" i="342"/>
  <c r="BU122" i="342"/>
  <c r="BU104" i="342"/>
  <c r="BV80" i="342"/>
  <c r="BV50" i="342"/>
  <c r="BU28" i="342"/>
  <c r="BU135" i="342"/>
  <c r="BU98" i="342"/>
  <c r="BU71" i="342"/>
  <c r="BU44" i="342"/>
  <c r="BW126" i="342"/>
  <c r="BV129" i="342"/>
  <c r="BV106" i="342"/>
  <c r="BU76" i="342"/>
  <c r="BV42" i="342"/>
  <c r="BW144" i="342"/>
  <c r="BU96" i="342"/>
  <c r="BV37" i="342"/>
  <c r="BW62" i="342"/>
  <c r="BV113" i="342"/>
  <c r="BU68" i="342"/>
  <c r="BV61" i="342"/>
  <c r="BU64" i="342"/>
  <c r="BW42" i="342"/>
  <c r="BU22" i="342"/>
  <c r="BK16" i="342"/>
  <c r="BU145" i="342"/>
  <c r="BU113" i="342"/>
  <c r="BW73" i="342"/>
  <c r="BU41" i="342"/>
  <c r="BV114" i="342"/>
  <c r="BU63" i="342"/>
  <c r="BU112" i="342"/>
  <c r="BV52" i="342"/>
  <c r="BU144" i="342"/>
  <c r="BV84" i="342"/>
  <c r="BI14" i="342"/>
  <c r="BV124" i="342"/>
  <c r="BV81" i="342"/>
  <c r="BJ14" i="342"/>
  <c r="BU50" i="342"/>
  <c r="BV94" i="342"/>
  <c r="BU102" i="342"/>
  <c r="BW107" i="342"/>
  <c r="BK13" i="342"/>
  <c r="BW27" i="342"/>
  <c r="BJ16" i="342"/>
  <c r="BW130" i="342"/>
  <c r="BW119" i="342"/>
  <c r="BW118" i="342"/>
  <c r="BW100" i="342"/>
  <c r="BW37" i="342"/>
  <c r="BW129" i="342"/>
  <c r="BW113" i="342"/>
  <c r="BV99" i="342"/>
  <c r="BV79" i="342"/>
  <c r="BV63" i="342"/>
  <c r="BU49" i="342"/>
  <c r="BU138" i="342"/>
  <c r="BU120" i="342"/>
  <c r="BV98" i="342"/>
  <c r="BU72" i="342"/>
  <c r="BU42" i="342"/>
  <c r="BV27" i="342"/>
  <c r="BV120" i="342"/>
  <c r="BV85" i="342"/>
  <c r="BU67" i="342"/>
  <c r="BU23" i="342"/>
  <c r="BU124" i="342"/>
  <c r="BW128" i="342"/>
  <c r="BV88" i="342"/>
  <c r="BU54" i="342"/>
  <c r="BU39" i="342"/>
  <c r="BW132" i="342"/>
  <c r="BU82" i="342"/>
  <c r="BU36" i="342"/>
  <c r="BW92" i="342"/>
  <c r="BW98" i="342"/>
  <c r="BU55" i="342"/>
  <c r="BV36" i="342"/>
  <c r="BV40" i="342"/>
  <c r="BW55" i="342"/>
  <c r="BU125" i="342"/>
  <c r="BU93" i="342"/>
  <c r="BU61" i="342"/>
  <c r="BU136" i="342"/>
  <c r="BV89" i="342"/>
  <c r="BV41" i="342"/>
  <c r="BV142" i="342"/>
  <c r="BW84" i="342"/>
  <c r="BV136" i="342"/>
  <c r="BU116" i="342"/>
  <c r="BV53" i="342"/>
  <c r="BU105" i="342"/>
  <c r="BV35" i="342"/>
  <c r="BU58" i="342"/>
  <c r="BV76" i="342"/>
  <c r="BU107" i="342"/>
  <c r="BU123" i="342"/>
  <c r="BU70" i="342"/>
  <c r="BW44" i="342"/>
  <c r="BW34" i="342"/>
  <c r="BU73" i="342"/>
  <c r="BV138" i="342"/>
  <c r="BW135" i="342"/>
  <c r="BW102" i="342"/>
  <c r="BW112" i="342"/>
  <c r="BV22" i="342"/>
  <c r="BV87" i="342"/>
  <c r="BW131" i="342"/>
  <c r="BV31" i="342"/>
  <c r="BV45" i="342"/>
  <c r="BU80" i="342"/>
  <c r="BV62" i="342"/>
  <c r="BU87" i="342"/>
  <c r="BW40" i="342"/>
  <c r="BV139" i="342"/>
  <c r="BU106" i="342"/>
  <c r="BV46" i="342"/>
  <c r="BW94" i="342"/>
  <c r="BW38" i="342"/>
  <c r="BV123" i="342"/>
  <c r="BW53" i="342"/>
  <c r="BV82" i="342"/>
  <c r="BU110" i="342"/>
  <c r="BW140" i="342"/>
  <c r="BV145" i="342"/>
  <c r="BV49" i="342"/>
  <c r="L228" i="450"/>
  <c r="L242" i="450"/>
  <c r="L233" i="450"/>
  <c r="L225" i="450"/>
  <c r="L222" i="450"/>
  <c r="L214" i="450"/>
  <c r="L237" i="450"/>
  <c r="L221" i="450"/>
  <c r="L200" i="450"/>
  <c r="L192" i="450"/>
  <c r="L184" i="450"/>
  <c r="L206" i="450"/>
  <c r="L176" i="450"/>
  <c r="L166" i="450"/>
  <c r="L158" i="450"/>
  <c r="L150" i="450"/>
  <c r="L211" i="450"/>
  <c r="L189" i="450"/>
  <c r="L195" i="450"/>
  <c r="L173" i="450"/>
  <c r="L165" i="450"/>
  <c r="L157" i="450"/>
  <c r="L149" i="450"/>
  <c r="L205" i="450"/>
  <c r="L137" i="450"/>
  <c r="L129" i="450"/>
  <c r="L121" i="450"/>
  <c r="L175" i="450"/>
  <c r="L181" i="450"/>
  <c r="L136" i="450"/>
  <c r="L128" i="450"/>
  <c r="L120" i="450"/>
  <c r="L109" i="450"/>
  <c r="L101" i="450"/>
  <c r="L93" i="450"/>
  <c r="L85" i="450"/>
  <c r="L77" i="450"/>
  <c r="L69" i="450"/>
  <c r="L116" i="450"/>
  <c r="L108" i="450"/>
  <c r="L100" i="450"/>
  <c r="L92" i="450"/>
  <c r="L84" i="450"/>
  <c r="L76" i="450"/>
  <c r="L68" i="450"/>
  <c r="L59" i="450"/>
  <c r="L51" i="450"/>
  <c r="L43" i="450"/>
  <c r="L35" i="450"/>
  <c r="L27" i="450"/>
  <c r="L63" i="450"/>
  <c r="L56" i="450"/>
  <c r="L48" i="450"/>
  <c r="L40" i="450"/>
  <c r="L32" i="450"/>
  <c r="L24" i="450"/>
  <c r="L234" i="450"/>
  <c r="L226" i="450"/>
  <c r="L240" i="450"/>
  <c r="L231" i="450"/>
  <c r="L241" i="450"/>
  <c r="L220" i="450"/>
  <c r="L212" i="450"/>
  <c r="L243" i="450"/>
  <c r="L215" i="450"/>
  <c r="L198" i="450"/>
  <c r="L190" i="450"/>
  <c r="L235" i="450"/>
  <c r="L199" i="450"/>
  <c r="L172" i="450"/>
  <c r="L164" i="450"/>
  <c r="L156" i="450"/>
  <c r="L148" i="450"/>
  <c r="L208" i="450"/>
  <c r="L179" i="450"/>
  <c r="L187" i="450"/>
  <c r="L171" i="450"/>
  <c r="L163" i="450"/>
  <c r="L155" i="450"/>
  <c r="L147" i="450"/>
  <c r="L193" i="450"/>
  <c r="L135" i="450"/>
  <c r="L127" i="450"/>
  <c r="L119" i="450"/>
  <c r="L201" i="450"/>
  <c r="L142" i="450"/>
  <c r="L134" i="450"/>
  <c r="L126" i="450"/>
  <c r="L115" i="450"/>
  <c r="L107" i="450"/>
  <c r="L99" i="450"/>
  <c r="L91" i="450"/>
  <c r="L83" i="450"/>
  <c r="L75" i="450"/>
  <c r="L67" i="450"/>
  <c r="L114" i="450"/>
  <c r="L106" i="450"/>
  <c r="L98" i="450"/>
  <c r="L90" i="450"/>
  <c r="L82" i="450"/>
  <c r="L74" i="450"/>
  <c r="L66" i="450"/>
  <c r="L57" i="450"/>
  <c r="L49" i="450"/>
  <c r="L41" i="450"/>
  <c r="L33" i="450"/>
  <c r="L25" i="450"/>
  <c r="L61" i="450"/>
  <c r="L54" i="450"/>
  <c r="L46" i="450"/>
  <c r="L38" i="450"/>
  <c r="L30" i="450"/>
  <c r="L230" i="450"/>
  <c r="L236" i="450"/>
  <c r="L224" i="450"/>
  <c r="L245" i="450"/>
  <c r="L202" i="450"/>
  <c r="L186" i="450"/>
  <c r="L183" i="450"/>
  <c r="L160" i="450"/>
  <c r="L144" i="450"/>
  <c r="L203" i="450"/>
  <c r="L167" i="450"/>
  <c r="L151" i="450"/>
  <c r="L139" i="450"/>
  <c r="L123" i="450"/>
  <c r="L182" i="450"/>
  <c r="L130" i="450"/>
  <c r="L111" i="450"/>
  <c r="L95" i="450"/>
  <c r="L79" i="450"/>
  <c r="L118" i="450"/>
  <c r="L102" i="450"/>
  <c r="L86" i="450"/>
  <c r="L70" i="450"/>
  <c r="L53" i="450"/>
  <c r="L37" i="450"/>
  <c r="L65" i="450"/>
  <c r="L50" i="450"/>
  <c r="L34" i="450"/>
  <c r="L216" i="450"/>
  <c r="L194" i="450"/>
  <c r="L168" i="450"/>
  <c r="L197" i="450"/>
  <c r="L159" i="450"/>
  <c r="L131" i="450"/>
  <c r="L138" i="450"/>
  <c r="L103" i="450"/>
  <c r="L71" i="450"/>
  <c r="L94" i="450"/>
  <c r="L62" i="450"/>
  <c r="L29" i="450"/>
  <c r="L42" i="450"/>
  <c r="L232" i="450"/>
  <c r="L239" i="450"/>
  <c r="L210" i="450"/>
  <c r="L188" i="450"/>
  <c r="L162" i="450"/>
  <c r="L174" i="450"/>
  <c r="L153" i="450"/>
  <c r="L125" i="450"/>
  <c r="L132" i="450"/>
  <c r="L97" i="450"/>
  <c r="L178" i="450"/>
  <c r="L104" i="450"/>
  <c r="L72" i="450"/>
  <c r="L39" i="450"/>
  <c r="L52" i="450"/>
  <c r="L246" i="450"/>
  <c r="L229" i="450"/>
  <c r="L218" i="450"/>
  <c r="L223" i="450"/>
  <c r="L196" i="450"/>
  <c r="L219" i="450"/>
  <c r="L170" i="450"/>
  <c r="L154" i="450"/>
  <c r="L207" i="450"/>
  <c r="L180" i="450"/>
  <c r="L161" i="450"/>
  <c r="L145" i="450"/>
  <c r="L133" i="450"/>
  <c r="L117" i="450"/>
  <c r="L140" i="450"/>
  <c r="L124" i="450"/>
  <c r="L105" i="450"/>
  <c r="L89" i="450"/>
  <c r="L73" i="450"/>
  <c r="L112" i="450"/>
  <c r="L96" i="450"/>
  <c r="L80" i="450"/>
  <c r="L64" i="450"/>
  <c r="L47" i="450"/>
  <c r="L31" i="450"/>
  <c r="L60" i="450"/>
  <c r="L44" i="450"/>
  <c r="L28" i="450"/>
  <c r="L244" i="450"/>
  <c r="L227" i="450"/>
  <c r="L209" i="450"/>
  <c r="L213" i="450"/>
  <c r="L152" i="450"/>
  <c r="L177" i="450"/>
  <c r="L143" i="450"/>
  <c r="L217" i="450"/>
  <c r="L122" i="450"/>
  <c r="L87" i="450"/>
  <c r="L110" i="450"/>
  <c r="L78" i="450"/>
  <c r="L45" i="450"/>
  <c r="L58" i="450"/>
  <c r="L26" i="450"/>
  <c r="L238" i="450"/>
  <c r="L204" i="450"/>
  <c r="L191" i="450"/>
  <c r="L146" i="450"/>
  <c r="L169" i="450"/>
  <c r="L141" i="450"/>
  <c r="L185" i="450"/>
  <c r="L113" i="450"/>
  <c r="L81" i="450"/>
  <c r="L88" i="450"/>
  <c r="L55" i="450"/>
  <c r="L23" i="450"/>
  <c r="L36" i="450"/>
  <c r="N234" i="448"/>
  <c r="N226" i="448"/>
  <c r="N237" i="448"/>
  <c r="N227" i="448"/>
  <c r="N219" i="448"/>
  <c r="N203" i="448"/>
  <c r="N243" i="448"/>
  <c r="N196" i="448"/>
  <c r="N181" i="448"/>
  <c r="N165" i="448"/>
  <c r="N149" i="448"/>
  <c r="N133" i="448"/>
  <c r="N121" i="448"/>
  <c r="N113" i="448"/>
  <c r="N105" i="448"/>
  <c r="N97" i="448"/>
  <c r="N89" i="448"/>
  <c r="N81" i="448"/>
  <c r="N73" i="448"/>
  <c r="N65" i="448"/>
  <c r="N57" i="448"/>
  <c r="N49" i="448"/>
  <c r="N41" i="448"/>
  <c r="N33" i="448"/>
  <c r="N25" i="448"/>
  <c r="N191" i="448"/>
  <c r="N207" i="448"/>
  <c r="N183" i="448"/>
  <c r="N151" i="448"/>
  <c r="N221" i="448"/>
  <c r="N199" i="448"/>
  <c r="N156" i="448"/>
  <c r="N128" i="448"/>
  <c r="N186" i="448"/>
  <c r="N154" i="448"/>
  <c r="N56" i="448"/>
  <c r="N48" i="448"/>
  <c r="N40" i="448"/>
  <c r="N32" i="448"/>
  <c r="N24" i="448"/>
  <c r="N169" i="448"/>
  <c r="N137" i="448"/>
  <c r="N118" i="448"/>
  <c r="N102" i="448"/>
  <c r="N86" i="448"/>
  <c r="N70" i="448"/>
  <c r="N241" i="448"/>
  <c r="N187" i="448"/>
  <c r="N155" i="448"/>
  <c r="N224" i="448"/>
  <c r="N185" i="448"/>
  <c r="N153" i="448"/>
  <c r="N120" i="448"/>
  <c r="N104" i="448"/>
  <c r="N88" i="448"/>
  <c r="N72" i="448"/>
  <c r="N246" i="448"/>
  <c r="N225" i="448"/>
  <c r="N202" i="448"/>
  <c r="N190" i="448"/>
  <c r="N174" i="448"/>
  <c r="N142" i="448"/>
  <c r="N119" i="448"/>
  <c r="N103" i="448"/>
  <c r="N87" i="448"/>
  <c r="N71" i="448"/>
  <c r="N63" i="448"/>
  <c r="N47" i="448"/>
  <c r="N39" i="448"/>
  <c r="N23" i="448"/>
  <c r="N235" i="448"/>
  <c r="N175" i="448"/>
  <c r="N217" i="448"/>
  <c r="N148" i="448"/>
  <c r="N184" i="448"/>
  <c r="N54" i="448"/>
  <c r="N38" i="448"/>
  <c r="N30" i="448"/>
  <c r="N163" i="448"/>
  <c r="N114" i="448"/>
  <c r="N82" i="448"/>
  <c r="N215" i="448"/>
  <c r="N170" i="448"/>
  <c r="N209" i="448"/>
  <c r="N147" i="448"/>
  <c r="N100" i="448"/>
  <c r="N68" i="448"/>
  <c r="N232" i="448"/>
  <c r="N233" i="448"/>
  <c r="N218" i="448"/>
  <c r="N220" i="448"/>
  <c r="N158" i="448"/>
  <c r="N127" i="448"/>
  <c r="N111" i="448"/>
  <c r="N95" i="448"/>
  <c r="N79" i="448"/>
  <c r="N55" i="448"/>
  <c r="N31" i="448"/>
  <c r="N197" i="448"/>
  <c r="N143" i="448"/>
  <c r="N180" i="448"/>
  <c r="N214" i="448"/>
  <c r="N152" i="448"/>
  <c r="N46" i="448"/>
  <c r="N192" i="448"/>
  <c r="N131" i="448"/>
  <c r="N98" i="448"/>
  <c r="N66" i="448"/>
  <c r="N138" i="448"/>
  <c r="N179" i="448"/>
  <c r="N116" i="448"/>
  <c r="N84" i="448"/>
  <c r="N238" i="448"/>
  <c r="N236" i="448"/>
  <c r="N194" i="448"/>
  <c r="N182" i="448"/>
  <c r="N150" i="448"/>
  <c r="N123" i="448"/>
  <c r="N107" i="448"/>
  <c r="N91" i="448"/>
  <c r="N75" i="448"/>
  <c r="N59" i="448"/>
  <c r="N43" i="448"/>
  <c r="N27" i="448"/>
  <c r="N216" i="448"/>
  <c r="N159" i="448"/>
  <c r="N205" i="448"/>
  <c r="N132" i="448"/>
  <c r="N171" i="448"/>
  <c r="N50" i="448"/>
  <c r="N34" i="448"/>
  <c r="N176" i="448"/>
  <c r="N122" i="448"/>
  <c r="N90" i="448"/>
  <c r="N58" i="448"/>
  <c r="N161" i="448"/>
  <c r="N198" i="448"/>
  <c r="N124" i="448"/>
  <c r="N92" i="448"/>
  <c r="N60" i="448"/>
  <c r="N230" i="448"/>
  <c r="N231" i="448"/>
  <c r="N211" i="448"/>
  <c r="N212" i="448"/>
  <c r="N173" i="448"/>
  <c r="N117" i="448"/>
  <c r="N101" i="448"/>
  <c r="N85" i="448"/>
  <c r="N69" i="448"/>
  <c r="N53" i="448"/>
  <c r="N242" i="448"/>
  <c r="N193" i="448"/>
  <c r="N135" i="448"/>
  <c r="N172" i="448"/>
  <c r="N213" i="448"/>
  <c r="N44" i="448"/>
  <c r="N28" i="448"/>
  <c r="N146" i="448"/>
  <c r="N110" i="448"/>
  <c r="N78" i="448"/>
  <c r="N136" i="448"/>
  <c r="N162" i="448"/>
  <c r="N112" i="448"/>
  <c r="N80" i="448"/>
  <c r="N228" i="448"/>
  <c r="N229" i="448"/>
  <c r="N210" i="448"/>
  <c r="N204" i="448"/>
  <c r="N166" i="448"/>
  <c r="N134" i="448"/>
  <c r="N115" i="448"/>
  <c r="N99" i="448"/>
  <c r="N83" i="448"/>
  <c r="N67" i="448"/>
  <c r="N51" i="448"/>
  <c r="N35" i="448"/>
  <c r="N239" i="448"/>
  <c r="N188" i="448"/>
  <c r="N240" i="448"/>
  <c r="N164" i="448"/>
  <c r="N223" i="448"/>
  <c r="N139" i="448"/>
  <c r="N42" i="448"/>
  <c r="N26" i="448"/>
  <c r="N144" i="448"/>
  <c r="N106" i="448"/>
  <c r="N74" i="448"/>
  <c r="N200" i="448"/>
  <c r="N129" i="448"/>
  <c r="N160" i="448"/>
  <c r="N108" i="448"/>
  <c r="N76" i="448"/>
  <c r="N141" i="448"/>
  <c r="N37" i="448"/>
  <c r="N145" i="448"/>
  <c r="N201" i="448"/>
  <c r="N245" i="448"/>
  <c r="N244" i="448"/>
  <c r="N195" i="448"/>
  <c r="N189" i="448"/>
  <c r="N157" i="448"/>
  <c r="N125" i="448"/>
  <c r="N109" i="448"/>
  <c r="N93" i="448"/>
  <c r="N77" i="448"/>
  <c r="N61" i="448"/>
  <c r="N45" i="448"/>
  <c r="N29" i="448"/>
  <c r="N222" i="448"/>
  <c r="N167" i="448"/>
  <c r="N206" i="448"/>
  <c r="N140" i="448"/>
  <c r="N177" i="448"/>
  <c r="N52" i="448"/>
  <c r="N36" i="448"/>
  <c r="N178" i="448"/>
  <c r="N126" i="448"/>
  <c r="N94" i="448"/>
  <c r="N62" i="448"/>
  <c r="N168" i="448"/>
  <c r="N208" i="448"/>
  <c r="N130" i="448"/>
  <c r="N96" i="448"/>
  <c r="N64" i="448"/>
  <c r="P22" i="448"/>
  <c r="V22" i="451"/>
  <c r="L202" i="399"/>
  <c r="L102" i="399"/>
  <c r="L211" i="399"/>
  <c r="L242" i="399"/>
  <c r="L36" i="399"/>
  <c r="L101" i="399"/>
  <c r="L83" i="399"/>
  <c r="L56" i="399"/>
  <c r="L161" i="399"/>
  <c r="L46" i="399"/>
  <c r="L160" i="399"/>
  <c r="L45" i="399"/>
  <c r="L231" i="399"/>
  <c r="L187" i="399"/>
  <c r="L108" i="399"/>
  <c r="L210" i="399"/>
  <c r="L228" i="399"/>
  <c r="L81" i="399"/>
  <c r="L206" i="399"/>
  <c r="L77" i="399"/>
  <c r="L156" i="399"/>
  <c r="L148" i="399"/>
  <c r="L42" i="399"/>
  <c r="L170" i="399"/>
  <c r="L31" i="399"/>
  <c r="L150" i="399"/>
  <c r="L29" i="399"/>
  <c r="L87" i="399"/>
  <c r="L166" i="399"/>
  <c r="L224" i="399"/>
  <c r="L165" i="399"/>
  <c r="L190" i="399"/>
  <c r="L109" i="399"/>
  <c r="L168" i="399"/>
  <c r="L133" i="399"/>
  <c r="L173" i="399"/>
  <c r="L27" i="399"/>
  <c r="L52" i="399"/>
  <c r="L92" i="399"/>
  <c r="L194" i="399"/>
  <c r="L104" i="399"/>
  <c r="L37" i="399"/>
  <c r="L219" i="399"/>
  <c r="L234" i="399"/>
  <c r="L142" i="399"/>
  <c r="L201" i="399"/>
  <c r="L28" i="399"/>
  <c r="L204" i="399"/>
  <c r="L107" i="399"/>
  <c r="L128" i="399"/>
  <c r="L32" i="399"/>
  <c r="L198" i="399"/>
  <c r="L213" i="399"/>
  <c r="L58" i="399"/>
  <c r="L169" i="399"/>
  <c r="L99" i="399"/>
  <c r="L178" i="399"/>
  <c r="L38" i="399"/>
  <c r="L135" i="399"/>
  <c r="L69" i="399"/>
  <c r="L51" i="399"/>
  <c r="L93" i="399"/>
  <c r="L159" i="399"/>
  <c r="L207" i="399"/>
  <c r="L232" i="399"/>
  <c r="L155" i="399"/>
  <c r="L227" i="399"/>
  <c r="L113" i="399"/>
  <c r="L55" i="399"/>
  <c r="L138" i="399"/>
  <c r="L147" i="399"/>
  <c r="L43" i="399"/>
  <c r="L183" i="399"/>
  <c r="L72" i="399"/>
  <c r="L205" i="399"/>
  <c r="L163" i="399"/>
  <c r="L110" i="399"/>
  <c r="L91" i="399"/>
  <c r="L209" i="399"/>
  <c r="L233" i="399"/>
  <c r="L48" i="399"/>
  <c r="L86" i="399"/>
  <c r="L216" i="399"/>
  <c r="L192" i="399"/>
  <c r="L193" i="399"/>
  <c r="L145" i="399"/>
  <c r="L82" i="399"/>
  <c r="L111" i="399"/>
  <c r="L151" i="399"/>
  <c r="L181" i="399"/>
  <c r="L180" i="399"/>
  <c r="L73" i="399"/>
  <c r="L174" i="399"/>
  <c r="L96" i="399"/>
  <c r="L41" i="399"/>
  <c r="L140" i="399"/>
  <c r="L240" i="399"/>
  <c r="L238" i="399"/>
  <c r="L126" i="399"/>
  <c r="L179" i="399"/>
  <c r="L124" i="399"/>
  <c r="L212" i="399"/>
  <c r="L24" i="399"/>
  <c r="L152" i="399"/>
  <c r="L237" i="399"/>
  <c r="L85" i="399"/>
  <c r="L74" i="399"/>
  <c r="L34" i="399"/>
  <c r="L223" i="399"/>
  <c r="L186" i="399"/>
  <c r="L157" i="399"/>
  <c r="L177" i="399"/>
  <c r="L243" i="399"/>
  <c r="L39" i="399"/>
  <c r="L61" i="399"/>
  <c r="L76" i="399"/>
  <c r="L40" i="399"/>
  <c r="L225" i="399"/>
  <c r="L23" i="399"/>
  <c r="L136" i="399"/>
  <c r="L220" i="399"/>
  <c r="L116" i="399"/>
  <c r="L120" i="399"/>
  <c r="L214" i="399"/>
  <c r="L79" i="399"/>
  <c r="L229" i="399"/>
  <c r="L236" i="399"/>
  <c r="L30" i="399"/>
  <c r="L197" i="399"/>
  <c r="L175" i="399"/>
  <c r="L149" i="399"/>
  <c r="L33" i="399"/>
  <c r="L158" i="399"/>
  <c r="L217" i="399"/>
  <c r="L130" i="399"/>
  <c r="L154" i="399"/>
  <c r="L171" i="399"/>
  <c r="L54" i="399"/>
  <c r="L123" i="399"/>
  <c r="L246" i="399"/>
  <c r="L49" i="399"/>
  <c r="L245" i="399"/>
  <c r="L95" i="399"/>
  <c r="L199" i="399"/>
  <c r="L53" i="399"/>
  <c r="L78" i="399"/>
  <c r="L218" i="399"/>
  <c r="L132" i="399"/>
  <c r="L97" i="399"/>
  <c r="L226" i="399"/>
  <c r="L191" i="399"/>
  <c r="L90" i="399"/>
  <c r="L137" i="399"/>
  <c r="L189" i="399"/>
  <c r="L131" i="399"/>
  <c r="L143" i="399"/>
  <c r="L117" i="399"/>
  <c r="L146" i="399"/>
  <c r="L89" i="399"/>
  <c r="L195" i="399"/>
  <c r="L63" i="399"/>
  <c r="L44" i="399"/>
  <c r="L203" i="399"/>
  <c r="L221" i="399"/>
  <c r="L134" i="399"/>
  <c r="L88" i="399"/>
  <c r="L84" i="399"/>
  <c r="L153" i="399"/>
  <c r="L118" i="399"/>
  <c r="L215" i="399"/>
  <c r="L121" i="399"/>
  <c r="L129" i="399"/>
  <c r="L208" i="399"/>
  <c r="L68" i="399"/>
  <c r="L105" i="399"/>
  <c r="L115" i="399"/>
  <c r="L141" i="399"/>
  <c r="L50" i="399"/>
  <c r="L70" i="399"/>
  <c r="L162" i="399"/>
  <c r="L100" i="399"/>
  <c r="L66" i="399"/>
  <c r="L60" i="399"/>
  <c r="L57" i="399"/>
  <c r="L25" i="399"/>
  <c r="L167" i="399"/>
  <c r="L122" i="399"/>
  <c r="L127" i="399"/>
  <c r="L144" i="399"/>
  <c r="L164" i="399"/>
  <c r="L200" i="399"/>
  <c r="L98" i="399"/>
  <c r="L182" i="399"/>
  <c r="L112" i="399"/>
  <c r="L71" i="399"/>
  <c r="L94" i="399"/>
  <c r="L114" i="399"/>
  <c r="L230" i="399"/>
  <c r="L67" i="399"/>
  <c r="L80" i="399"/>
  <c r="L139" i="399"/>
  <c r="L239" i="399"/>
  <c r="L65" i="399"/>
  <c r="L62" i="399"/>
  <c r="L235" i="399"/>
  <c r="L64" i="399"/>
  <c r="L106" i="399"/>
  <c r="L75" i="399"/>
  <c r="L184" i="399"/>
  <c r="L222" i="399"/>
  <c r="L125" i="399"/>
  <c r="L172" i="399"/>
  <c r="L47" i="399"/>
  <c r="L119" i="399"/>
  <c r="L59" i="399"/>
  <c r="L241" i="399"/>
  <c r="L26" i="399"/>
  <c r="L244" i="399"/>
  <c r="L35" i="399"/>
  <c r="L176" i="399"/>
  <c r="L188" i="399"/>
  <c r="L185" i="399"/>
  <c r="L196" i="399"/>
  <c r="L103" i="399"/>
  <c r="M247" i="448"/>
  <c r="N247" i="448"/>
  <c r="L247" i="448"/>
  <c r="N231" i="453"/>
  <c r="N241" i="453"/>
  <c r="N218" i="453"/>
  <c r="N202" i="453"/>
  <c r="N243" i="453"/>
  <c r="N224" i="453"/>
  <c r="N198" i="453"/>
  <c r="N176" i="453"/>
  <c r="N160" i="453"/>
  <c r="N144" i="453"/>
  <c r="N127" i="453"/>
  <c r="N119" i="453"/>
  <c r="N111" i="453"/>
  <c r="N103" i="453"/>
  <c r="N95" i="453"/>
  <c r="N87" i="453"/>
  <c r="N79" i="453"/>
  <c r="N71" i="453"/>
  <c r="N63" i="453"/>
  <c r="N55" i="453"/>
  <c r="N47" i="453"/>
  <c r="N39" i="453"/>
  <c r="N31" i="453"/>
  <c r="N23" i="453"/>
  <c r="N223" i="453"/>
  <c r="N200" i="453"/>
  <c r="N167" i="453"/>
  <c r="N135" i="453"/>
  <c r="N212" i="453"/>
  <c r="N179" i="453"/>
  <c r="N147" i="453"/>
  <c r="N124" i="453"/>
  <c r="N92" i="453"/>
  <c r="N60" i="453"/>
  <c r="N28" i="453"/>
  <c r="N190" i="453"/>
  <c r="N165" i="453"/>
  <c r="N148" i="453"/>
  <c r="N126" i="453"/>
  <c r="N94" i="453"/>
  <c r="N62" i="453"/>
  <c r="N30" i="453"/>
  <c r="N186" i="453"/>
  <c r="N154" i="453"/>
  <c r="N122" i="453"/>
  <c r="N90" i="453"/>
  <c r="N58" i="453"/>
  <c r="N26" i="453"/>
  <c r="N157" i="453"/>
  <c r="N172" i="453"/>
  <c r="N104" i="453"/>
  <c r="N72" i="453"/>
  <c r="N40" i="453"/>
  <c r="N244" i="453"/>
  <c r="N219" i="453"/>
  <c r="N156" i="453"/>
  <c r="N229" i="453"/>
  <c r="N217" i="453"/>
  <c r="N235" i="453"/>
  <c r="N185" i="453"/>
  <c r="N153" i="453"/>
  <c r="N125" i="453"/>
  <c r="N109" i="453"/>
  <c r="N93" i="453"/>
  <c r="N77" i="453"/>
  <c r="N61" i="453"/>
  <c r="N53" i="453"/>
  <c r="N37" i="453"/>
  <c r="N245" i="453"/>
  <c r="N191" i="453"/>
  <c r="N246" i="453"/>
  <c r="N178" i="453"/>
  <c r="N116" i="453"/>
  <c r="N84" i="453"/>
  <c r="N236" i="453"/>
  <c r="N164" i="453"/>
  <c r="N118" i="453"/>
  <c r="N54" i="453"/>
  <c r="N182" i="453"/>
  <c r="N114" i="453"/>
  <c r="N50" i="453"/>
  <c r="N141" i="453"/>
  <c r="N96" i="453"/>
  <c r="N64" i="453"/>
  <c r="N195" i="453"/>
  <c r="N139" i="453"/>
  <c r="N240" i="453"/>
  <c r="N201" i="453"/>
  <c r="N222" i="453"/>
  <c r="N169" i="453"/>
  <c r="N137" i="453"/>
  <c r="N117" i="453"/>
  <c r="N101" i="453"/>
  <c r="N85" i="453"/>
  <c r="N69" i="453"/>
  <c r="N45" i="453"/>
  <c r="N29" i="453"/>
  <c r="N221" i="453"/>
  <c r="N159" i="453"/>
  <c r="N199" i="453"/>
  <c r="N146" i="453"/>
  <c r="N52" i="453"/>
  <c r="N181" i="453"/>
  <c r="N142" i="453"/>
  <c r="N86" i="453"/>
  <c r="N226" i="453"/>
  <c r="N150" i="453"/>
  <c r="N82" i="453"/>
  <c r="N213" i="453"/>
  <c r="N155" i="453"/>
  <c r="N32" i="453"/>
  <c r="N208" i="453"/>
  <c r="N225" i="453"/>
  <c r="N209" i="453"/>
  <c r="N230" i="453"/>
  <c r="N177" i="453"/>
  <c r="N145" i="453"/>
  <c r="N121" i="453"/>
  <c r="N105" i="453"/>
  <c r="N89" i="453"/>
  <c r="N73" i="453"/>
  <c r="N57" i="453"/>
  <c r="N41" i="453"/>
  <c r="N25" i="453"/>
  <c r="N203" i="453"/>
  <c r="N143" i="453"/>
  <c r="N196" i="453"/>
  <c r="N130" i="453"/>
  <c r="N68" i="453"/>
  <c r="N205" i="453"/>
  <c r="N149" i="453"/>
  <c r="N102" i="453"/>
  <c r="N38" i="453"/>
  <c r="N166" i="453"/>
  <c r="N98" i="453"/>
  <c r="N34" i="453"/>
  <c r="N187" i="453"/>
  <c r="N80" i="453"/>
  <c r="N207" i="453"/>
  <c r="N220" i="453"/>
  <c r="N194" i="453"/>
  <c r="N214" i="453"/>
  <c r="N168" i="453"/>
  <c r="N136" i="453"/>
  <c r="N115" i="453"/>
  <c r="N99" i="453"/>
  <c r="N67" i="453"/>
  <c r="N51" i="453"/>
  <c r="N35" i="453"/>
  <c r="N239" i="453"/>
  <c r="N183" i="453"/>
  <c r="N237" i="453"/>
  <c r="N108" i="453"/>
  <c r="N44" i="453"/>
  <c r="N180" i="453"/>
  <c r="N133" i="453"/>
  <c r="N78" i="453"/>
  <c r="N216" i="453"/>
  <c r="N74" i="453"/>
  <c r="N189" i="453"/>
  <c r="N140" i="453"/>
  <c r="N56" i="453"/>
  <c r="N188" i="453"/>
  <c r="N228" i="453"/>
  <c r="N206" i="453"/>
  <c r="N129" i="453"/>
  <c r="N97" i="453"/>
  <c r="N65" i="453"/>
  <c r="N49" i="453"/>
  <c r="N238" i="453"/>
  <c r="N234" i="453"/>
  <c r="N100" i="453"/>
  <c r="N174" i="453"/>
  <c r="N70" i="453"/>
  <c r="N134" i="453"/>
  <c r="N173" i="453"/>
  <c r="N48" i="453"/>
  <c r="N227" i="453"/>
  <c r="N232" i="453"/>
  <c r="N152" i="453"/>
  <c r="N107" i="453"/>
  <c r="N75" i="453"/>
  <c r="N43" i="453"/>
  <c r="N151" i="453"/>
  <c r="N131" i="453"/>
  <c r="N215" i="453"/>
  <c r="N110" i="453"/>
  <c r="N170" i="453"/>
  <c r="N42" i="453"/>
  <c r="N88" i="453"/>
  <c r="N128" i="453"/>
  <c r="N242" i="453"/>
  <c r="N83" i="453"/>
  <c r="N163" i="453"/>
  <c r="N138" i="453"/>
  <c r="N112" i="453"/>
  <c r="N233" i="453"/>
  <c r="N193" i="453"/>
  <c r="N161" i="453"/>
  <c r="N113" i="453"/>
  <c r="N81" i="453"/>
  <c r="N33" i="453"/>
  <c r="N175" i="453"/>
  <c r="N162" i="453"/>
  <c r="N36" i="453"/>
  <c r="N132" i="453"/>
  <c r="N211" i="453"/>
  <c r="N66" i="453"/>
  <c r="N120" i="453"/>
  <c r="N171" i="453"/>
  <c r="N210" i="453"/>
  <c r="N184" i="453"/>
  <c r="N123" i="453"/>
  <c r="N91" i="453"/>
  <c r="N59" i="453"/>
  <c r="N27" i="453"/>
  <c r="N204" i="453"/>
  <c r="N197" i="453"/>
  <c r="N76" i="453"/>
  <c r="N158" i="453"/>
  <c r="N46" i="453"/>
  <c r="N106" i="453"/>
  <c r="N192" i="453"/>
  <c r="N24" i="453"/>
  <c r="L229" i="454"/>
  <c r="L239" i="454"/>
  <c r="L215" i="454"/>
  <c r="L199" i="454"/>
  <c r="L234" i="454"/>
  <c r="L222" i="454"/>
  <c r="L214" i="454"/>
  <c r="L206" i="454"/>
  <c r="L198" i="454"/>
  <c r="L186" i="454"/>
  <c r="L170" i="454"/>
  <c r="L154" i="454"/>
  <c r="L138" i="454"/>
  <c r="L126" i="454"/>
  <c r="L118" i="454"/>
  <c r="L110" i="454"/>
  <c r="L102" i="454"/>
  <c r="L94" i="454"/>
  <c r="L86" i="454"/>
  <c r="L78" i="454"/>
  <c r="L70" i="454"/>
  <c r="L62" i="454"/>
  <c r="L54" i="454"/>
  <c r="L46" i="454"/>
  <c r="L38" i="454"/>
  <c r="L30" i="454"/>
  <c r="L243" i="454"/>
  <c r="L217" i="454"/>
  <c r="L201" i="454"/>
  <c r="L189" i="454"/>
  <c r="L184" i="454"/>
  <c r="L176" i="454"/>
  <c r="L168" i="454"/>
  <c r="L160" i="454"/>
  <c r="L152" i="454"/>
  <c r="L144" i="454"/>
  <c r="L136" i="454"/>
  <c r="L236" i="454"/>
  <c r="L232" i="454"/>
  <c r="L190" i="454"/>
  <c r="L174" i="454"/>
  <c r="L119" i="454"/>
  <c r="L87" i="454"/>
  <c r="L55" i="454"/>
  <c r="L23" i="454"/>
  <c r="L113" i="454"/>
  <c r="L81" i="454"/>
  <c r="L49" i="454"/>
  <c r="L156" i="454"/>
  <c r="L109" i="454"/>
  <c r="L77" i="454"/>
  <c r="L45" i="454"/>
  <c r="L132" i="454"/>
  <c r="L99" i="454"/>
  <c r="L67" i="454"/>
  <c r="L35" i="454"/>
  <c r="L227" i="454"/>
  <c r="L230" i="454"/>
  <c r="L212" i="454"/>
  <c r="L196" i="454"/>
  <c r="L228" i="454"/>
  <c r="L221" i="454"/>
  <c r="L213" i="454"/>
  <c r="L205" i="454"/>
  <c r="L197" i="454"/>
  <c r="L183" i="454"/>
  <c r="L167" i="454"/>
  <c r="L151" i="454"/>
  <c r="L135" i="454"/>
  <c r="L124" i="454"/>
  <c r="L116" i="454"/>
  <c r="L108" i="454"/>
  <c r="L100" i="454"/>
  <c r="L92" i="454"/>
  <c r="L84" i="454"/>
  <c r="L76" i="454"/>
  <c r="L68" i="454"/>
  <c r="L60" i="454"/>
  <c r="L52" i="454"/>
  <c r="L44" i="454"/>
  <c r="L36" i="454"/>
  <c r="L28" i="454"/>
  <c r="L241" i="454"/>
  <c r="L211" i="454"/>
  <c r="L195" i="454"/>
  <c r="L187" i="454"/>
  <c r="L181" i="454"/>
  <c r="L173" i="454"/>
  <c r="L165" i="454"/>
  <c r="L157" i="454"/>
  <c r="L149" i="454"/>
  <c r="L141" i="454"/>
  <c r="L133" i="454"/>
  <c r="L188" i="454"/>
  <c r="L182" i="454"/>
  <c r="L166" i="454"/>
  <c r="L148" i="454"/>
  <c r="L111" i="454"/>
  <c r="L79" i="454"/>
  <c r="L47" i="454"/>
  <c r="L158" i="454"/>
  <c r="L105" i="454"/>
  <c r="L73" i="454"/>
  <c r="L41" i="454"/>
  <c r="L142" i="454"/>
  <c r="L101" i="454"/>
  <c r="L69" i="454"/>
  <c r="L37" i="454"/>
  <c r="L123" i="454"/>
  <c r="L91" i="454"/>
  <c r="L59" i="454"/>
  <c r="L27" i="454"/>
  <c r="L233" i="454"/>
  <c r="L223" i="454"/>
  <c r="L246" i="454"/>
  <c r="L218" i="454"/>
  <c r="L202" i="454"/>
  <c r="L178" i="454"/>
  <c r="L146" i="454"/>
  <c r="L122" i="454"/>
  <c r="L106" i="454"/>
  <c r="L90" i="454"/>
  <c r="L74" i="454"/>
  <c r="L58" i="454"/>
  <c r="L42" i="454"/>
  <c r="L26" i="454"/>
  <c r="L209" i="454"/>
  <c r="L237" i="454"/>
  <c r="L171" i="454"/>
  <c r="L155" i="454"/>
  <c r="L139" i="454"/>
  <c r="L240" i="454"/>
  <c r="L164" i="454"/>
  <c r="L103" i="454"/>
  <c r="L39" i="454"/>
  <c r="L97" i="454"/>
  <c r="L33" i="454"/>
  <c r="L93" i="454"/>
  <c r="L29" i="454"/>
  <c r="L83" i="454"/>
  <c r="L225" i="454"/>
  <c r="L226" i="454"/>
  <c r="L210" i="454"/>
  <c r="L162" i="454"/>
  <c r="L114" i="454"/>
  <c r="L82" i="454"/>
  <c r="L50" i="454"/>
  <c r="L238" i="454"/>
  <c r="L179" i="454"/>
  <c r="L147" i="454"/>
  <c r="L172" i="454"/>
  <c r="L71" i="454"/>
  <c r="L65" i="454"/>
  <c r="L61" i="454"/>
  <c r="L51" i="454"/>
  <c r="L204" i="454"/>
  <c r="L191" i="454"/>
  <c r="L128" i="454"/>
  <c r="L80" i="454"/>
  <c r="L48" i="454"/>
  <c r="L219" i="454"/>
  <c r="L177" i="454"/>
  <c r="L145" i="454"/>
  <c r="L180" i="454"/>
  <c r="L63" i="454"/>
  <c r="L57" i="454"/>
  <c r="L53" i="454"/>
  <c r="L43" i="454"/>
  <c r="L231" i="454"/>
  <c r="L220" i="454"/>
  <c r="L245" i="454"/>
  <c r="L216" i="454"/>
  <c r="L200" i="454"/>
  <c r="L175" i="454"/>
  <c r="L143" i="454"/>
  <c r="L120" i="454"/>
  <c r="L104" i="454"/>
  <c r="L88" i="454"/>
  <c r="L72" i="454"/>
  <c r="L56" i="454"/>
  <c r="L40" i="454"/>
  <c r="L24" i="454"/>
  <c r="L203" i="454"/>
  <c r="L185" i="454"/>
  <c r="L169" i="454"/>
  <c r="L153" i="454"/>
  <c r="L137" i="454"/>
  <c r="L235" i="454"/>
  <c r="L244" i="454"/>
  <c r="L95" i="454"/>
  <c r="L31" i="454"/>
  <c r="L89" i="454"/>
  <c r="L25" i="454"/>
  <c r="L85" i="454"/>
  <c r="L150" i="454"/>
  <c r="L75" i="454"/>
  <c r="L207" i="454"/>
  <c r="L194" i="454"/>
  <c r="L130" i="454"/>
  <c r="L98" i="454"/>
  <c r="L66" i="454"/>
  <c r="L34" i="454"/>
  <c r="L193" i="454"/>
  <c r="L163" i="454"/>
  <c r="L131" i="454"/>
  <c r="L134" i="454"/>
  <c r="L140" i="454"/>
  <c r="L125" i="454"/>
  <c r="L115" i="454"/>
  <c r="L242" i="454"/>
  <c r="L224" i="454"/>
  <c r="L208" i="454"/>
  <c r="L159" i="454"/>
  <c r="L112" i="454"/>
  <c r="L96" i="454"/>
  <c r="L64" i="454"/>
  <c r="L32" i="454"/>
  <c r="L192" i="454"/>
  <c r="L161" i="454"/>
  <c r="L129" i="454"/>
  <c r="L127" i="454"/>
  <c r="L121" i="454"/>
  <c r="L117" i="454"/>
  <c r="L107" i="454"/>
  <c r="BU145" i="445"/>
  <c r="BV140" i="445"/>
  <c r="BW135" i="445"/>
  <c r="BU129" i="445"/>
  <c r="BV124" i="445"/>
  <c r="BW119" i="445"/>
  <c r="BU113" i="445"/>
  <c r="BV108" i="445"/>
  <c r="BW103" i="445"/>
  <c r="BU146" i="445"/>
  <c r="BV141" i="445"/>
  <c r="BW136" i="445"/>
  <c r="BU130" i="445"/>
  <c r="BV125" i="445"/>
  <c r="BW120" i="445"/>
  <c r="BU114" i="445"/>
  <c r="BV109" i="445"/>
  <c r="BW104" i="445"/>
  <c r="BU98" i="445"/>
  <c r="BV93" i="445"/>
  <c r="BW88" i="445"/>
  <c r="BU82" i="445"/>
  <c r="BV77" i="445"/>
  <c r="BW72" i="445"/>
  <c r="BU66" i="445"/>
  <c r="BV61" i="445"/>
  <c r="BW56" i="445"/>
  <c r="BU50" i="445"/>
  <c r="BV45" i="445"/>
  <c r="BW40" i="445"/>
  <c r="BU139" i="445"/>
  <c r="BV127" i="445"/>
  <c r="BV118" i="445"/>
  <c r="BU107" i="445"/>
  <c r="BV96" i="445"/>
  <c r="BW89" i="445"/>
  <c r="BW82" i="445"/>
  <c r="BW75" i="445"/>
  <c r="BU67" i="445"/>
  <c r="BU61" i="445"/>
  <c r="BU52" i="445"/>
  <c r="BV47" i="445"/>
  <c r="BU39" i="445"/>
  <c r="BV34" i="445"/>
  <c r="BW29" i="445"/>
  <c r="BU23" i="445"/>
  <c r="BK14" i="445"/>
  <c r="BV138" i="445"/>
  <c r="BV115" i="445"/>
  <c r="BW87" i="445"/>
  <c r="BU73" i="445"/>
  <c r="BU64" i="445"/>
  <c r="BU57" i="445"/>
  <c r="BU34" i="445"/>
  <c r="BW28" i="445"/>
  <c r="BU22" i="445"/>
  <c r="BI13" i="445"/>
  <c r="BW133" i="445"/>
  <c r="BU104" i="445"/>
  <c r="BU143" i="445"/>
  <c r="BU116" i="445"/>
  <c r="BU100" i="445"/>
  <c r="BW94" i="445"/>
  <c r="BU80" i="445"/>
  <c r="BW55" i="445"/>
  <c r="BW46" i="445"/>
  <c r="BW36" i="445"/>
  <c r="BW130" i="445"/>
  <c r="BV110" i="445"/>
  <c r="BU140" i="445"/>
  <c r="BW134" i="445"/>
  <c r="BW121" i="445"/>
  <c r="BU108" i="445"/>
  <c r="BW102" i="445"/>
  <c r="BV90" i="445"/>
  <c r="BV88" i="445"/>
  <c r="BU76" i="445"/>
  <c r="BW65" i="445"/>
  <c r="BU53" i="445"/>
  <c r="BU33" i="445"/>
  <c r="BW27" i="445"/>
  <c r="BV74" i="445"/>
  <c r="BV51" i="445"/>
  <c r="BV27" i="445"/>
  <c r="BV71" i="445"/>
  <c r="BU44" i="445"/>
  <c r="BW35" i="445"/>
  <c r="BI16" i="445"/>
  <c r="BW81" i="445"/>
  <c r="BU69" i="445"/>
  <c r="BV52" i="445"/>
  <c r="BV35" i="445"/>
  <c r="BU24" i="445"/>
  <c r="BV62" i="445"/>
  <c r="BV36" i="445"/>
  <c r="BK12" i="445"/>
  <c r="BV68" i="445"/>
  <c r="BV31" i="445"/>
  <c r="BV144" i="445"/>
  <c r="BW139" i="445"/>
  <c r="BU133" i="445"/>
  <c r="BV128" i="445"/>
  <c r="BW123" i="445"/>
  <c r="BU117" i="445"/>
  <c r="BV112" i="445"/>
  <c r="BW107" i="445"/>
  <c r="BU101" i="445"/>
  <c r="BV145" i="445"/>
  <c r="BW140" i="445"/>
  <c r="BU134" i="445"/>
  <c r="BV129" i="445"/>
  <c r="BW124" i="445"/>
  <c r="BU118" i="445"/>
  <c r="BV113" i="445"/>
  <c r="BW108" i="445"/>
  <c r="BU102" i="445"/>
  <c r="BV97" i="445"/>
  <c r="BW92" i="445"/>
  <c r="BU86" i="445"/>
  <c r="BV81" i="445"/>
  <c r="BW76" i="445"/>
  <c r="BU70" i="445"/>
  <c r="BV65" i="445"/>
  <c r="BW60" i="445"/>
  <c r="BU54" i="445"/>
  <c r="BV49" i="445"/>
  <c r="BW44" i="445"/>
  <c r="BU144" i="445"/>
  <c r="BW138" i="445"/>
  <c r="BW125" i="445"/>
  <c r="BU112" i="445"/>
  <c r="BW106" i="445"/>
  <c r="BV95" i="445"/>
  <c r="BV86" i="445"/>
  <c r="BV80" i="445"/>
  <c r="BW73" i="445"/>
  <c r="BW66" i="445"/>
  <c r="BW59" i="445"/>
  <c r="BU51" i="445"/>
  <c r="BU45" i="445"/>
  <c r="BV38" i="445"/>
  <c r="BW33" i="445"/>
  <c r="BU27" i="445"/>
  <c r="BV22" i="445"/>
  <c r="BJ13" i="445"/>
  <c r="BW129" i="445"/>
  <c r="BU111" i="445"/>
  <c r="BV82" i="445"/>
  <c r="BW71" i="445"/>
  <c r="BU63" i="445"/>
  <c r="BV50" i="445"/>
  <c r="BV33" i="445"/>
  <c r="BU26" i="445"/>
  <c r="BJ16" i="445"/>
  <c r="BW146" i="445"/>
  <c r="BV126" i="445"/>
  <c r="BV103" i="445"/>
  <c r="BU132" i="445"/>
  <c r="BW113" i="445"/>
  <c r="BV99" i="445"/>
  <c r="BV92" i="445"/>
  <c r="BU79" i="445"/>
  <c r="BW53" i="445"/>
  <c r="BV44" i="445"/>
  <c r="BW32" i="445"/>
  <c r="BU120" i="445"/>
  <c r="BW101" i="445"/>
  <c r="BV139" i="445"/>
  <c r="BV130" i="445"/>
  <c r="BU119" i="445"/>
  <c r="BV107" i="445"/>
  <c r="BU97" i="445"/>
  <c r="BU88" i="445"/>
  <c r="BU81" i="445"/>
  <c r="BW74" i="445"/>
  <c r="BW63" i="445"/>
  <c r="BW51" i="445"/>
  <c r="BV32" i="445"/>
  <c r="BV23" i="445"/>
  <c r="BU72" i="445"/>
  <c r="BW47" i="445"/>
  <c r="BV87" i="445"/>
  <c r="BV58" i="445"/>
  <c r="BV40" i="445"/>
  <c r="BU25" i="445"/>
  <c r="BJ12" i="445"/>
  <c r="BW79" i="445"/>
  <c r="BW67" i="445"/>
  <c r="BV42" i="445"/>
  <c r="BU29" i="445"/>
  <c r="BW23" i="445"/>
  <c r="BW61" i="445"/>
  <c r="BU32" i="445"/>
  <c r="BV94" i="445"/>
  <c r="BV46" i="445"/>
  <c r="BI14" i="445"/>
  <c r="BV136" i="445"/>
  <c r="BU125" i="445"/>
  <c r="BW115" i="445"/>
  <c r="BV104" i="445"/>
  <c r="BU142" i="445"/>
  <c r="BW132" i="445"/>
  <c r="BV121" i="445"/>
  <c r="BU110" i="445"/>
  <c r="BW100" i="445"/>
  <c r="BV89" i="445"/>
  <c r="BU78" i="445"/>
  <c r="BW68" i="445"/>
  <c r="BV57" i="445"/>
  <c r="BU46" i="445"/>
  <c r="BW141" i="445"/>
  <c r="BW122" i="445"/>
  <c r="BW98" i="445"/>
  <c r="BU83" i="445"/>
  <c r="BU68" i="445"/>
  <c r="BV54" i="445"/>
  <c r="BW41" i="445"/>
  <c r="BV30" i="445"/>
  <c r="BK15" i="445"/>
  <c r="BV122" i="445"/>
  <c r="BV76" i="445"/>
  <c r="BV59" i="445"/>
  <c r="BV29" i="445"/>
  <c r="BJ14" i="445"/>
  <c r="BW114" i="445"/>
  <c r="BW126" i="445"/>
  <c r="BU95" i="445"/>
  <c r="BW62" i="445"/>
  <c r="BV37" i="445"/>
  <c r="BW117" i="445"/>
  <c r="BU135" i="445"/>
  <c r="BV114" i="445"/>
  <c r="BW93" i="445"/>
  <c r="BW77" i="445"/>
  <c r="BW54" i="445"/>
  <c r="BU28" i="445"/>
  <c r="BV56" i="445"/>
  <c r="BW83" i="445"/>
  <c r="BU36" i="445"/>
  <c r="BV83" i="445"/>
  <c r="BV55" i="445"/>
  <c r="BW26" i="445"/>
  <c r="BW49" i="445"/>
  <c r="BU75" i="445"/>
  <c r="BW143" i="445"/>
  <c r="BV132" i="445"/>
  <c r="BU121" i="445"/>
  <c r="BW111" i="445"/>
  <c r="BV100" i="445"/>
  <c r="BU138" i="445"/>
  <c r="BW128" i="445"/>
  <c r="BV117" i="445"/>
  <c r="BU106" i="445"/>
  <c r="BW96" i="445"/>
  <c r="BV85" i="445"/>
  <c r="BU74" i="445"/>
  <c r="BW64" i="445"/>
  <c r="BV53" i="445"/>
  <c r="BU42" i="445"/>
  <c r="BV134" i="445"/>
  <c r="BV111" i="445"/>
  <c r="BU93" i="445"/>
  <c r="BV79" i="445"/>
  <c r="BV64" i="445"/>
  <c r="BW50" i="445"/>
  <c r="BW37" i="445"/>
  <c r="BV26" i="445"/>
  <c r="BI12" i="445"/>
  <c r="BU96" i="445"/>
  <c r="BW69" i="445"/>
  <c r="BV43" i="445"/>
  <c r="BV25" i="445"/>
  <c r="BV142" i="445"/>
  <c r="BU99" i="445"/>
  <c r="BW110" i="445"/>
  <c r="BU89" i="445"/>
  <c r="BU48" i="445"/>
  <c r="BU136" i="445"/>
  <c r="BW97" i="445"/>
  <c r="BU124" i="445"/>
  <c r="BW105" i="445"/>
  <c r="BU87" i="445"/>
  <c r="BV72" i="445"/>
  <c r="BU43" i="445"/>
  <c r="BI15" i="445"/>
  <c r="BU37" i="445"/>
  <c r="BU56" i="445"/>
  <c r="BV24" i="445"/>
  <c r="BU71" i="445"/>
  <c r="BU40" i="445"/>
  <c r="BV84" i="445"/>
  <c r="BW31" i="445"/>
  <c r="BW45" i="445"/>
  <c r="BW131" i="445"/>
  <c r="BU109" i="445"/>
  <c r="BV137" i="445"/>
  <c r="BW116" i="445"/>
  <c r="BU94" i="445"/>
  <c r="BV73" i="445"/>
  <c r="BW52" i="445"/>
  <c r="BU128" i="445"/>
  <c r="BW91" i="445"/>
  <c r="BV63" i="445"/>
  <c r="BU35" i="445"/>
  <c r="BW142" i="445"/>
  <c r="BV66" i="445"/>
  <c r="BW24" i="445"/>
  <c r="BW145" i="445"/>
  <c r="BW85" i="445"/>
  <c r="BU131" i="445"/>
  <c r="BV123" i="445"/>
  <c r="BW86" i="445"/>
  <c r="BV39" i="445"/>
  <c r="BW34" i="445"/>
  <c r="BW22" i="445"/>
  <c r="BW39" i="445"/>
  <c r="BK13" i="445"/>
  <c r="BW127" i="445"/>
  <c r="BU105" i="445"/>
  <c r="BV133" i="445"/>
  <c r="BW112" i="445"/>
  <c r="BU90" i="445"/>
  <c r="BV69" i="445"/>
  <c r="BW48" i="445"/>
  <c r="BU123" i="445"/>
  <c r="BU84" i="445"/>
  <c r="BW57" i="445"/>
  <c r="BU31" i="445"/>
  <c r="BU127" i="445"/>
  <c r="BV60" i="445"/>
  <c r="BJ15" i="445"/>
  <c r="BV131" i="445"/>
  <c r="BV75" i="445"/>
  <c r="BV119" i="445"/>
  <c r="BW118" i="445"/>
  <c r="BV78" i="445"/>
  <c r="BW30" i="445"/>
  <c r="BU85" i="445"/>
  <c r="BU91" i="445"/>
  <c r="BV28" i="445"/>
  <c r="BU92" i="445"/>
  <c r="BV120" i="445"/>
  <c r="BU126" i="445"/>
  <c r="BW84" i="445"/>
  <c r="BV41" i="445"/>
  <c r="BU77" i="445"/>
  <c r="BW25" i="445"/>
  <c r="BU41" i="445"/>
  <c r="BV106" i="445"/>
  <c r="BV146" i="445"/>
  <c r="BV67" i="445"/>
  <c r="BU49" i="445"/>
  <c r="BU65" i="445"/>
  <c r="BW99" i="445"/>
  <c r="BU62" i="445"/>
  <c r="BV48" i="445"/>
  <c r="BV135" i="445"/>
  <c r="BU103" i="445"/>
  <c r="BW70" i="445"/>
  <c r="BV116" i="445"/>
  <c r="BU122" i="445"/>
  <c r="BW80" i="445"/>
  <c r="BV143" i="445"/>
  <c r="BV70" i="445"/>
  <c r="BK16" i="445"/>
  <c r="BU30" i="445"/>
  <c r="BV98" i="445"/>
  <c r="BW137" i="445"/>
  <c r="BU55" i="445"/>
  <c r="BW38" i="445"/>
  <c r="BU60" i="445"/>
  <c r="BU141" i="445"/>
  <c r="BV105" i="445"/>
  <c r="BW109" i="445"/>
  <c r="BV91" i="445"/>
  <c r="BU47" i="445"/>
  <c r="BW90" i="445"/>
  <c r="BW42" i="445"/>
  <c r="BU58" i="445"/>
  <c r="BU115" i="445"/>
  <c r="BU59" i="445"/>
  <c r="BV101" i="445"/>
  <c r="BW58" i="445"/>
  <c r="BU137" i="445"/>
  <c r="BV102" i="445"/>
  <c r="BU38" i="445"/>
  <c r="BW144" i="445"/>
  <c r="BW43" i="445"/>
  <c r="BW95" i="445"/>
  <c r="BW78" i="445"/>
  <c r="S14" i="430"/>
  <c r="S15" i="430"/>
  <c r="V22" i="430"/>
  <c r="V14" i="430"/>
  <c r="V15" i="430"/>
  <c r="M231" i="430"/>
  <c r="M245" i="430"/>
  <c r="M237" i="430"/>
  <c r="M234" i="430"/>
  <c r="M220" i="430"/>
  <c r="M211" i="430"/>
  <c r="M203" i="430"/>
  <c r="M195" i="430"/>
  <c r="M187" i="430"/>
  <c r="M208" i="430"/>
  <c r="M182" i="430"/>
  <c r="M174" i="430"/>
  <c r="M166" i="430"/>
  <c r="M158" i="430"/>
  <c r="M150" i="430"/>
  <c r="M142" i="430"/>
  <c r="M134" i="430"/>
  <c r="M126" i="430"/>
  <c r="M215" i="430"/>
  <c r="M153" i="430"/>
  <c r="M122" i="430"/>
  <c r="M114" i="430"/>
  <c r="M106" i="430"/>
  <c r="M98" i="430"/>
  <c r="M90" i="430"/>
  <c r="M82" i="430"/>
  <c r="M74" i="430"/>
  <c r="M66" i="430"/>
  <c r="M58" i="430"/>
  <c r="M50" i="430"/>
  <c r="M42" i="430"/>
  <c r="M34" i="430"/>
  <c r="M26" i="430"/>
  <c r="M212" i="430"/>
  <c r="M175" i="430"/>
  <c r="M190" i="430"/>
  <c r="M163" i="430"/>
  <c r="M210" i="430"/>
  <c r="M117" i="430"/>
  <c r="M85" i="430"/>
  <c r="M53" i="430"/>
  <c r="M238" i="430"/>
  <c r="M188" i="430"/>
  <c r="M115" i="430"/>
  <c r="M83" i="430"/>
  <c r="M51" i="430"/>
  <c r="M198" i="430"/>
  <c r="M127" i="430"/>
  <c r="M105" i="430"/>
  <c r="M73" i="430"/>
  <c r="M41" i="430"/>
  <c r="M223" i="430"/>
  <c r="M131" i="430"/>
  <c r="M103" i="430"/>
  <c r="M71" i="430"/>
  <c r="M39" i="430"/>
  <c r="M229" i="430"/>
  <c r="M243" i="430"/>
  <c r="M235" i="430"/>
  <c r="M226" i="430"/>
  <c r="M218" i="430"/>
  <c r="M209" i="430"/>
  <c r="M201" i="430"/>
  <c r="M193" i="430"/>
  <c r="M185" i="430"/>
  <c r="M200" i="430"/>
  <c r="M180" i="430"/>
  <c r="M172" i="430"/>
  <c r="M164" i="430"/>
  <c r="M156" i="430"/>
  <c r="M148" i="430"/>
  <c r="M140" i="430"/>
  <c r="M132" i="430"/>
  <c r="M124" i="430"/>
  <c r="M177" i="430"/>
  <c r="M145" i="430"/>
  <c r="M120" i="430"/>
  <c r="M112" i="430"/>
  <c r="M104" i="430"/>
  <c r="M96" i="430"/>
  <c r="M88" i="430"/>
  <c r="M80" i="430"/>
  <c r="M72" i="430"/>
  <c r="M64" i="430"/>
  <c r="M56" i="430"/>
  <c r="M48" i="430"/>
  <c r="M40" i="430"/>
  <c r="M32" i="430"/>
  <c r="M24" i="430"/>
  <c r="M196" i="430"/>
  <c r="M240" i="430"/>
  <c r="M186" i="430"/>
  <c r="M155" i="430"/>
  <c r="M204" i="430"/>
  <c r="M109" i="430"/>
  <c r="M77" i="430"/>
  <c r="M45" i="430"/>
  <c r="M221" i="430"/>
  <c r="M173" i="430"/>
  <c r="M107" i="430"/>
  <c r="M75" i="430"/>
  <c r="M43" i="430"/>
  <c r="M165" i="430"/>
  <c r="M125" i="430"/>
  <c r="M97" i="430"/>
  <c r="M65" i="430"/>
  <c r="M33" i="430"/>
  <c r="M167" i="430"/>
  <c r="M123" i="430"/>
  <c r="M95" i="430"/>
  <c r="M63" i="430"/>
  <c r="M31" i="430"/>
  <c r="M227" i="430"/>
  <c r="M244" i="430"/>
  <c r="M216" i="430"/>
  <c r="M199" i="430"/>
  <c r="M232" i="430"/>
  <c r="M178" i="430"/>
  <c r="M162" i="430"/>
  <c r="M146" i="430"/>
  <c r="M130" i="430"/>
  <c r="M169" i="430"/>
  <c r="M118" i="430"/>
  <c r="M102" i="430"/>
  <c r="M86" i="430"/>
  <c r="M70" i="430"/>
  <c r="M54" i="430"/>
  <c r="M38" i="430"/>
  <c r="M219" i="430"/>
  <c r="M206" i="430"/>
  <c r="M147" i="430"/>
  <c r="M101" i="430"/>
  <c r="M37" i="430"/>
  <c r="M151" i="430"/>
  <c r="M67" i="430"/>
  <c r="M143" i="430"/>
  <c r="M89" i="430"/>
  <c r="M25" i="430"/>
  <c r="M119" i="430"/>
  <c r="M55" i="430"/>
  <c r="M225" i="430"/>
  <c r="M236" i="430"/>
  <c r="M213" i="430"/>
  <c r="M197" i="430"/>
  <c r="M230" i="430"/>
  <c r="M176" i="430"/>
  <c r="M160" i="430"/>
  <c r="M144" i="430"/>
  <c r="M128" i="430"/>
  <c r="M161" i="430"/>
  <c r="M116" i="430"/>
  <c r="M100" i="430"/>
  <c r="M84" i="430"/>
  <c r="M68" i="430"/>
  <c r="M52" i="430"/>
  <c r="M36" i="430"/>
  <c r="M217" i="430"/>
  <c r="M202" i="430"/>
  <c r="M139" i="430"/>
  <c r="M93" i="430"/>
  <c r="M29" i="430"/>
  <c r="M141" i="430"/>
  <c r="M59" i="430"/>
  <c r="M133" i="430"/>
  <c r="M81" i="430"/>
  <c r="M246" i="430"/>
  <c r="M111" i="430"/>
  <c r="M47" i="430"/>
  <c r="M224" i="430"/>
  <c r="M191" i="430"/>
  <c r="M170" i="430"/>
  <c r="M138" i="430"/>
  <c r="M137" i="430"/>
  <c r="M94" i="430"/>
  <c r="M62" i="430"/>
  <c r="M30" i="430"/>
  <c r="M179" i="430"/>
  <c r="M69" i="430"/>
  <c r="M99" i="430"/>
  <c r="M121" i="430"/>
  <c r="M157" i="430"/>
  <c r="M23" i="430"/>
  <c r="M241" i="430"/>
  <c r="M192" i="430"/>
  <c r="M242" i="430"/>
  <c r="M78" i="430"/>
  <c r="M159" i="430"/>
  <c r="M35" i="430"/>
  <c r="M87" i="430"/>
  <c r="M233" i="430"/>
  <c r="M222" i="430"/>
  <c r="M189" i="430"/>
  <c r="M168" i="430"/>
  <c r="M136" i="430"/>
  <c r="M129" i="430"/>
  <c r="M92" i="430"/>
  <c r="M60" i="430"/>
  <c r="M28" i="430"/>
  <c r="M171" i="430"/>
  <c r="M61" i="430"/>
  <c r="M91" i="430"/>
  <c r="M113" i="430"/>
  <c r="M135" i="430"/>
  <c r="M207" i="430"/>
  <c r="M154" i="430"/>
  <c r="M110" i="430"/>
  <c r="M46" i="430"/>
  <c r="M183" i="430"/>
  <c r="M214" i="430"/>
  <c r="M57" i="430"/>
  <c r="M239" i="430"/>
  <c r="M228" i="430"/>
  <c r="M181" i="430"/>
  <c r="M49" i="430"/>
  <c r="M76" i="430"/>
  <c r="M152" i="430"/>
  <c r="M205" i="430"/>
  <c r="M108" i="430"/>
  <c r="M149" i="430"/>
  <c r="M79" i="430"/>
  <c r="M184" i="430"/>
  <c r="M194" i="430"/>
  <c r="M44" i="430"/>
  <c r="M27" i="430"/>
  <c r="BU144" i="444"/>
  <c r="BV139" i="444"/>
  <c r="BW134" i="444"/>
  <c r="BW141" i="444"/>
  <c r="BU132" i="444"/>
  <c r="BU142" i="444"/>
  <c r="BU137" i="444"/>
  <c r="BU128" i="444"/>
  <c r="BV123" i="444"/>
  <c r="BW118" i="444"/>
  <c r="BU112" i="444"/>
  <c r="BW140" i="444"/>
  <c r="BW129" i="444"/>
  <c r="BW124" i="444"/>
  <c r="BW117" i="444"/>
  <c r="BV109" i="444"/>
  <c r="BW104" i="444"/>
  <c r="BU98" i="444"/>
  <c r="BV142" i="444"/>
  <c r="BW132" i="444"/>
  <c r="BU122" i="444"/>
  <c r="BV117" i="444"/>
  <c r="BU109" i="444"/>
  <c r="BV104" i="444"/>
  <c r="BW99" i="444"/>
  <c r="BU123" i="444"/>
  <c r="BW116" i="444"/>
  <c r="BW106" i="444"/>
  <c r="BU93" i="444"/>
  <c r="BV88" i="444"/>
  <c r="BW83" i="444"/>
  <c r="BU77" i="444"/>
  <c r="BV72" i="444"/>
  <c r="BW67" i="444"/>
  <c r="BU61" i="444"/>
  <c r="BV56" i="444"/>
  <c r="BV134" i="444"/>
  <c r="BV125" i="444"/>
  <c r="BV107" i="444"/>
  <c r="BW98" i="444"/>
  <c r="BU92" i="444"/>
  <c r="BU83" i="444"/>
  <c r="BV78" i="444"/>
  <c r="BV69" i="444"/>
  <c r="BV63" i="444"/>
  <c r="BW56" i="444"/>
  <c r="BU49" i="444"/>
  <c r="BV44" i="444"/>
  <c r="BW39" i="444"/>
  <c r="BU33" i="444"/>
  <c r="BV28" i="444"/>
  <c r="BW23" i="444"/>
  <c r="BK12" i="444"/>
  <c r="BV116" i="444"/>
  <c r="BV96" i="444"/>
  <c r="BV91" i="444"/>
  <c r="BW84" i="444"/>
  <c r="BW77" i="444"/>
  <c r="BW70" i="444"/>
  <c r="BU62" i="444"/>
  <c r="BU56" i="444"/>
  <c r="BW50" i="444"/>
  <c r="BW125" i="444"/>
  <c r="BW92" i="444"/>
  <c r="BV82" i="444"/>
  <c r="BW69" i="444"/>
  <c r="BV53" i="444"/>
  <c r="BV43" i="444"/>
  <c r="BW36" i="444"/>
  <c r="BW29" i="444"/>
  <c r="BW22" i="444"/>
  <c r="BK13" i="444"/>
  <c r="BV130" i="444"/>
  <c r="BW101" i="444"/>
  <c r="BU84" i="444"/>
  <c r="BV67" i="444"/>
  <c r="BW53" i="444"/>
  <c r="BW42" i="444"/>
  <c r="BW112" i="444"/>
  <c r="BU71" i="444"/>
  <c r="BW49" i="444"/>
  <c r="BW41" i="444"/>
  <c r="BW25" i="444"/>
  <c r="BJ14" i="444"/>
  <c r="BU26" i="444"/>
  <c r="BU59" i="444"/>
  <c r="BU34" i="444"/>
  <c r="BU90" i="444"/>
  <c r="BW60" i="444"/>
  <c r="BW46" i="444"/>
  <c r="BU32" i="444"/>
  <c r="BI13" i="444"/>
  <c r="BU80" i="444"/>
  <c r="BW57" i="444"/>
  <c r="BV31" i="444"/>
  <c r="BV22" i="444"/>
  <c r="BU38" i="444"/>
  <c r="BV23" i="444"/>
  <c r="BV143" i="444"/>
  <c r="BW138" i="444"/>
  <c r="BV146" i="444"/>
  <c r="BW139" i="444"/>
  <c r="BV131" i="444"/>
  <c r="BV140" i="444"/>
  <c r="BW136" i="444"/>
  <c r="BV127" i="444"/>
  <c r="BW122" i="444"/>
  <c r="BU116" i="444"/>
  <c r="BV111" i="444"/>
  <c r="BU138" i="444"/>
  <c r="BV128" i="444"/>
  <c r="BV122" i="444"/>
  <c r="BW115" i="444"/>
  <c r="BW108" i="444"/>
  <c r="BU102" i="444"/>
  <c r="BV97" i="444"/>
  <c r="BV141" i="444"/>
  <c r="BV129" i="444"/>
  <c r="BU121" i="444"/>
  <c r="BU115" i="444"/>
  <c r="BV108" i="444"/>
  <c r="BW103" i="444"/>
  <c r="BU141" i="444"/>
  <c r="BV120" i="444"/>
  <c r="BV114" i="444"/>
  <c r="BV102" i="444"/>
  <c r="BV92" i="444"/>
  <c r="BW87" i="444"/>
  <c r="BU81" i="444"/>
  <c r="BV76" i="444"/>
  <c r="BW71" i="444"/>
  <c r="BU65" i="444"/>
  <c r="BV60" i="444"/>
  <c r="BW55" i="444"/>
  <c r="BV132" i="444"/>
  <c r="BV113" i="444"/>
  <c r="BW105" i="444"/>
  <c r="BU97" i="444"/>
  <c r="BW90" i="444"/>
  <c r="BU82" i="444"/>
  <c r="BU76" i="444"/>
  <c r="BU67" i="444"/>
  <c r="BV62" i="444"/>
  <c r="BU53" i="444"/>
  <c r="BV48" i="444"/>
  <c r="BW43" i="444"/>
  <c r="BU37" i="444"/>
  <c r="BV32" i="444"/>
  <c r="BW27" i="444"/>
  <c r="BI16" i="444"/>
  <c r="BW128" i="444"/>
  <c r="BU114" i="444"/>
  <c r="BU95" i="444"/>
  <c r="BV90" i="444"/>
  <c r="BV81" i="444"/>
  <c r="BV75" i="444"/>
  <c r="BW68" i="444"/>
  <c r="BW61" i="444"/>
  <c r="BW54" i="444"/>
  <c r="BU48" i="444"/>
  <c r="BV106" i="444"/>
  <c r="BU91" i="444"/>
  <c r="BW80" i="444"/>
  <c r="BU68" i="444"/>
  <c r="BU47" i="444"/>
  <c r="BV42" i="444"/>
  <c r="BV33" i="444"/>
  <c r="BV27" i="444"/>
  <c r="BK16" i="444"/>
  <c r="BU99" i="444"/>
  <c r="BW123" i="444"/>
  <c r="BW94" i="444"/>
  <c r="BW82" i="444"/>
  <c r="BV57" i="444"/>
  <c r="BV49" i="444"/>
  <c r="BW40" i="444"/>
  <c r="BU111" i="444"/>
  <c r="BW62" i="444"/>
  <c r="BV45" i="444"/>
  <c r="BU39" i="444"/>
  <c r="BU23" i="444"/>
  <c r="BJ13" i="444"/>
  <c r="BV77" i="444"/>
  <c r="BV54" i="444"/>
  <c r="BW33" i="444"/>
  <c r="BV86" i="444"/>
  <c r="BV55" i="444"/>
  <c r="BV41" i="444"/>
  <c r="BV30" i="444"/>
  <c r="BI12" i="444"/>
  <c r="BV73" i="444"/>
  <c r="BU42" i="444"/>
  <c r="BV29" i="444"/>
  <c r="BW110" i="444"/>
  <c r="BW37" i="444"/>
  <c r="BW146" i="444"/>
  <c r="BV135" i="444"/>
  <c r="BU134" i="444"/>
  <c r="BV138" i="444"/>
  <c r="BU124" i="444"/>
  <c r="BW114" i="444"/>
  <c r="BV133" i="444"/>
  <c r="BU119" i="444"/>
  <c r="BV105" i="444"/>
  <c r="BW145" i="444"/>
  <c r="BV124" i="444"/>
  <c r="BW111" i="444"/>
  <c r="BV100" i="444"/>
  <c r="BU118" i="444"/>
  <c r="BW95" i="444"/>
  <c r="BV84" i="444"/>
  <c r="BU73" i="444"/>
  <c r="BW63" i="444"/>
  <c r="BU135" i="444"/>
  <c r="BU108" i="444"/>
  <c r="BV94" i="444"/>
  <c r="BV79" i="444"/>
  <c r="BW65" i="444"/>
  <c r="BW51" i="444"/>
  <c r="BV40" i="444"/>
  <c r="BU29" i="444"/>
  <c r="BI14" i="444"/>
  <c r="BV98" i="444"/>
  <c r="BW86" i="444"/>
  <c r="BU72" i="444"/>
  <c r="BV58" i="444"/>
  <c r="BU130" i="444"/>
  <c r="BV87" i="444"/>
  <c r="BU58" i="444"/>
  <c r="BW38" i="444"/>
  <c r="BU24" i="444"/>
  <c r="BU87" i="444"/>
  <c r="BW85" i="444"/>
  <c r="BU54" i="444"/>
  <c r="BU35" i="444"/>
  <c r="BV50" i="444"/>
  <c r="BW30" i="444"/>
  <c r="BV35" i="444"/>
  <c r="BV39" i="444"/>
  <c r="BV61" i="444"/>
  <c r="BW34" i="444"/>
  <c r="BW102" i="444"/>
  <c r="BV34" i="444"/>
  <c r="BU64" i="444"/>
  <c r="BW142" i="444"/>
  <c r="BV145" i="444"/>
  <c r="BW130" i="444"/>
  <c r="BW133" i="444"/>
  <c r="BU120" i="444"/>
  <c r="BV144" i="444"/>
  <c r="BU126" i="444"/>
  <c r="BV112" i="444"/>
  <c r="BV101" i="444"/>
  <c r="BW135" i="444"/>
  <c r="BW120" i="444"/>
  <c r="BW107" i="444"/>
  <c r="BW137" i="444"/>
  <c r="BW109" i="444"/>
  <c r="BW91" i="444"/>
  <c r="BV80" i="444"/>
  <c r="BU69" i="444"/>
  <c r="BW59" i="444"/>
  <c r="BU129" i="444"/>
  <c r="BU103" i="444"/>
  <c r="BW88" i="444"/>
  <c r="BW74" i="444"/>
  <c r="BU60" i="444"/>
  <c r="BW47" i="444"/>
  <c r="BV36" i="444"/>
  <c r="BU25" i="444"/>
  <c r="BU127" i="444"/>
  <c r="BU94" i="444"/>
  <c r="BU79" i="444"/>
  <c r="BV65" i="444"/>
  <c r="BU52" i="444"/>
  <c r="BV99" i="444"/>
  <c r="BW78" i="444"/>
  <c r="BU46" i="444"/>
  <c r="BU31" i="444"/>
  <c r="BK15" i="444"/>
  <c r="BU104" i="444"/>
  <c r="BU74" i="444"/>
  <c r="BV46" i="444"/>
  <c r="BV83" i="444"/>
  <c r="BW44" i="444"/>
  <c r="BJ16" i="444"/>
  <c r="BW76" i="444"/>
  <c r="BU22" i="444"/>
  <c r="BU50" i="444"/>
  <c r="BW26" i="444"/>
  <c r="BV66" i="444"/>
  <c r="BW28" i="444"/>
  <c r="BU28" i="444"/>
  <c r="BU140" i="444"/>
  <c r="BW144" i="444"/>
  <c r="BV119" i="444"/>
  <c r="BU125" i="444"/>
  <c r="BW100" i="444"/>
  <c r="BV118" i="444"/>
  <c r="BU131" i="444"/>
  <c r="BU89" i="444"/>
  <c r="BV68" i="444"/>
  <c r="BV126" i="444"/>
  <c r="BV85" i="444"/>
  <c r="BW58" i="444"/>
  <c r="BW35" i="444"/>
  <c r="BW121" i="444"/>
  <c r="BU78" i="444"/>
  <c r="BV51" i="444"/>
  <c r="BU70" i="444"/>
  <c r="BU30" i="444"/>
  <c r="BV103" i="444"/>
  <c r="BU44" i="444"/>
  <c r="BU43" i="444"/>
  <c r="BV71" i="444"/>
  <c r="BW48" i="444"/>
  <c r="BW64" i="444"/>
  <c r="BU27" i="444"/>
  <c r="BU136" i="444"/>
  <c r="BU139" i="444"/>
  <c r="BV115" i="444"/>
  <c r="BV121" i="444"/>
  <c r="BW96" i="444"/>
  <c r="BW113" i="444"/>
  <c r="BW119" i="444"/>
  <c r="BU85" i="444"/>
  <c r="BV64" i="444"/>
  <c r="BV110" i="444"/>
  <c r="BW81" i="444"/>
  <c r="BV52" i="444"/>
  <c r="BW31" i="444"/>
  <c r="BU113" i="444"/>
  <c r="BV74" i="444"/>
  <c r="BV47" i="444"/>
  <c r="BW66" i="444"/>
  <c r="BV26" i="444"/>
  <c r="BU86" i="444"/>
  <c r="BV37" i="444"/>
  <c r="BW32" i="444"/>
  <c r="BW52" i="444"/>
  <c r="BU36" i="444"/>
  <c r="BV38" i="444"/>
  <c r="BW131" i="444"/>
  <c r="BU110" i="444"/>
  <c r="BU105" i="444"/>
  <c r="BW79" i="444"/>
  <c r="BU100" i="444"/>
  <c r="BU45" i="444"/>
  <c r="BW93" i="444"/>
  <c r="BV93" i="444"/>
  <c r="BK14" i="444"/>
  <c r="BU75" i="444"/>
  <c r="BU117" i="444"/>
  <c r="BW24" i="444"/>
  <c r="BW143" i="444"/>
  <c r="BU57" i="444"/>
  <c r="BV24" i="444"/>
  <c r="BW45" i="444"/>
  <c r="BJ15" i="444"/>
  <c r="BW126" i="444"/>
  <c r="BU106" i="444"/>
  <c r="BU101" i="444"/>
  <c r="BW75" i="444"/>
  <c r="BV95" i="444"/>
  <c r="BU41" i="444"/>
  <c r="BU88" i="444"/>
  <c r="BW89" i="444"/>
  <c r="BV89" i="444"/>
  <c r="BU51" i="444"/>
  <c r="BW73" i="444"/>
  <c r="BW97" i="444"/>
  <c r="BU143" i="444"/>
  <c r="BU133" i="444"/>
  <c r="BU107" i="444"/>
  <c r="BW72" i="444"/>
  <c r="BU63" i="444"/>
  <c r="BV70" i="444"/>
  <c r="BV25" i="444"/>
  <c r="BW127" i="444"/>
  <c r="BI15" i="444"/>
  <c r="BJ12" i="444"/>
  <c r="BU40" i="444"/>
  <c r="BU66" i="444"/>
  <c r="BU96" i="444"/>
  <c r="BV59" i="444"/>
  <c r="BU146" i="444"/>
  <c r="BV136" i="444"/>
  <c r="BU145" i="444"/>
  <c r="BV137" i="444"/>
  <c r="BU55" i="444"/>
  <c r="AV17" i="443"/>
  <c r="AW17" i="443"/>
  <c r="P14" i="450"/>
  <c r="P15" i="450"/>
  <c r="L246" i="449"/>
  <c r="L238" i="449"/>
  <c r="L241" i="449"/>
  <c r="L231" i="449"/>
  <c r="L232" i="449"/>
  <c r="L219" i="449"/>
  <c r="L211" i="449"/>
  <c r="L203" i="449"/>
  <c r="L195" i="449"/>
  <c r="L187" i="449"/>
  <c r="L179" i="449"/>
  <c r="L171" i="449"/>
  <c r="L226" i="449"/>
  <c r="L198" i="449"/>
  <c r="L167" i="449"/>
  <c r="L151" i="449"/>
  <c r="L137" i="449"/>
  <c r="L212" i="449"/>
  <c r="L180" i="449"/>
  <c r="L160" i="449"/>
  <c r="L144" i="449"/>
  <c r="L132" i="449"/>
  <c r="L124" i="449"/>
  <c r="L116" i="449"/>
  <c r="L108" i="449"/>
  <c r="L100" i="449"/>
  <c r="L92" i="449"/>
  <c r="L84" i="449"/>
  <c r="L76" i="449"/>
  <c r="L68" i="449"/>
  <c r="L60" i="449"/>
  <c r="L202" i="449"/>
  <c r="L170" i="449"/>
  <c r="L154" i="449"/>
  <c r="L208" i="449"/>
  <c r="L164" i="449"/>
  <c r="L148" i="449"/>
  <c r="L117" i="449"/>
  <c r="L85" i="449"/>
  <c r="L55" i="449"/>
  <c r="L39" i="449"/>
  <c r="L139" i="449"/>
  <c r="L53" i="449"/>
  <c r="L29" i="449"/>
  <c r="L115" i="449"/>
  <c r="L83" i="449"/>
  <c r="L57" i="449"/>
  <c r="L41" i="449"/>
  <c r="L24" i="449"/>
  <c r="L216" i="449"/>
  <c r="L121" i="449"/>
  <c r="L89" i="449"/>
  <c r="L51" i="449"/>
  <c r="L35" i="449"/>
  <c r="L25" i="449"/>
  <c r="L71" i="449"/>
  <c r="L236" i="449"/>
  <c r="L230" i="449"/>
  <c r="L225" i="449"/>
  <c r="L209" i="449"/>
  <c r="L193" i="449"/>
  <c r="L177" i="449"/>
  <c r="L222" i="449"/>
  <c r="L190" i="449"/>
  <c r="L150" i="449"/>
  <c r="L204" i="449"/>
  <c r="L153" i="449"/>
  <c r="L140" i="449"/>
  <c r="L122" i="449"/>
  <c r="L114" i="449"/>
  <c r="L98" i="449"/>
  <c r="L90" i="449"/>
  <c r="L74" i="449"/>
  <c r="L66" i="449"/>
  <c r="L194" i="449"/>
  <c r="L147" i="449"/>
  <c r="L192" i="449"/>
  <c r="L141" i="449"/>
  <c r="L109" i="449"/>
  <c r="L54" i="449"/>
  <c r="L119" i="449"/>
  <c r="L52" i="449"/>
  <c r="L107" i="449"/>
  <c r="L56" i="449"/>
  <c r="L40" i="449"/>
  <c r="L200" i="449"/>
  <c r="L81" i="449"/>
  <c r="L34" i="449"/>
  <c r="L111" i="449"/>
  <c r="L244" i="449"/>
  <c r="L239" i="449"/>
  <c r="L217" i="449"/>
  <c r="L201" i="449"/>
  <c r="L185" i="449"/>
  <c r="L169" i="449"/>
  <c r="L166" i="449"/>
  <c r="L229" i="449"/>
  <c r="L172" i="449"/>
  <c r="L130" i="449"/>
  <c r="L106" i="449"/>
  <c r="L82" i="449"/>
  <c r="L58" i="449"/>
  <c r="L163" i="449"/>
  <c r="L157" i="449"/>
  <c r="L77" i="449"/>
  <c r="L38" i="449"/>
  <c r="L136" i="449"/>
  <c r="L75" i="449"/>
  <c r="L127" i="449"/>
  <c r="L113" i="449"/>
  <c r="L50" i="449"/>
  <c r="L63" i="449"/>
  <c r="L240" i="449"/>
  <c r="L235" i="449"/>
  <c r="L221" i="449"/>
  <c r="L205" i="449"/>
  <c r="L189" i="449"/>
  <c r="L173" i="449"/>
  <c r="L206" i="449"/>
  <c r="L158" i="449"/>
  <c r="L220" i="449"/>
  <c r="L161" i="449"/>
  <c r="L134" i="449"/>
  <c r="L118" i="449"/>
  <c r="L102" i="449"/>
  <c r="L86" i="449"/>
  <c r="L70" i="449"/>
  <c r="L210" i="449"/>
  <c r="L155" i="449"/>
  <c r="L165" i="449"/>
  <c r="L125" i="449"/>
  <c r="L61" i="449"/>
  <c r="L30" i="449"/>
  <c r="L37" i="449"/>
  <c r="L91" i="449"/>
  <c r="L48" i="449"/>
  <c r="L23" i="449"/>
  <c r="L97" i="449"/>
  <c r="L42" i="449"/>
  <c r="L79" i="449"/>
  <c r="L245" i="449"/>
  <c r="L215" i="449"/>
  <c r="L199" i="449"/>
  <c r="L183" i="449"/>
  <c r="L234" i="449"/>
  <c r="L182" i="449"/>
  <c r="L196" i="449"/>
  <c r="L152" i="449"/>
  <c r="L128" i="449"/>
  <c r="L112" i="449"/>
  <c r="L80" i="449"/>
  <c r="L64" i="449"/>
  <c r="L146" i="449"/>
  <c r="L156" i="449"/>
  <c r="L47" i="449"/>
  <c r="L131" i="449"/>
  <c r="L33" i="449"/>
  <c r="L184" i="449"/>
  <c r="L27" i="449"/>
  <c r="L110" i="449"/>
  <c r="L149" i="449"/>
  <c r="L59" i="449"/>
  <c r="L65" i="449"/>
  <c r="L28" i="449"/>
  <c r="L237" i="449"/>
  <c r="L207" i="449"/>
  <c r="L175" i="449"/>
  <c r="L228" i="449"/>
  <c r="L135" i="449"/>
  <c r="L104" i="449"/>
  <c r="L72" i="449"/>
  <c r="L162" i="449"/>
  <c r="L133" i="449"/>
  <c r="L31" i="449"/>
  <c r="L99" i="449"/>
  <c r="L36" i="449"/>
  <c r="L43" i="449"/>
  <c r="L224" i="449"/>
  <c r="L143" i="449"/>
  <c r="L96" i="449"/>
  <c r="L186" i="449"/>
  <c r="L101" i="449"/>
  <c r="L103" i="449"/>
  <c r="L67" i="449"/>
  <c r="L73" i="449"/>
  <c r="L45" i="449"/>
  <c r="L243" i="449"/>
  <c r="L233" i="449"/>
  <c r="L213" i="449"/>
  <c r="L197" i="449"/>
  <c r="L181" i="449"/>
  <c r="L227" i="449"/>
  <c r="L174" i="449"/>
  <c r="L142" i="449"/>
  <c r="L188" i="449"/>
  <c r="L145" i="449"/>
  <c r="L126" i="449"/>
  <c r="L94" i="449"/>
  <c r="L78" i="449"/>
  <c r="L62" i="449"/>
  <c r="L178" i="449"/>
  <c r="L138" i="449"/>
  <c r="L93" i="449"/>
  <c r="L46" i="449"/>
  <c r="L95" i="449"/>
  <c r="L123" i="449"/>
  <c r="L32" i="449"/>
  <c r="L129" i="449"/>
  <c r="L26" i="449"/>
  <c r="L242" i="449"/>
  <c r="L223" i="449"/>
  <c r="L191" i="449"/>
  <c r="L214" i="449"/>
  <c r="L159" i="449"/>
  <c r="L168" i="449"/>
  <c r="L120" i="449"/>
  <c r="L88" i="449"/>
  <c r="L218" i="449"/>
  <c r="L176" i="449"/>
  <c r="L69" i="449"/>
  <c r="L44" i="449"/>
  <c r="L49" i="449"/>
  <c r="L105" i="449"/>
  <c r="L87" i="449"/>
  <c r="V15" i="448"/>
  <c r="V14" i="448"/>
  <c r="S14" i="448"/>
  <c r="S15" i="448"/>
  <c r="L247" i="451"/>
  <c r="N247" i="451"/>
  <c r="M247" i="451"/>
  <c r="M14" i="451" s="1"/>
  <c r="M15" i="451"/>
  <c r="N148" i="399"/>
  <c r="N180" i="399"/>
  <c r="N116" i="399"/>
  <c r="N154" i="399"/>
  <c r="N198" i="399"/>
  <c r="N31" i="399"/>
  <c r="N51" i="399"/>
  <c r="N85" i="399"/>
  <c r="N66" i="399"/>
  <c r="N54" i="399"/>
  <c r="N59" i="399"/>
  <c r="N48" i="399"/>
  <c r="N79" i="399"/>
  <c r="N235" i="399"/>
  <c r="N226" i="399"/>
  <c r="N163" i="399"/>
  <c r="N244" i="399"/>
  <c r="N89" i="399"/>
  <c r="N183" i="399"/>
  <c r="N28" i="399"/>
  <c r="N130" i="399"/>
  <c r="N74" i="399"/>
  <c r="N159" i="399"/>
  <c r="N97" i="399"/>
  <c r="N25" i="399"/>
  <c r="N164" i="399"/>
  <c r="N221" i="399"/>
  <c r="N147" i="399"/>
  <c r="N107" i="399"/>
  <c r="N236" i="399"/>
  <c r="N104" i="399"/>
  <c r="N119" i="399"/>
  <c r="N33" i="399"/>
  <c r="N88" i="399"/>
  <c r="N101" i="399"/>
  <c r="N99" i="399"/>
  <c r="N134" i="399"/>
  <c r="N95" i="399"/>
  <c r="N123" i="399"/>
  <c r="N132" i="399"/>
  <c r="N143" i="399"/>
  <c r="N184" i="399"/>
  <c r="N149" i="399"/>
  <c r="N246" i="399"/>
  <c r="N81" i="399"/>
  <c r="N105" i="399"/>
  <c r="N227" i="399"/>
  <c r="N176" i="399"/>
  <c r="N230" i="399"/>
  <c r="N234" i="399"/>
  <c r="N128" i="399"/>
  <c r="N113" i="399"/>
  <c r="N87" i="399"/>
  <c r="N27" i="399"/>
  <c r="N214" i="399"/>
  <c r="N40" i="399"/>
  <c r="N238" i="399"/>
  <c r="N188" i="399"/>
  <c r="N63" i="399"/>
  <c r="N103" i="399"/>
  <c r="N222" i="399"/>
  <c r="N77" i="399"/>
  <c r="N111" i="399"/>
  <c r="N157" i="399"/>
  <c r="N69" i="399"/>
  <c r="N127" i="399"/>
  <c r="N37" i="399"/>
  <c r="N208" i="399"/>
  <c r="N86" i="399"/>
  <c r="N171" i="399"/>
  <c r="N174" i="399"/>
  <c r="N68" i="399"/>
  <c r="N175" i="399"/>
  <c r="N30" i="399"/>
  <c r="N131" i="399"/>
  <c r="N93" i="399"/>
  <c r="N239" i="399"/>
  <c r="N196" i="399"/>
  <c r="N125" i="399"/>
  <c r="N151" i="399"/>
  <c r="N52" i="399"/>
  <c r="N140" i="399"/>
  <c r="N203" i="399"/>
  <c r="N43" i="399"/>
  <c r="N213" i="399"/>
  <c r="N215" i="399"/>
  <c r="N169" i="399"/>
  <c r="N45" i="399"/>
  <c r="N209" i="399"/>
  <c r="N144" i="399"/>
  <c r="N53" i="399"/>
  <c r="N55" i="399"/>
  <c r="N190" i="399"/>
  <c r="N219" i="399"/>
  <c r="N200" i="399"/>
  <c r="N24" i="399"/>
  <c r="N137" i="399"/>
  <c r="N110" i="399"/>
  <c r="N96" i="399"/>
  <c r="N141" i="399"/>
  <c r="N205" i="399"/>
  <c r="N191" i="399"/>
  <c r="N153" i="399"/>
  <c r="N167" i="399"/>
  <c r="N170" i="399"/>
  <c r="N98" i="399"/>
  <c r="N187" i="399"/>
  <c r="N57" i="399"/>
  <c r="N124" i="399"/>
  <c r="N243" i="399"/>
  <c r="N142" i="399"/>
  <c r="N26" i="399"/>
  <c r="N161" i="399"/>
  <c r="N109" i="399"/>
  <c r="N135" i="399"/>
  <c r="N158" i="399"/>
  <c r="N67" i="399"/>
  <c r="N241" i="399"/>
  <c r="N181" i="399"/>
  <c r="N80" i="399"/>
  <c r="N223" i="399"/>
  <c r="N36" i="399"/>
  <c r="N217" i="399"/>
  <c r="N84" i="399"/>
  <c r="N139" i="399"/>
  <c r="N122" i="399"/>
  <c r="N126" i="399"/>
  <c r="N136" i="399"/>
  <c r="N29" i="399"/>
  <c r="N115" i="399"/>
  <c r="N65" i="399"/>
  <c r="N229" i="399"/>
  <c r="N199" i="399"/>
  <c r="N92" i="399"/>
  <c r="N242" i="399"/>
  <c r="N50" i="399"/>
  <c r="N117" i="399"/>
  <c r="N108" i="399"/>
  <c r="N206" i="399"/>
  <c r="N202" i="399"/>
  <c r="N82" i="399"/>
  <c r="N145" i="399"/>
  <c r="N78" i="399"/>
  <c r="N220" i="399"/>
  <c r="N192" i="399"/>
  <c r="N70" i="399"/>
  <c r="N178" i="399"/>
  <c r="N186" i="399"/>
  <c r="N102" i="399"/>
  <c r="N201" i="399"/>
  <c r="N83" i="399"/>
  <c r="N237" i="399"/>
  <c r="N224" i="399"/>
  <c r="N177" i="399"/>
  <c r="N179" i="399"/>
  <c r="N34" i="399"/>
  <c r="N156" i="399"/>
  <c r="N228" i="399"/>
  <c r="N225" i="399"/>
  <c r="N91" i="399"/>
  <c r="N76" i="399"/>
  <c r="N41" i="399"/>
  <c r="N23" i="399"/>
  <c r="N56" i="399"/>
  <c r="N106" i="399"/>
  <c r="N232" i="399"/>
  <c r="N44" i="399"/>
  <c r="N121" i="399"/>
  <c r="N61" i="399"/>
  <c r="N62" i="399"/>
  <c r="N172" i="399"/>
  <c r="N114" i="399"/>
  <c r="N173" i="399"/>
  <c r="N32" i="399"/>
  <c r="N212" i="399"/>
  <c r="N72" i="399"/>
  <c r="N218" i="399"/>
  <c r="N39" i="399"/>
  <c r="N58" i="399"/>
  <c r="N240" i="399"/>
  <c r="N60" i="399"/>
  <c r="N168" i="399"/>
  <c r="N152" i="399"/>
  <c r="N195" i="399"/>
  <c r="N155" i="399"/>
  <c r="N185" i="399"/>
  <c r="N75" i="399"/>
  <c r="N46" i="399"/>
  <c r="N120" i="399"/>
  <c r="N112" i="399"/>
  <c r="N47" i="399"/>
  <c r="N90" i="399"/>
  <c r="N189" i="399"/>
  <c r="N204" i="399"/>
  <c r="N182" i="399"/>
  <c r="N216" i="399"/>
  <c r="N133" i="399"/>
  <c r="N166" i="399"/>
  <c r="N73" i="399"/>
  <c r="N94" i="399"/>
  <c r="N160" i="399"/>
  <c r="N146" i="399"/>
  <c r="N49" i="399"/>
  <c r="N118" i="399"/>
  <c r="N150" i="399"/>
  <c r="N138" i="399"/>
  <c r="N64" i="399"/>
  <c r="N42" i="399"/>
  <c r="N162" i="399"/>
  <c r="N197" i="399"/>
  <c r="N211" i="399"/>
  <c r="N165" i="399"/>
  <c r="N207" i="399"/>
  <c r="N129" i="399"/>
  <c r="N35" i="399"/>
  <c r="N38" i="399"/>
  <c r="N233" i="399"/>
  <c r="N194" i="399"/>
  <c r="N193" i="399"/>
  <c r="N210" i="399"/>
  <c r="N100" i="399"/>
  <c r="N245" i="399"/>
  <c r="N231" i="399"/>
  <c r="N71" i="399"/>
  <c r="N229" i="450"/>
  <c r="N243" i="450"/>
  <c r="N235" i="450"/>
  <c r="N228" i="450"/>
  <c r="N238" i="450"/>
  <c r="N217" i="450"/>
  <c r="N209" i="450"/>
  <c r="N216" i="450"/>
  <c r="N203" i="450"/>
  <c r="N195" i="450"/>
  <c r="N187" i="450"/>
  <c r="N220" i="450"/>
  <c r="N205" i="450"/>
  <c r="N173" i="450"/>
  <c r="N165" i="450"/>
  <c r="N157" i="450"/>
  <c r="N149" i="450"/>
  <c r="N218" i="450"/>
  <c r="N180" i="450"/>
  <c r="N194" i="450"/>
  <c r="N176" i="450"/>
  <c r="N168" i="450"/>
  <c r="N160" i="450"/>
  <c r="N152" i="450"/>
  <c r="N144" i="450"/>
  <c r="N174" i="450"/>
  <c r="N134" i="450"/>
  <c r="N126" i="450"/>
  <c r="N118" i="450"/>
  <c r="N141" i="450"/>
  <c r="N133" i="450"/>
  <c r="N125" i="450"/>
  <c r="N114" i="450"/>
  <c r="N106" i="450"/>
  <c r="N98" i="450"/>
  <c r="N90" i="450"/>
  <c r="N82" i="450"/>
  <c r="N74" i="450"/>
  <c r="N66" i="450"/>
  <c r="N111" i="450"/>
  <c r="N103" i="450"/>
  <c r="N95" i="450"/>
  <c r="N87" i="450"/>
  <c r="N79" i="450"/>
  <c r="N71" i="450"/>
  <c r="N63" i="450"/>
  <c r="N56" i="450"/>
  <c r="N48" i="450"/>
  <c r="N40" i="450"/>
  <c r="N32" i="450"/>
  <c r="N24" i="450"/>
  <c r="N53" i="450"/>
  <c r="N45" i="450"/>
  <c r="N37" i="450"/>
  <c r="N29" i="450"/>
  <c r="N64" i="450"/>
  <c r="N215" i="450"/>
  <c r="N244" i="450"/>
  <c r="N222" i="450"/>
  <c r="N201" i="450"/>
  <c r="N193" i="450"/>
  <c r="N185" i="450"/>
  <c r="N212" i="450"/>
  <c r="N198" i="450"/>
  <c r="N171" i="450"/>
  <c r="N163" i="450"/>
  <c r="N155" i="450"/>
  <c r="N147" i="450"/>
  <c r="N204" i="450"/>
  <c r="N178" i="450"/>
  <c r="N186" i="450"/>
  <c r="N175" i="450"/>
  <c r="N166" i="450"/>
  <c r="N158" i="450"/>
  <c r="N150" i="450"/>
  <c r="N142" i="450"/>
  <c r="N132" i="450"/>
  <c r="N124" i="450"/>
  <c r="N116" i="450"/>
  <c r="N139" i="450"/>
  <c r="N131" i="450"/>
  <c r="N123" i="450"/>
  <c r="N112" i="450"/>
  <c r="N96" i="450"/>
  <c r="N88" i="450"/>
  <c r="N80" i="450"/>
  <c r="N72" i="450"/>
  <c r="N109" i="450"/>
  <c r="N101" i="450"/>
  <c r="N85" i="450"/>
  <c r="N69" i="450"/>
  <c r="N61" i="450"/>
  <c r="N46" i="450"/>
  <c r="N38" i="450"/>
  <c r="N59" i="450"/>
  <c r="N51" i="450"/>
  <c r="N35" i="450"/>
  <c r="N62" i="450"/>
  <c r="N227" i="450"/>
  <c r="N241" i="450"/>
  <c r="N234" i="450"/>
  <c r="N226" i="450"/>
  <c r="N223" i="450"/>
  <c r="N140" i="450"/>
  <c r="N104" i="450"/>
  <c r="N117" i="450"/>
  <c r="N93" i="450"/>
  <c r="N77" i="450"/>
  <c r="N54" i="450"/>
  <c r="N30" i="450"/>
  <c r="N43" i="450"/>
  <c r="N27" i="450"/>
  <c r="N231" i="450"/>
  <c r="N237" i="450"/>
  <c r="N246" i="450"/>
  <c r="N211" i="450"/>
  <c r="N206" i="450"/>
  <c r="N189" i="450"/>
  <c r="N207" i="450"/>
  <c r="N167" i="450"/>
  <c r="N151" i="450"/>
  <c r="N188" i="450"/>
  <c r="N181" i="450"/>
  <c r="N162" i="450"/>
  <c r="N146" i="450"/>
  <c r="N136" i="450"/>
  <c r="N120" i="450"/>
  <c r="N135" i="450"/>
  <c r="N119" i="450"/>
  <c r="N100" i="450"/>
  <c r="N84" i="450"/>
  <c r="N68" i="450"/>
  <c r="N105" i="450"/>
  <c r="N89" i="450"/>
  <c r="N73" i="450"/>
  <c r="N58" i="450"/>
  <c r="N42" i="450"/>
  <c r="N26" i="450"/>
  <c r="N47" i="450"/>
  <c r="N31" i="450"/>
  <c r="N225" i="450"/>
  <c r="N221" i="450"/>
  <c r="N236" i="450"/>
  <c r="N183" i="450"/>
  <c r="N190" i="450"/>
  <c r="N161" i="450"/>
  <c r="N177" i="450"/>
  <c r="N172" i="450"/>
  <c r="N156" i="450"/>
  <c r="N130" i="450"/>
  <c r="N210" i="450"/>
  <c r="N129" i="450"/>
  <c r="N94" i="450"/>
  <c r="N78" i="450"/>
  <c r="N115" i="450"/>
  <c r="N83" i="450"/>
  <c r="N67" i="450"/>
  <c r="N52" i="450"/>
  <c r="N57" i="450"/>
  <c r="N41" i="450"/>
  <c r="N25" i="450"/>
  <c r="N230" i="450"/>
  <c r="N224" i="450"/>
  <c r="N242" i="450"/>
  <c r="N159" i="450"/>
  <c r="N202" i="450"/>
  <c r="N154" i="450"/>
  <c r="N128" i="450"/>
  <c r="N127" i="450"/>
  <c r="N92" i="450"/>
  <c r="N113" i="450"/>
  <c r="N81" i="450"/>
  <c r="N50" i="450"/>
  <c r="N55" i="450"/>
  <c r="N23" i="450"/>
  <c r="N233" i="450"/>
  <c r="N240" i="450"/>
  <c r="N214" i="450"/>
  <c r="N208" i="450"/>
  <c r="N153" i="450"/>
  <c r="N182" i="450"/>
  <c r="N148" i="450"/>
  <c r="N122" i="450"/>
  <c r="N121" i="450"/>
  <c r="N86" i="450"/>
  <c r="N107" i="450"/>
  <c r="N75" i="450"/>
  <c r="N44" i="450"/>
  <c r="N49" i="450"/>
  <c r="N232" i="450"/>
  <c r="N199" i="450"/>
  <c r="N145" i="450"/>
  <c r="N200" i="450"/>
  <c r="N110" i="450"/>
  <c r="N99" i="450"/>
  <c r="N36" i="450"/>
  <c r="N245" i="450"/>
  <c r="N219" i="450"/>
  <c r="N197" i="450"/>
  <c r="N179" i="450"/>
  <c r="N143" i="450"/>
  <c r="N170" i="450"/>
  <c r="N184" i="450"/>
  <c r="N192" i="450"/>
  <c r="N108" i="450"/>
  <c r="N76" i="450"/>
  <c r="N97" i="450"/>
  <c r="N65" i="450"/>
  <c r="N34" i="450"/>
  <c r="N39" i="450"/>
  <c r="N239" i="450"/>
  <c r="N213" i="450"/>
  <c r="N191" i="450"/>
  <c r="N169" i="450"/>
  <c r="N196" i="450"/>
  <c r="N164" i="450"/>
  <c r="N138" i="450"/>
  <c r="N137" i="450"/>
  <c r="N102" i="450"/>
  <c r="N70" i="450"/>
  <c r="N91" i="450"/>
  <c r="N60" i="450"/>
  <c r="N28" i="450"/>
  <c r="N33" i="450"/>
  <c r="L233" i="448"/>
  <c r="L225" i="448"/>
  <c r="L223" i="448"/>
  <c r="L207" i="448"/>
  <c r="L246" i="448"/>
  <c r="L226" i="448"/>
  <c r="L218" i="448"/>
  <c r="L210" i="448"/>
  <c r="L202" i="448"/>
  <c r="L194" i="448"/>
  <c r="L178" i="448"/>
  <c r="L162" i="448"/>
  <c r="L146" i="448"/>
  <c r="L130" i="448"/>
  <c r="L122" i="448"/>
  <c r="L114" i="448"/>
  <c r="L106" i="448"/>
  <c r="L98" i="448"/>
  <c r="L90" i="448"/>
  <c r="L82" i="448"/>
  <c r="L74" i="448"/>
  <c r="L66" i="448"/>
  <c r="L58" i="448"/>
  <c r="L50" i="448"/>
  <c r="L42" i="448"/>
  <c r="L34" i="448"/>
  <c r="L26" i="448"/>
  <c r="L238" i="448"/>
  <c r="L209" i="448"/>
  <c r="L193" i="448"/>
  <c r="L237" i="448"/>
  <c r="L179" i="448"/>
  <c r="L171" i="448"/>
  <c r="L163" i="448"/>
  <c r="L155" i="448"/>
  <c r="L147" i="448"/>
  <c r="L139" i="448"/>
  <c r="L131" i="448"/>
  <c r="L244" i="448"/>
  <c r="L125" i="448"/>
  <c r="L109" i="448"/>
  <c r="L93" i="448"/>
  <c r="L77" i="448"/>
  <c r="L61" i="448"/>
  <c r="L174" i="448"/>
  <c r="L172" i="448"/>
  <c r="L127" i="448"/>
  <c r="L111" i="448"/>
  <c r="L95" i="448"/>
  <c r="L79" i="448"/>
  <c r="L63" i="448"/>
  <c r="L164" i="448"/>
  <c r="L53" i="448"/>
  <c r="L45" i="448"/>
  <c r="L37" i="448"/>
  <c r="L29" i="448"/>
  <c r="L231" i="448"/>
  <c r="L220" i="448"/>
  <c r="L204" i="448"/>
  <c r="L224" i="448"/>
  <c r="L216" i="448"/>
  <c r="L200" i="448"/>
  <c r="L175" i="448"/>
  <c r="L159" i="448"/>
  <c r="L128" i="448"/>
  <c r="L112" i="448"/>
  <c r="L104" i="448"/>
  <c r="L88" i="448"/>
  <c r="L80" i="448"/>
  <c r="L64" i="448"/>
  <c r="L56" i="448"/>
  <c r="L48" i="448"/>
  <c r="L32" i="448"/>
  <c r="L219" i="448"/>
  <c r="L192" i="448"/>
  <c r="L177" i="448"/>
  <c r="L161" i="448"/>
  <c r="L153" i="448"/>
  <c r="L137" i="448"/>
  <c r="L129" i="448"/>
  <c r="L121" i="448"/>
  <c r="L89" i="448"/>
  <c r="L57" i="448"/>
  <c r="L166" i="448"/>
  <c r="L107" i="448"/>
  <c r="L91" i="448"/>
  <c r="L59" i="448"/>
  <c r="L158" i="448"/>
  <c r="L43" i="448"/>
  <c r="L35" i="448"/>
  <c r="L242" i="448"/>
  <c r="L245" i="448"/>
  <c r="L208" i="448"/>
  <c r="L191" i="448"/>
  <c r="L143" i="448"/>
  <c r="L120" i="448"/>
  <c r="L96" i="448"/>
  <c r="L72" i="448"/>
  <c r="L40" i="448"/>
  <c r="L24" i="448"/>
  <c r="L203" i="448"/>
  <c r="L185" i="448"/>
  <c r="L169" i="448"/>
  <c r="L145" i="448"/>
  <c r="L182" i="448"/>
  <c r="L105" i="448"/>
  <c r="L73" i="448"/>
  <c r="L148" i="448"/>
  <c r="L123" i="448"/>
  <c r="L75" i="448"/>
  <c r="L51" i="448"/>
  <c r="L27" i="448"/>
  <c r="L230" i="448"/>
  <c r="L196" i="448"/>
  <c r="L221" i="448"/>
  <c r="L205" i="448"/>
  <c r="L183" i="448"/>
  <c r="L151" i="448"/>
  <c r="L124" i="448"/>
  <c r="L108" i="448"/>
  <c r="L92" i="448"/>
  <c r="L76" i="448"/>
  <c r="L60" i="448"/>
  <c r="L44" i="448"/>
  <c r="L28" i="448"/>
  <c r="L211" i="448"/>
  <c r="L187" i="448"/>
  <c r="L173" i="448"/>
  <c r="L157" i="448"/>
  <c r="L141" i="448"/>
  <c r="L188" i="448"/>
  <c r="L113" i="448"/>
  <c r="L81" i="448"/>
  <c r="L180" i="448"/>
  <c r="L134" i="448"/>
  <c r="L99" i="448"/>
  <c r="L67" i="448"/>
  <c r="L55" i="448"/>
  <c r="L39" i="448"/>
  <c r="L23" i="448"/>
  <c r="L215" i="448"/>
  <c r="L234" i="448"/>
  <c r="L214" i="448"/>
  <c r="L198" i="448"/>
  <c r="L138" i="448"/>
  <c r="L118" i="448"/>
  <c r="L86" i="448"/>
  <c r="L70" i="448"/>
  <c r="L54" i="448"/>
  <c r="L243" i="448"/>
  <c r="L201" i="448"/>
  <c r="L168" i="448"/>
  <c r="L152" i="448"/>
  <c r="L156" i="448"/>
  <c r="L101" i="448"/>
  <c r="L142" i="448"/>
  <c r="L119" i="448"/>
  <c r="L232" i="448"/>
  <c r="L49" i="448"/>
  <c r="L227" i="448"/>
  <c r="L212" i="448"/>
  <c r="L228" i="448"/>
  <c r="L213" i="448"/>
  <c r="L197" i="448"/>
  <c r="L167" i="448"/>
  <c r="L135" i="448"/>
  <c r="L116" i="448"/>
  <c r="L100" i="448"/>
  <c r="L84" i="448"/>
  <c r="L68" i="448"/>
  <c r="L52" i="448"/>
  <c r="L36" i="448"/>
  <c r="L241" i="448"/>
  <c r="L195" i="448"/>
  <c r="L181" i="448"/>
  <c r="L165" i="448"/>
  <c r="L149" i="448"/>
  <c r="L133" i="448"/>
  <c r="L150" i="448"/>
  <c r="L97" i="448"/>
  <c r="L65" i="448"/>
  <c r="L235" i="448"/>
  <c r="L115" i="448"/>
  <c r="L83" i="448"/>
  <c r="L190" i="448"/>
  <c r="L47" i="448"/>
  <c r="L31" i="448"/>
  <c r="L229" i="448"/>
  <c r="L170" i="448"/>
  <c r="L102" i="448"/>
  <c r="L38" i="448"/>
  <c r="L184" i="448"/>
  <c r="L136" i="448"/>
  <c r="L69" i="448"/>
  <c r="L87" i="448"/>
  <c r="L33" i="448"/>
  <c r="L239" i="448"/>
  <c r="L199" i="448"/>
  <c r="L222" i="448"/>
  <c r="L206" i="448"/>
  <c r="L186" i="448"/>
  <c r="L154" i="448"/>
  <c r="L126" i="448"/>
  <c r="L110" i="448"/>
  <c r="L94" i="448"/>
  <c r="L78" i="448"/>
  <c r="L62" i="448"/>
  <c r="L46" i="448"/>
  <c r="L30" i="448"/>
  <c r="L217" i="448"/>
  <c r="L189" i="448"/>
  <c r="L176" i="448"/>
  <c r="L160" i="448"/>
  <c r="L144" i="448"/>
  <c r="L236" i="448"/>
  <c r="L117" i="448"/>
  <c r="L85" i="448"/>
  <c r="L240" i="448"/>
  <c r="L140" i="448"/>
  <c r="L103" i="448"/>
  <c r="L71" i="448"/>
  <c r="L132" i="448"/>
  <c r="L41" i="448"/>
  <c r="L25" i="448"/>
  <c r="AV17" i="445"/>
  <c r="AW17" i="445"/>
  <c r="AW17" i="342"/>
  <c r="AV17" i="342"/>
  <c r="S22" i="448"/>
  <c r="L247" i="454"/>
  <c r="M247" i="454"/>
  <c r="N247" i="454"/>
  <c r="S22" i="451"/>
  <c r="P15" i="451"/>
  <c r="P14" i="451"/>
  <c r="P22" i="451"/>
  <c r="L246" i="430"/>
  <c r="L238" i="430"/>
  <c r="L228" i="430"/>
  <c r="L220" i="430"/>
  <c r="L229" i="430"/>
  <c r="L243" i="430"/>
  <c r="L215" i="430"/>
  <c r="L199" i="430"/>
  <c r="L235" i="430"/>
  <c r="L213" i="430"/>
  <c r="L205" i="430"/>
  <c r="L197" i="430"/>
  <c r="L189" i="430"/>
  <c r="L179" i="430"/>
  <c r="L163" i="430"/>
  <c r="L147" i="430"/>
  <c r="L131" i="430"/>
  <c r="L214" i="430"/>
  <c r="L196" i="430"/>
  <c r="L173" i="430"/>
  <c r="L157" i="430"/>
  <c r="L141" i="430"/>
  <c r="L162" i="430"/>
  <c r="L132" i="430"/>
  <c r="L124" i="430"/>
  <c r="L108" i="430"/>
  <c r="L92" i="430"/>
  <c r="L76" i="430"/>
  <c r="L60" i="430"/>
  <c r="L44" i="430"/>
  <c r="L28" i="430"/>
  <c r="L178" i="430"/>
  <c r="L164" i="430"/>
  <c r="L122" i="430"/>
  <c r="L106" i="430"/>
  <c r="L90" i="430"/>
  <c r="L74" i="430"/>
  <c r="L58" i="430"/>
  <c r="L42" i="430"/>
  <c r="L26" i="430"/>
  <c r="L161" i="430"/>
  <c r="L120" i="430"/>
  <c r="L104" i="430"/>
  <c r="L88" i="430"/>
  <c r="L72" i="430"/>
  <c r="L56" i="430"/>
  <c r="L40" i="430"/>
  <c r="L24" i="430"/>
  <c r="L158" i="430"/>
  <c r="L133" i="430"/>
  <c r="L118" i="430"/>
  <c r="L102" i="430"/>
  <c r="L86" i="430"/>
  <c r="L70" i="430"/>
  <c r="L54" i="430"/>
  <c r="L38" i="430"/>
  <c r="L244" i="430"/>
  <c r="L236" i="430"/>
  <c r="L225" i="430"/>
  <c r="L218" i="430"/>
  <c r="L227" i="430"/>
  <c r="L234" i="430"/>
  <c r="L210" i="430"/>
  <c r="L194" i="430"/>
  <c r="L232" i="430"/>
  <c r="L211" i="430"/>
  <c r="L203" i="430"/>
  <c r="L195" i="430"/>
  <c r="L187" i="430"/>
  <c r="L176" i="430"/>
  <c r="L160" i="430"/>
  <c r="L144" i="430"/>
  <c r="L128" i="430"/>
  <c r="L198" i="430"/>
  <c r="L183" i="430"/>
  <c r="L167" i="430"/>
  <c r="L151" i="430"/>
  <c r="L135" i="430"/>
  <c r="L150" i="430"/>
  <c r="L130" i="430"/>
  <c r="L119" i="430"/>
  <c r="L103" i="430"/>
  <c r="L87" i="430"/>
  <c r="L71" i="430"/>
  <c r="L55" i="430"/>
  <c r="L39" i="430"/>
  <c r="L23" i="430"/>
  <c r="L177" i="430"/>
  <c r="L154" i="430"/>
  <c r="L117" i="430"/>
  <c r="L101" i="430"/>
  <c r="L85" i="430"/>
  <c r="L69" i="430"/>
  <c r="L53" i="430"/>
  <c r="L37" i="430"/>
  <c r="L188" i="430"/>
  <c r="L156" i="430"/>
  <c r="L115" i="430"/>
  <c r="L99" i="430"/>
  <c r="L83" i="430"/>
  <c r="L67" i="430"/>
  <c r="L51" i="430"/>
  <c r="L35" i="430"/>
  <c r="L237" i="430"/>
  <c r="L153" i="430"/>
  <c r="L127" i="430"/>
  <c r="L113" i="430"/>
  <c r="L97" i="430"/>
  <c r="L81" i="430"/>
  <c r="L65" i="430"/>
  <c r="L49" i="430"/>
  <c r="L33" i="430"/>
  <c r="L233" i="430"/>
  <c r="L216" i="430"/>
  <c r="L223" i="430"/>
  <c r="L191" i="430"/>
  <c r="L209" i="430"/>
  <c r="L193" i="430"/>
  <c r="L171" i="430"/>
  <c r="L139" i="430"/>
  <c r="L217" i="430"/>
  <c r="L165" i="430"/>
  <c r="L206" i="430"/>
  <c r="L129" i="430"/>
  <c r="L100" i="430"/>
  <c r="L68" i="430"/>
  <c r="L36" i="430"/>
  <c r="L174" i="430"/>
  <c r="L114" i="430"/>
  <c r="L82" i="430"/>
  <c r="L50" i="430"/>
  <c r="L180" i="430"/>
  <c r="L112" i="430"/>
  <c r="L80" i="430"/>
  <c r="L48" i="430"/>
  <c r="L182" i="430"/>
  <c r="L125" i="430"/>
  <c r="L94" i="430"/>
  <c r="L62" i="430"/>
  <c r="L25" i="430"/>
  <c r="L241" i="430"/>
  <c r="L231" i="430"/>
  <c r="L219" i="430"/>
  <c r="L186" i="430"/>
  <c r="L208" i="430"/>
  <c r="L192" i="430"/>
  <c r="L168" i="430"/>
  <c r="L136" i="430"/>
  <c r="L212" i="430"/>
  <c r="L159" i="430"/>
  <c r="L172" i="430"/>
  <c r="L126" i="430"/>
  <c r="L95" i="430"/>
  <c r="L63" i="430"/>
  <c r="L31" i="430"/>
  <c r="L169" i="430"/>
  <c r="L109" i="430"/>
  <c r="L77" i="430"/>
  <c r="L45" i="430"/>
  <c r="L166" i="430"/>
  <c r="L107" i="430"/>
  <c r="L75" i="430"/>
  <c r="L43" i="430"/>
  <c r="L170" i="430"/>
  <c r="L121" i="430"/>
  <c r="L89" i="430"/>
  <c r="L57" i="430"/>
  <c r="L30" i="430"/>
  <c r="L242" i="430"/>
  <c r="L226" i="430"/>
  <c r="L230" i="430"/>
  <c r="L185" i="430"/>
  <c r="L123" i="430"/>
  <c r="L149" i="430"/>
  <c r="L116" i="430"/>
  <c r="L52" i="430"/>
  <c r="L142" i="430"/>
  <c r="L66" i="430"/>
  <c r="L146" i="430"/>
  <c r="L64" i="430"/>
  <c r="L148" i="430"/>
  <c r="L78" i="430"/>
  <c r="L224" i="430"/>
  <c r="L201" i="430"/>
  <c r="L181" i="430"/>
  <c r="L84" i="430"/>
  <c r="L98" i="430"/>
  <c r="L96" i="430"/>
  <c r="L110" i="430"/>
  <c r="L240" i="430"/>
  <c r="L245" i="430"/>
  <c r="L221" i="430"/>
  <c r="L184" i="430"/>
  <c r="L239" i="430"/>
  <c r="L143" i="430"/>
  <c r="L111" i="430"/>
  <c r="L47" i="430"/>
  <c r="L137" i="430"/>
  <c r="L61" i="430"/>
  <c r="L134" i="430"/>
  <c r="L59" i="430"/>
  <c r="L138" i="430"/>
  <c r="L73" i="430"/>
  <c r="L207" i="430"/>
  <c r="L155" i="430"/>
  <c r="L145" i="430"/>
  <c r="L204" i="430"/>
  <c r="L34" i="430"/>
  <c r="L32" i="430"/>
  <c r="L46" i="430"/>
  <c r="L200" i="430"/>
  <c r="L79" i="430"/>
  <c r="L91" i="430"/>
  <c r="L175" i="430"/>
  <c r="L105" i="430"/>
  <c r="L202" i="430"/>
  <c r="L29" i="430"/>
  <c r="L152" i="430"/>
  <c r="L190" i="430"/>
  <c r="L27" i="430"/>
  <c r="L222" i="430"/>
  <c r="L93" i="430"/>
  <c r="L140" i="430"/>
  <c r="L41" i="430"/>
  <c r="AQ17" i="443"/>
  <c r="AP17" i="443"/>
  <c r="M241" i="454"/>
  <c r="M240" i="454"/>
  <c r="M218" i="454"/>
  <c r="M210" i="454"/>
  <c r="M202" i="454"/>
  <c r="M194" i="454"/>
  <c r="M213" i="454"/>
  <c r="M189" i="454"/>
  <c r="M181" i="454"/>
  <c r="M173" i="454"/>
  <c r="M165" i="454"/>
  <c r="M157" i="454"/>
  <c r="M149" i="454"/>
  <c r="M141" i="454"/>
  <c r="M133" i="454"/>
  <c r="M192" i="454"/>
  <c r="M160" i="454"/>
  <c r="M246" i="454"/>
  <c r="M199" i="454"/>
  <c r="M201" i="454"/>
  <c r="M209" i="454"/>
  <c r="M182" i="454"/>
  <c r="M166" i="454"/>
  <c r="M170" i="454"/>
  <c r="M203" i="454"/>
  <c r="M178" i="454"/>
  <c r="M148" i="454"/>
  <c r="M132" i="454"/>
  <c r="M123" i="454"/>
  <c r="M115" i="454"/>
  <c r="M107" i="454"/>
  <c r="M99" i="454"/>
  <c r="M91" i="454"/>
  <c r="M83" i="454"/>
  <c r="M75" i="454"/>
  <c r="M67" i="454"/>
  <c r="M59" i="454"/>
  <c r="M51" i="454"/>
  <c r="M43" i="454"/>
  <c r="M35" i="454"/>
  <c r="M27" i="454"/>
  <c r="M186" i="454"/>
  <c r="M116" i="454"/>
  <c r="M84" i="454"/>
  <c r="M52" i="454"/>
  <c r="M154" i="454"/>
  <c r="M102" i="454"/>
  <c r="M70" i="454"/>
  <c r="M38" i="454"/>
  <c r="M114" i="454"/>
  <c r="M82" i="454"/>
  <c r="M50" i="454"/>
  <c r="M146" i="454"/>
  <c r="M96" i="454"/>
  <c r="M64" i="454"/>
  <c r="M32" i="454"/>
  <c r="M239" i="454"/>
  <c r="M224" i="454"/>
  <c r="M216" i="454"/>
  <c r="M208" i="454"/>
  <c r="M200" i="454"/>
  <c r="M232" i="454"/>
  <c r="M205" i="454"/>
  <c r="M187" i="454"/>
  <c r="M179" i="454"/>
  <c r="M171" i="454"/>
  <c r="M163" i="454"/>
  <c r="M155" i="454"/>
  <c r="M147" i="454"/>
  <c r="M139" i="454"/>
  <c r="M131" i="454"/>
  <c r="M184" i="454"/>
  <c r="M152" i="454"/>
  <c r="M223" i="454"/>
  <c r="M242" i="454"/>
  <c r="M195" i="454"/>
  <c r="M230" i="454"/>
  <c r="M180" i="454"/>
  <c r="M164" i="454"/>
  <c r="M234" i="454"/>
  <c r="M193" i="454"/>
  <c r="M158" i="454"/>
  <c r="M142" i="454"/>
  <c r="M128" i="454"/>
  <c r="M121" i="454"/>
  <c r="M113" i="454"/>
  <c r="M105" i="454"/>
  <c r="M97" i="454"/>
  <c r="M89" i="454"/>
  <c r="M81" i="454"/>
  <c r="M73" i="454"/>
  <c r="M65" i="454"/>
  <c r="M57" i="454"/>
  <c r="M49" i="454"/>
  <c r="M41" i="454"/>
  <c r="M33" i="454"/>
  <c r="M25" i="454"/>
  <c r="M162" i="454"/>
  <c r="M108" i="454"/>
  <c r="M76" i="454"/>
  <c r="M44" i="454"/>
  <c r="M126" i="454"/>
  <c r="M94" i="454"/>
  <c r="M62" i="454"/>
  <c r="M30" i="454"/>
  <c r="M106" i="454"/>
  <c r="M74" i="454"/>
  <c r="M42" i="454"/>
  <c r="M120" i="454"/>
  <c r="M88" i="454"/>
  <c r="M56" i="454"/>
  <c r="M24" i="454"/>
  <c r="M245" i="454"/>
  <c r="M222" i="454"/>
  <c r="M206" i="454"/>
  <c r="M229" i="454"/>
  <c r="M185" i="454"/>
  <c r="M169" i="454"/>
  <c r="M153" i="454"/>
  <c r="M137" i="454"/>
  <c r="M176" i="454"/>
  <c r="M215" i="454"/>
  <c r="M238" i="454"/>
  <c r="M174" i="454"/>
  <c r="M227" i="454"/>
  <c r="M156" i="454"/>
  <c r="M127" i="454"/>
  <c r="M111" i="454"/>
  <c r="M95" i="454"/>
  <c r="M79" i="454"/>
  <c r="M63" i="454"/>
  <c r="M47" i="454"/>
  <c r="M31" i="454"/>
  <c r="M130" i="454"/>
  <c r="M68" i="454"/>
  <c r="M118" i="454"/>
  <c r="M54" i="454"/>
  <c r="M98" i="454"/>
  <c r="M34" i="454"/>
  <c r="M80" i="454"/>
  <c r="M214" i="454"/>
  <c r="M197" i="454"/>
  <c r="M177" i="454"/>
  <c r="M145" i="454"/>
  <c r="M144" i="454"/>
  <c r="M217" i="454"/>
  <c r="M190" i="454"/>
  <c r="M119" i="454"/>
  <c r="M87" i="454"/>
  <c r="M55" i="454"/>
  <c r="M23" i="454"/>
  <c r="M36" i="454"/>
  <c r="M138" i="454"/>
  <c r="M112" i="454"/>
  <c r="M212" i="454"/>
  <c r="M191" i="454"/>
  <c r="M159" i="454"/>
  <c r="M244" i="454"/>
  <c r="M225" i="454"/>
  <c r="M233" i="454"/>
  <c r="M134" i="454"/>
  <c r="M101" i="454"/>
  <c r="M69" i="454"/>
  <c r="M37" i="454"/>
  <c r="M92" i="454"/>
  <c r="M78" i="454"/>
  <c r="M58" i="454"/>
  <c r="M40" i="454"/>
  <c r="M243" i="454"/>
  <c r="M220" i="454"/>
  <c r="M204" i="454"/>
  <c r="M221" i="454"/>
  <c r="M183" i="454"/>
  <c r="M167" i="454"/>
  <c r="M151" i="454"/>
  <c r="M135" i="454"/>
  <c r="M168" i="454"/>
  <c r="M207" i="454"/>
  <c r="M231" i="454"/>
  <c r="M172" i="454"/>
  <c r="M219" i="454"/>
  <c r="M150" i="454"/>
  <c r="M125" i="454"/>
  <c r="M109" i="454"/>
  <c r="M93" i="454"/>
  <c r="M77" i="454"/>
  <c r="M61" i="454"/>
  <c r="M45" i="454"/>
  <c r="M29" i="454"/>
  <c r="M124" i="454"/>
  <c r="M60" i="454"/>
  <c r="M110" i="454"/>
  <c r="M46" i="454"/>
  <c r="M90" i="454"/>
  <c r="M26" i="454"/>
  <c r="M72" i="454"/>
  <c r="M237" i="454"/>
  <c r="M198" i="454"/>
  <c r="M161" i="454"/>
  <c r="M129" i="454"/>
  <c r="M226" i="454"/>
  <c r="M236" i="454"/>
  <c r="M140" i="454"/>
  <c r="M103" i="454"/>
  <c r="M71" i="454"/>
  <c r="M39" i="454"/>
  <c r="M100" i="454"/>
  <c r="M86" i="454"/>
  <c r="M66" i="454"/>
  <c r="M48" i="454"/>
  <c r="M235" i="454"/>
  <c r="M196" i="454"/>
  <c r="M175" i="454"/>
  <c r="M143" i="454"/>
  <c r="M136" i="454"/>
  <c r="M211" i="454"/>
  <c r="M188" i="454"/>
  <c r="M117" i="454"/>
  <c r="M85" i="454"/>
  <c r="M53" i="454"/>
  <c r="M228" i="454"/>
  <c r="M28" i="454"/>
  <c r="M122" i="454"/>
  <c r="M104" i="454"/>
  <c r="S22" i="430"/>
  <c r="P22" i="430"/>
  <c r="N227" i="451"/>
  <c r="N219" i="451"/>
  <c r="N211" i="451"/>
  <c r="N245" i="451"/>
  <c r="N234" i="451"/>
  <c r="N226" i="451"/>
  <c r="N218" i="451"/>
  <c r="N210" i="451"/>
  <c r="N195" i="451"/>
  <c r="N179" i="451"/>
  <c r="N163" i="451"/>
  <c r="N147" i="451"/>
  <c r="N131" i="451"/>
  <c r="N115" i="451"/>
  <c r="N99" i="451"/>
  <c r="N83" i="451"/>
  <c r="N67" i="451"/>
  <c r="N51" i="451"/>
  <c r="N35" i="451"/>
  <c r="N242" i="451"/>
  <c r="N185" i="451"/>
  <c r="N153" i="451"/>
  <c r="N121" i="451"/>
  <c r="N89" i="451"/>
  <c r="N57" i="451"/>
  <c r="N25" i="451"/>
  <c r="N191" i="451"/>
  <c r="N159" i="451"/>
  <c r="N196" i="451"/>
  <c r="N164" i="451"/>
  <c r="N142" i="451"/>
  <c r="N120" i="451"/>
  <c r="N95" i="451"/>
  <c r="N78" i="451"/>
  <c r="N56" i="451"/>
  <c r="N31" i="451"/>
  <c r="N173" i="451"/>
  <c r="N128" i="451"/>
  <c r="N70" i="451"/>
  <c r="N149" i="451"/>
  <c r="N125" i="451"/>
  <c r="N204" i="451"/>
  <c r="N172" i="451"/>
  <c r="N132" i="451"/>
  <c r="N100" i="451"/>
  <c r="N68" i="451"/>
  <c r="N36" i="451"/>
  <c r="N180" i="451"/>
  <c r="N118" i="451"/>
  <c r="N87" i="451"/>
  <c r="N48" i="451"/>
  <c r="N23" i="451"/>
  <c r="N158" i="451"/>
  <c r="N92" i="451"/>
  <c r="N44" i="451"/>
  <c r="N76" i="451"/>
  <c r="N233" i="451"/>
  <c r="N225" i="451"/>
  <c r="N217" i="451"/>
  <c r="N246" i="451"/>
  <c r="N244" i="451"/>
  <c r="N232" i="451"/>
  <c r="N224" i="451"/>
  <c r="N216" i="451"/>
  <c r="N241" i="451"/>
  <c r="N194" i="451"/>
  <c r="N178" i="451"/>
  <c r="N162" i="451"/>
  <c r="N146" i="451"/>
  <c r="N130" i="451"/>
  <c r="N114" i="451"/>
  <c r="N98" i="451"/>
  <c r="N82" i="451"/>
  <c r="N66" i="451"/>
  <c r="N50" i="451"/>
  <c r="N34" i="451"/>
  <c r="N209" i="451"/>
  <c r="N177" i="451"/>
  <c r="N145" i="451"/>
  <c r="N113" i="451"/>
  <c r="N81" i="451"/>
  <c r="N49" i="451"/>
  <c r="N240" i="451"/>
  <c r="N183" i="451"/>
  <c r="N151" i="451"/>
  <c r="N189" i="451"/>
  <c r="N157" i="451"/>
  <c r="N136" i="451"/>
  <c r="N111" i="451"/>
  <c r="N94" i="451"/>
  <c r="N72" i="451"/>
  <c r="N47" i="451"/>
  <c r="N30" i="451"/>
  <c r="N168" i="451"/>
  <c r="N103" i="451"/>
  <c r="N64" i="451"/>
  <c r="N144" i="451"/>
  <c r="N124" i="451"/>
  <c r="N197" i="451"/>
  <c r="N165" i="451"/>
  <c r="N117" i="451"/>
  <c r="N85" i="451"/>
  <c r="N53" i="451"/>
  <c r="N243" i="451"/>
  <c r="N150" i="451"/>
  <c r="N112" i="451"/>
  <c r="N86" i="451"/>
  <c r="N39" i="451"/>
  <c r="N208" i="451"/>
  <c r="N156" i="451"/>
  <c r="N29" i="451"/>
  <c r="N61" i="451"/>
  <c r="N231" i="451"/>
  <c r="N215" i="451"/>
  <c r="N237" i="451"/>
  <c r="N222" i="451"/>
  <c r="N203" i="451"/>
  <c r="N171" i="451"/>
  <c r="N139" i="451"/>
  <c r="N107" i="451"/>
  <c r="N75" i="451"/>
  <c r="N43" i="451"/>
  <c r="N201" i="451"/>
  <c r="N137" i="451"/>
  <c r="N73" i="451"/>
  <c r="N207" i="451"/>
  <c r="N235" i="451"/>
  <c r="N152" i="451"/>
  <c r="N110" i="451"/>
  <c r="N63" i="451"/>
  <c r="N24" i="451"/>
  <c r="N80" i="451"/>
  <c r="N141" i="451"/>
  <c r="N192" i="451"/>
  <c r="N116" i="451"/>
  <c r="N52" i="451"/>
  <c r="N148" i="451"/>
  <c r="N55" i="451"/>
  <c r="N190" i="451"/>
  <c r="N28" i="451"/>
  <c r="N239" i="451"/>
  <c r="N214" i="451"/>
  <c r="N155" i="451"/>
  <c r="N91" i="451"/>
  <c r="N27" i="451"/>
  <c r="N105" i="451"/>
  <c r="N175" i="451"/>
  <c r="N127" i="451"/>
  <c r="N46" i="451"/>
  <c r="N181" i="451"/>
  <c r="N160" i="451"/>
  <c r="N205" i="451"/>
  <c r="N38" i="451"/>
  <c r="N60" i="451"/>
  <c r="N221" i="451"/>
  <c r="N228" i="451"/>
  <c r="N186" i="451"/>
  <c r="N122" i="451"/>
  <c r="N58" i="451"/>
  <c r="N161" i="451"/>
  <c r="N33" i="451"/>
  <c r="N166" i="451"/>
  <c r="N79" i="451"/>
  <c r="N134" i="451"/>
  <c r="N206" i="451"/>
  <c r="N69" i="451"/>
  <c r="N96" i="451"/>
  <c r="N93" i="451"/>
  <c r="N229" i="451"/>
  <c r="N213" i="451"/>
  <c r="N236" i="451"/>
  <c r="N220" i="451"/>
  <c r="N202" i="451"/>
  <c r="N170" i="451"/>
  <c r="N138" i="451"/>
  <c r="N106" i="451"/>
  <c r="N74" i="451"/>
  <c r="N42" i="451"/>
  <c r="N193" i="451"/>
  <c r="N129" i="451"/>
  <c r="N65" i="451"/>
  <c r="N199" i="451"/>
  <c r="N198" i="451"/>
  <c r="N143" i="451"/>
  <c r="N104" i="451"/>
  <c r="N62" i="451"/>
  <c r="N200" i="451"/>
  <c r="N71" i="451"/>
  <c r="N140" i="451"/>
  <c r="N174" i="451"/>
  <c r="N101" i="451"/>
  <c r="N37" i="451"/>
  <c r="N119" i="451"/>
  <c r="N54" i="451"/>
  <c r="N188" i="451"/>
  <c r="N45" i="451"/>
  <c r="N223" i="451"/>
  <c r="N230" i="451"/>
  <c r="N187" i="451"/>
  <c r="N123" i="451"/>
  <c r="N59" i="451"/>
  <c r="N169" i="451"/>
  <c r="N41" i="451"/>
  <c r="N184" i="451"/>
  <c r="N88" i="451"/>
  <c r="N135" i="451"/>
  <c r="N109" i="451"/>
  <c r="N84" i="451"/>
  <c r="N102" i="451"/>
  <c r="N108" i="451"/>
  <c r="N238" i="451"/>
  <c r="N212" i="451"/>
  <c r="N154" i="451"/>
  <c r="N90" i="451"/>
  <c r="N26" i="451"/>
  <c r="N97" i="451"/>
  <c r="N167" i="451"/>
  <c r="N126" i="451"/>
  <c r="N40" i="451"/>
  <c r="N176" i="451"/>
  <c r="N133" i="451"/>
  <c r="N182" i="451"/>
  <c r="N32" i="451"/>
  <c r="N77" i="451"/>
  <c r="L228" i="453"/>
  <c r="L242" i="453"/>
  <c r="L243" i="453"/>
  <c r="L235" i="453"/>
  <c r="L219" i="453"/>
  <c r="L203" i="453"/>
  <c r="L189" i="453"/>
  <c r="L173" i="453"/>
  <c r="L157" i="453"/>
  <c r="L141" i="453"/>
  <c r="L128" i="453"/>
  <c r="L120" i="453"/>
  <c r="L112" i="453"/>
  <c r="L104" i="453"/>
  <c r="L96" i="453"/>
  <c r="L88" i="453"/>
  <c r="L80" i="453"/>
  <c r="L72" i="453"/>
  <c r="L64" i="453"/>
  <c r="L56" i="453"/>
  <c r="L48" i="453"/>
  <c r="L40" i="453"/>
  <c r="L32" i="453"/>
  <c r="L24" i="453"/>
  <c r="L212" i="453"/>
  <c r="L199" i="453"/>
  <c r="L216" i="453"/>
  <c r="L188" i="453"/>
  <c r="L167" i="453"/>
  <c r="L150" i="453"/>
  <c r="L129" i="453"/>
  <c r="L97" i="453"/>
  <c r="L65" i="453"/>
  <c r="L33" i="453"/>
  <c r="L179" i="453"/>
  <c r="L161" i="453"/>
  <c r="L144" i="453"/>
  <c r="L107" i="453"/>
  <c r="L75" i="453"/>
  <c r="L43" i="453"/>
  <c r="L204" i="453"/>
  <c r="L109" i="453"/>
  <c r="L77" i="453"/>
  <c r="L45" i="453"/>
  <c r="L205" i="453"/>
  <c r="L180" i="453"/>
  <c r="L159" i="453"/>
  <c r="L136" i="453"/>
  <c r="L111" i="453"/>
  <c r="L103" i="453"/>
  <c r="L71" i="453"/>
  <c r="L39" i="453"/>
  <c r="L221" i="453"/>
  <c r="L137" i="453"/>
  <c r="L171" i="453"/>
  <c r="L200" i="453"/>
  <c r="L192" i="453"/>
  <c r="L234" i="453"/>
  <c r="L226" i="453"/>
  <c r="L237" i="453"/>
  <c r="L240" i="453"/>
  <c r="L233" i="453"/>
  <c r="L214" i="453"/>
  <c r="L198" i="453"/>
  <c r="L186" i="453"/>
  <c r="L170" i="453"/>
  <c r="L154" i="453"/>
  <c r="L138" i="453"/>
  <c r="L126" i="453"/>
  <c r="L118" i="453"/>
  <c r="L110" i="453"/>
  <c r="L102" i="453"/>
  <c r="L94" i="453"/>
  <c r="L86" i="453"/>
  <c r="L78" i="453"/>
  <c r="L70" i="453"/>
  <c r="L62" i="453"/>
  <c r="L54" i="453"/>
  <c r="L46" i="453"/>
  <c r="L38" i="453"/>
  <c r="L30" i="453"/>
  <c r="L241" i="453"/>
  <c r="L210" i="453"/>
  <c r="L197" i="453"/>
  <c r="L213" i="453"/>
  <c r="L183" i="453"/>
  <c r="L166" i="453"/>
  <c r="L140" i="453"/>
  <c r="L121" i="453"/>
  <c r="L89" i="453"/>
  <c r="L57" i="453"/>
  <c r="L25" i="453"/>
  <c r="L177" i="453"/>
  <c r="L160" i="453"/>
  <c r="L131" i="453"/>
  <c r="L99" i="453"/>
  <c r="L67" i="453"/>
  <c r="L35" i="453"/>
  <c r="L101" i="453"/>
  <c r="L69" i="453"/>
  <c r="L37" i="453"/>
  <c r="L202" i="453"/>
  <c r="L175" i="453"/>
  <c r="L152" i="453"/>
  <c r="L132" i="453"/>
  <c r="L194" i="453"/>
  <c r="L95" i="453"/>
  <c r="L63" i="453"/>
  <c r="L31" i="453"/>
  <c r="L187" i="453"/>
  <c r="L218" i="453"/>
  <c r="L153" i="453"/>
  <c r="L230" i="453"/>
  <c r="L244" i="453"/>
  <c r="L222" i="453"/>
  <c r="L231" i="453"/>
  <c r="L162" i="453"/>
  <c r="L130" i="453"/>
  <c r="L114" i="453"/>
  <c r="L98" i="453"/>
  <c r="L82" i="453"/>
  <c r="L66" i="453"/>
  <c r="L50" i="453"/>
  <c r="L34" i="453"/>
  <c r="L227" i="453"/>
  <c r="L217" i="453"/>
  <c r="L172" i="453"/>
  <c r="L134" i="453"/>
  <c r="L73" i="453"/>
  <c r="L196" i="453"/>
  <c r="L145" i="453"/>
  <c r="L83" i="453"/>
  <c r="L215" i="453"/>
  <c r="L85" i="453"/>
  <c r="L209" i="453"/>
  <c r="L164" i="453"/>
  <c r="L119" i="453"/>
  <c r="L79" i="453"/>
  <c r="L223" i="453"/>
  <c r="L185" i="453"/>
  <c r="L211" i="453"/>
  <c r="L149" i="453"/>
  <c r="L124" i="453"/>
  <c r="L92" i="453"/>
  <c r="L76" i="453"/>
  <c r="L60" i="453"/>
  <c r="L28" i="453"/>
  <c r="L208" i="453"/>
  <c r="L207" i="453"/>
  <c r="L113" i="453"/>
  <c r="L49" i="453"/>
  <c r="L176" i="453"/>
  <c r="L123" i="453"/>
  <c r="L125" i="453"/>
  <c r="L61" i="453"/>
  <c r="L191" i="453"/>
  <c r="L148" i="453"/>
  <c r="L55" i="453"/>
  <c r="L169" i="453"/>
  <c r="L139" i="453"/>
  <c r="L122" i="453"/>
  <c r="L74" i="453"/>
  <c r="L42" i="453"/>
  <c r="L201" i="453"/>
  <c r="L151" i="453"/>
  <c r="L41" i="453"/>
  <c r="L115" i="453"/>
  <c r="L117" i="453"/>
  <c r="L184" i="453"/>
  <c r="L142" i="453"/>
  <c r="L155" i="453"/>
  <c r="L232" i="453"/>
  <c r="L246" i="453"/>
  <c r="L225" i="453"/>
  <c r="L165" i="453"/>
  <c r="L133" i="453"/>
  <c r="L100" i="453"/>
  <c r="L68" i="453"/>
  <c r="L36" i="453"/>
  <c r="L220" i="453"/>
  <c r="L135" i="453"/>
  <c r="L239" i="453"/>
  <c r="L91" i="453"/>
  <c r="L93" i="453"/>
  <c r="L168" i="453"/>
  <c r="L87" i="453"/>
  <c r="L190" i="453"/>
  <c r="L224" i="453"/>
  <c r="L238" i="453"/>
  <c r="L181" i="453"/>
  <c r="L108" i="453"/>
  <c r="L44" i="453"/>
  <c r="L156" i="453"/>
  <c r="L59" i="453"/>
  <c r="L174" i="453"/>
  <c r="L245" i="453"/>
  <c r="L236" i="453"/>
  <c r="L206" i="453"/>
  <c r="L178" i="453"/>
  <c r="L146" i="453"/>
  <c r="L106" i="453"/>
  <c r="L90" i="453"/>
  <c r="L58" i="453"/>
  <c r="L26" i="453"/>
  <c r="L193" i="453"/>
  <c r="L105" i="453"/>
  <c r="L163" i="453"/>
  <c r="L51" i="453"/>
  <c r="L53" i="453"/>
  <c r="L143" i="453"/>
  <c r="L47" i="453"/>
  <c r="L158" i="453"/>
  <c r="L195" i="453"/>
  <c r="L116" i="453"/>
  <c r="L84" i="453"/>
  <c r="L52" i="453"/>
  <c r="L229" i="453"/>
  <c r="L182" i="453"/>
  <c r="L81" i="453"/>
  <c r="L147" i="453"/>
  <c r="L27" i="453"/>
  <c r="L29" i="453"/>
  <c r="L127" i="453"/>
  <c r="L23" i="453"/>
  <c r="S22" i="450"/>
  <c r="P14" i="448"/>
  <c r="P15" i="448"/>
  <c r="AP17" i="342"/>
  <c r="AQ17" i="342"/>
  <c r="L228" i="451"/>
  <c r="L220" i="451"/>
  <c r="L212" i="451"/>
  <c r="L235" i="451"/>
  <c r="L227" i="451"/>
  <c r="L219" i="451"/>
  <c r="L211" i="451"/>
  <c r="L244" i="451"/>
  <c r="L199" i="451"/>
  <c r="L183" i="451"/>
  <c r="L167" i="451"/>
  <c r="L151" i="451"/>
  <c r="L135" i="451"/>
  <c r="L119" i="451"/>
  <c r="L103" i="451"/>
  <c r="L87" i="451"/>
  <c r="L71" i="451"/>
  <c r="L55" i="451"/>
  <c r="L39" i="451"/>
  <c r="L23" i="451"/>
  <c r="L239" i="451"/>
  <c r="L190" i="451"/>
  <c r="L171" i="451"/>
  <c r="L149" i="451"/>
  <c r="L138" i="451"/>
  <c r="L109" i="451"/>
  <c r="L91" i="451"/>
  <c r="L74" i="451"/>
  <c r="L45" i="451"/>
  <c r="L27" i="451"/>
  <c r="L192" i="451"/>
  <c r="L145" i="451"/>
  <c r="L99" i="451"/>
  <c r="L37" i="451"/>
  <c r="L182" i="451"/>
  <c r="L134" i="451"/>
  <c r="L112" i="451"/>
  <c r="L194" i="451"/>
  <c r="L169" i="451"/>
  <c r="L152" i="451"/>
  <c r="L136" i="451"/>
  <c r="L110" i="451"/>
  <c r="L89" i="451"/>
  <c r="L72" i="451"/>
  <c r="L46" i="451"/>
  <c r="L25" i="451"/>
  <c r="L187" i="451"/>
  <c r="L131" i="451"/>
  <c r="L85" i="451"/>
  <c r="L66" i="451"/>
  <c r="L200" i="451"/>
  <c r="L150" i="451"/>
  <c r="L96" i="451"/>
  <c r="L49" i="451"/>
  <c r="L64" i="451"/>
  <c r="L70" i="451"/>
  <c r="L234" i="451"/>
  <c r="L226" i="451"/>
  <c r="L218" i="451"/>
  <c r="L210" i="451"/>
  <c r="L233" i="451"/>
  <c r="L225" i="451"/>
  <c r="L217" i="451"/>
  <c r="L246" i="451"/>
  <c r="L236" i="451"/>
  <c r="L196" i="451"/>
  <c r="L180" i="451"/>
  <c r="L164" i="451"/>
  <c r="L148" i="451"/>
  <c r="L132" i="451"/>
  <c r="L116" i="451"/>
  <c r="L100" i="451"/>
  <c r="L84" i="451"/>
  <c r="L68" i="451"/>
  <c r="L52" i="451"/>
  <c r="L36" i="451"/>
  <c r="L245" i="451"/>
  <c r="L208" i="451"/>
  <c r="L186" i="451"/>
  <c r="L161" i="451"/>
  <c r="L144" i="451"/>
  <c r="L125" i="451"/>
  <c r="L107" i="451"/>
  <c r="L90" i="451"/>
  <c r="L61" i="451"/>
  <c r="L43" i="451"/>
  <c r="L26" i="451"/>
  <c r="L177" i="451"/>
  <c r="L133" i="451"/>
  <c r="L98" i="451"/>
  <c r="L35" i="451"/>
  <c r="L178" i="451"/>
  <c r="L129" i="451"/>
  <c r="L102" i="451"/>
  <c r="L189" i="451"/>
  <c r="L166" i="451"/>
  <c r="L147" i="451"/>
  <c r="L126" i="451"/>
  <c r="L105" i="451"/>
  <c r="L88" i="451"/>
  <c r="L62" i="451"/>
  <c r="L41" i="451"/>
  <c r="L24" i="451"/>
  <c r="L174" i="451"/>
  <c r="L115" i="451"/>
  <c r="L83" i="451"/>
  <c r="L53" i="451"/>
  <c r="L185" i="451"/>
  <c r="L146" i="451"/>
  <c r="L86" i="451"/>
  <c r="L48" i="451"/>
  <c r="L54" i="451"/>
  <c r="L232" i="451"/>
  <c r="L216" i="451"/>
  <c r="L231" i="451"/>
  <c r="L215" i="451"/>
  <c r="L207" i="451"/>
  <c r="L175" i="451"/>
  <c r="L143" i="451"/>
  <c r="L111" i="451"/>
  <c r="L79" i="451"/>
  <c r="L47" i="451"/>
  <c r="L242" i="451"/>
  <c r="L181" i="451"/>
  <c r="L141" i="451"/>
  <c r="L106" i="451"/>
  <c r="L59" i="451"/>
  <c r="L202" i="451"/>
  <c r="L130" i="451"/>
  <c r="L34" i="451"/>
  <c r="L128" i="451"/>
  <c r="L184" i="451"/>
  <c r="L142" i="451"/>
  <c r="L104" i="451"/>
  <c r="L57" i="451"/>
  <c r="L209" i="451"/>
  <c r="L114" i="451"/>
  <c r="L50" i="451"/>
  <c r="L118" i="451"/>
  <c r="L38" i="451"/>
  <c r="L224" i="451"/>
  <c r="L223" i="451"/>
  <c r="L191" i="451"/>
  <c r="L127" i="451"/>
  <c r="L63" i="451"/>
  <c r="L203" i="451"/>
  <c r="L123" i="451"/>
  <c r="L42" i="451"/>
  <c r="L69" i="451"/>
  <c r="L201" i="451"/>
  <c r="L121" i="451"/>
  <c r="L40" i="451"/>
  <c r="L82" i="451"/>
  <c r="L33" i="451"/>
  <c r="L222" i="451"/>
  <c r="L221" i="451"/>
  <c r="L238" i="451"/>
  <c r="L156" i="451"/>
  <c r="L92" i="451"/>
  <c r="L28" i="451"/>
  <c r="L154" i="451"/>
  <c r="L75" i="451"/>
  <c r="L155" i="451"/>
  <c r="L163" i="451"/>
  <c r="L157" i="451"/>
  <c r="L73" i="451"/>
  <c r="L160" i="451"/>
  <c r="L153" i="451"/>
  <c r="L80" i="451"/>
  <c r="L230" i="451"/>
  <c r="L214" i="451"/>
  <c r="L229" i="451"/>
  <c r="L213" i="451"/>
  <c r="L204" i="451"/>
  <c r="L172" i="451"/>
  <c r="L140" i="451"/>
  <c r="L108" i="451"/>
  <c r="L76" i="451"/>
  <c r="L44" i="451"/>
  <c r="L237" i="451"/>
  <c r="L176" i="451"/>
  <c r="L139" i="451"/>
  <c r="L93" i="451"/>
  <c r="L58" i="451"/>
  <c r="L197" i="451"/>
  <c r="L117" i="451"/>
  <c r="L195" i="451"/>
  <c r="L113" i="451"/>
  <c r="L179" i="451"/>
  <c r="L137" i="451"/>
  <c r="L94" i="451"/>
  <c r="L56" i="451"/>
  <c r="L206" i="451"/>
  <c r="L101" i="451"/>
  <c r="L205" i="451"/>
  <c r="L97" i="451"/>
  <c r="L65" i="451"/>
  <c r="L243" i="451"/>
  <c r="L241" i="451"/>
  <c r="L159" i="451"/>
  <c r="L95" i="451"/>
  <c r="L31" i="451"/>
  <c r="L158" i="451"/>
  <c r="L77" i="451"/>
  <c r="L170" i="451"/>
  <c r="L173" i="451"/>
  <c r="L162" i="451"/>
  <c r="L78" i="451"/>
  <c r="L165" i="451"/>
  <c r="L168" i="451"/>
  <c r="L81" i="451"/>
  <c r="L240" i="451"/>
  <c r="L188" i="451"/>
  <c r="L124" i="451"/>
  <c r="L60" i="451"/>
  <c r="L193" i="451"/>
  <c r="L122" i="451"/>
  <c r="L29" i="451"/>
  <c r="L51" i="451"/>
  <c r="L198" i="451"/>
  <c r="L120" i="451"/>
  <c r="L30" i="451"/>
  <c r="L67" i="451"/>
  <c r="L32" i="451"/>
  <c r="L247" i="399"/>
  <c r="N247" i="399"/>
  <c r="M247" i="399"/>
  <c r="AP17" i="447"/>
  <c r="AQ17" i="447"/>
  <c r="M247" i="452"/>
  <c r="L247" i="452"/>
  <c r="N247" i="452"/>
  <c r="P15" i="430"/>
  <c r="P14" i="430"/>
  <c r="S15" i="399"/>
  <c r="S14" i="399"/>
  <c r="M240" i="453"/>
  <c r="M235" i="453"/>
  <c r="M227" i="453"/>
  <c r="M219" i="453"/>
  <c r="M211" i="453"/>
  <c r="M203" i="453"/>
  <c r="M195" i="453"/>
  <c r="M220" i="453"/>
  <c r="M190" i="453"/>
  <c r="M182" i="453"/>
  <c r="M174" i="453"/>
  <c r="M166" i="453"/>
  <c r="M158" i="453"/>
  <c r="M150" i="453"/>
  <c r="M142" i="453"/>
  <c r="M134" i="453"/>
  <c r="M218" i="453"/>
  <c r="M202" i="453"/>
  <c r="M187" i="453"/>
  <c r="M155" i="453"/>
  <c r="M237" i="453"/>
  <c r="M125" i="453"/>
  <c r="M117" i="453"/>
  <c r="M109" i="453"/>
  <c r="M101" i="453"/>
  <c r="M93" i="453"/>
  <c r="M85" i="453"/>
  <c r="M77" i="453"/>
  <c r="M69" i="453"/>
  <c r="M61" i="453"/>
  <c r="M53" i="453"/>
  <c r="M45" i="453"/>
  <c r="M37" i="453"/>
  <c r="M29" i="453"/>
  <c r="M239" i="453"/>
  <c r="M173" i="453"/>
  <c r="M141" i="453"/>
  <c r="M98" i="453"/>
  <c r="M66" i="453"/>
  <c r="M34" i="453"/>
  <c r="M222" i="453"/>
  <c r="M143" i="453"/>
  <c r="M100" i="453"/>
  <c r="M68" i="453"/>
  <c r="M36" i="453"/>
  <c r="M149" i="453"/>
  <c r="M120" i="453"/>
  <c r="M104" i="453"/>
  <c r="M88" i="453"/>
  <c r="M72" i="453"/>
  <c r="M56" i="453"/>
  <c r="M40" i="453"/>
  <c r="M24" i="453"/>
  <c r="M137" i="453"/>
  <c r="M198" i="453"/>
  <c r="M153" i="453"/>
  <c r="M246" i="453"/>
  <c r="M238" i="453"/>
  <c r="M233" i="453"/>
  <c r="M225" i="453"/>
  <c r="M217" i="453"/>
  <c r="M209" i="453"/>
  <c r="M201" i="453"/>
  <c r="M193" i="453"/>
  <c r="M212" i="453"/>
  <c r="M188" i="453"/>
  <c r="M180" i="453"/>
  <c r="M172" i="453"/>
  <c r="M164" i="453"/>
  <c r="M156" i="453"/>
  <c r="M148" i="453"/>
  <c r="M140" i="453"/>
  <c r="M132" i="453"/>
  <c r="M216" i="453"/>
  <c r="M200" i="453"/>
  <c r="M179" i="453"/>
  <c r="M147" i="453"/>
  <c r="M206" i="453"/>
  <c r="M123" i="453"/>
  <c r="M115" i="453"/>
  <c r="M107" i="453"/>
  <c r="M99" i="453"/>
  <c r="M91" i="453"/>
  <c r="M83" i="453"/>
  <c r="M75" i="453"/>
  <c r="M67" i="453"/>
  <c r="M59" i="453"/>
  <c r="M51" i="453"/>
  <c r="M43" i="453"/>
  <c r="M35" i="453"/>
  <c r="M27" i="453"/>
  <c r="M224" i="453"/>
  <c r="M161" i="453"/>
  <c r="M122" i="453"/>
  <c r="M90" i="453"/>
  <c r="M58" i="453"/>
  <c r="M26" i="453"/>
  <c r="M191" i="453"/>
  <c r="M124" i="453"/>
  <c r="M92" i="453"/>
  <c r="M60" i="453"/>
  <c r="M28" i="453"/>
  <c r="M133" i="453"/>
  <c r="M118" i="453"/>
  <c r="M102" i="453"/>
  <c r="M86" i="453"/>
  <c r="M70" i="453"/>
  <c r="M54" i="453"/>
  <c r="M38" i="453"/>
  <c r="M214" i="453"/>
  <c r="M183" i="453"/>
  <c r="M167" i="453"/>
  <c r="M244" i="453"/>
  <c r="M231" i="453"/>
  <c r="M215" i="453"/>
  <c r="M199" i="453"/>
  <c r="M204" i="453"/>
  <c r="M178" i="453"/>
  <c r="M162" i="453"/>
  <c r="M146" i="453"/>
  <c r="M130" i="453"/>
  <c r="M194" i="453"/>
  <c r="M139" i="453"/>
  <c r="M121" i="453"/>
  <c r="M105" i="453"/>
  <c r="M89" i="453"/>
  <c r="M73" i="453"/>
  <c r="M57" i="453"/>
  <c r="M41" i="453"/>
  <c r="M25" i="453"/>
  <c r="M157" i="453"/>
  <c r="M82" i="453"/>
  <c r="M241" i="453"/>
  <c r="M116" i="453"/>
  <c r="M52" i="453"/>
  <c r="M128" i="453"/>
  <c r="M96" i="453"/>
  <c r="M64" i="453"/>
  <c r="M32" i="453"/>
  <c r="M151" i="453"/>
  <c r="M236" i="453"/>
  <c r="M207" i="453"/>
  <c r="M170" i="453"/>
  <c r="M138" i="453"/>
  <c r="M171" i="453"/>
  <c r="M113" i="453"/>
  <c r="M81" i="453"/>
  <c r="M49" i="453"/>
  <c r="M189" i="453"/>
  <c r="M50" i="453"/>
  <c r="M84" i="453"/>
  <c r="M112" i="453"/>
  <c r="M48" i="453"/>
  <c r="M232" i="453"/>
  <c r="M221" i="453"/>
  <c r="M226" i="453"/>
  <c r="M168" i="453"/>
  <c r="M136" i="453"/>
  <c r="M127" i="453"/>
  <c r="M95" i="453"/>
  <c r="M63" i="453"/>
  <c r="M31" i="453"/>
  <c r="M106" i="453"/>
  <c r="M159" i="453"/>
  <c r="M165" i="453"/>
  <c r="M78" i="453"/>
  <c r="M169" i="453"/>
  <c r="M242" i="453"/>
  <c r="M229" i="453"/>
  <c r="M213" i="453"/>
  <c r="M197" i="453"/>
  <c r="M196" i="453"/>
  <c r="M176" i="453"/>
  <c r="M160" i="453"/>
  <c r="M144" i="453"/>
  <c r="M228" i="453"/>
  <c r="M192" i="453"/>
  <c r="M131" i="453"/>
  <c r="M119" i="453"/>
  <c r="M103" i="453"/>
  <c r="M87" i="453"/>
  <c r="M71" i="453"/>
  <c r="M55" i="453"/>
  <c r="M39" i="453"/>
  <c r="M23" i="453"/>
  <c r="M145" i="453"/>
  <c r="M74" i="453"/>
  <c r="M230" i="453"/>
  <c r="M108" i="453"/>
  <c r="M44" i="453"/>
  <c r="M126" i="453"/>
  <c r="M94" i="453"/>
  <c r="M62" i="453"/>
  <c r="M30" i="453"/>
  <c r="M185" i="453"/>
  <c r="M223" i="453"/>
  <c r="M234" i="453"/>
  <c r="M186" i="453"/>
  <c r="M154" i="453"/>
  <c r="M210" i="453"/>
  <c r="M129" i="453"/>
  <c r="M97" i="453"/>
  <c r="M65" i="453"/>
  <c r="M33" i="453"/>
  <c r="M114" i="453"/>
  <c r="M175" i="453"/>
  <c r="M181" i="453"/>
  <c r="M80" i="453"/>
  <c r="M245" i="453"/>
  <c r="M243" i="453"/>
  <c r="M205" i="453"/>
  <c r="M184" i="453"/>
  <c r="M152" i="453"/>
  <c r="M208" i="453"/>
  <c r="M163" i="453"/>
  <c r="M111" i="453"/>
  <c r="M79" i="453"/>
  <c r="M47" i="453"/>
  <c r="M177" i="453"/>
  <c r="M42" i="453"/>
  <c r="M76" i="453"/>
  <c r="M110" i="453"/>
  <c r="M46" i="453"/>
  <c r="M135" i="453"/>
  <c r="L240" i="452"/>
  <c r="L229" i="452"/>
  <c r="L213" i="452"/>
  <c r="L197" i="452"/>
  <c r="L181" i="452"/>
  <c r="L165" i="452"/>
  <c r="L149" i="452"/>
  <c r="L133" i="452"/>
  <c r="L117" i="452"/>
  <c r="L101" i="452"/>
  <c r="L85" i="452"/>
  <c r="L69" i="452"/>
  <c r="L53" i="452"/>
  <c r="L37" i="452"/>
  <c r="L245" i="452"/>
  <c r="L237" i="452"/>
  <c r="L222" i="452"/>
  <c r="L206" i="452"/>
  <c r="L190" i="452"/>
  <c r="L174" i="452"/>
  <c r="L158" i="452"/>
  <c r="L142" i="452"/>
  <c r="L126" i="452"/>
  <c r="L110" i="452"/>
  <c r="L94" i="452"/>
  <c r="L78" i="452"/>
  <c r="L62" i="452"/>
  <c r="L46" i="452"/>
  <c r="L30" i="452"/>
  <c r="L218" i="452"/>
  <c r="L186" i="452"/>
  <c r="L154" i="452"/>
  <c r="L122" i="452"/>
  <c r="L90" i="452"/>
  <c r="L58" i="452"/>
  <c r="L26" i="452"/>
  <c r="L196" i="452"/>
  <c r="L153" i="452"/>
  <c r="L111" i="452"/>
  <c r="L68" i="452"/>
  <c r="L25" i="452"/>
  <c r="L193" i="452"/>
  <c r="L191" i="452"/>
  <c r="L151" i="452"/>
  <c r="L105" i="452"/>
  <c r="L65" i="452"/>
  <c r="L23" i="452"/>
  <c r="L201" i="452"/>
  <c r="L81" i="452"/>
  <c r="L159" i="452"/>
  <c r="L39" i="452"/>
  <c r="L231" i="452"/>
  <c r="L199" i="452"/>
  <c r="L116" i="452"/>
  <c r="L60" i="452"/>
  <c r="L28" i="452"/>
  <c r="L246" i="452"/>
  <c r="L238" i="452"/>
  <c r="L224" i="452"/>
  <c r="L208" i="452"/>
  <c r="L192" i="452"/>
  <c r="L176" i="452"/>
  <c r="L160" i="452"/>
  <c r="L144" i="452"/>
  <c r="L128" i="452"/>
  <c r="L112" i="452"/>
  <c r="L96" i="452"/>
  <c r="L80" i="452"/>
  <c r="L64" i="452"/>
  <c r="L48" i="452"/>
  <c r="L32" i="452"/>
  <c r="L243" i="452"/>
  <c r="L235" i="452"/>
  <c r="L219" i="452"/>
  <c r="L203" i="452"/>
  <c r="L187" i="452"/>
  <c r="L171" i="452"/>
  <c r="L155" i="452"/>
  <c r="L139" i="452"/>
  <c r="L123" i="452"/>
  <c r="L107" i="452"/>
  <c r="L91" i="452"/>
  <c r="L75" i="452"/>
  <c r="L59" i="452"/>
  <c r="L43" i="452"/>
  <c r="L27" i="452"/>
  <c r="L210" i="452"/>
  <c r="L178" i="452"/>
  <c r="L146" i="452"/>
  <c r="L114" i="452"/>
  <c r="L82" i="452"/>
  <c r="L50" i="452"/>
  <c r="L228" i="452"/>
  <c r="L185" i="452"/>
  <c r="L143" i="452"/>
  <c r="L100" i="452"/>
  <c r="L57" i="452"/>
  <c r="L225" i="452"/>
  <c r="L183" i="452"/>
  <c r="L188" i="452"/>
  <c r="L137" i="452"/>
  <c r="L97" i="452"/>
  <c r="L55" i="452"/>
  <c r="L233" i="452"/>
  <c r="L177" i="452"/>
  <c r="L49" i="452"/>
  <c r="L148" i="452"/>
  <c r="L31" i="452"/>
  <c r="L71" i="452"/>
  <c r="L140" i="452"/>
  <c r="L92" i="452"/>
  <c r="L180" i="452"/>
  <c r="L244" i="452"/>
  <c r="L221" i="452"/>
  <c r="L189" i="452"/>
  <c r="L157" i="452"/>
  <c r="L125" i="452"/>
  <c r="L93" i="452"/>
  <c r="L61" i="452"/>
  <c r="L29" i="452"/>
  <c r="L230" i="452"/>
  <c r="L198" i="452"/>
  <c r="L166" i="452"/>
  <c r="L134" i="452"/>
  <c r="L102" i="452"/>
  <c r="L70" i="452"/>
  <c r="L38" i="452"/>
  <c r="L202" i="452"/>
  <c r="L138" i="452"/>
  <c r="L74" i="452"/>
  <c r="L217" i="452"/>
  <c r="L132" i="452"/>
  <c r="L47" i="452"/>
  <c r="L223" i="452"/>
  <c r="L129" i="452"/>
  <c r="L41" i="452"/>
  <c r="L145" i="452"/>
  <c r="L124" i="452"/>
  <c r="L63" i="452"/>
  <c r="L108" i="452"/>
  <c r="L205" i="452"/>
  <c r="L141" i="452"/>
  <c r="L77" i="452"/>
  <c r="L241" i="452"/>
  <c r="L182" i="452"/>
  <c r="L118" i="452"/>
  <c r="L54" i="452"/>
  <c r="L170" i="452"/>
  <c r="L42" i="452"/>
  <c r="L89" i="452"/>
  <c r="L169" i="452"/>
  <c r="L212" i="452"/>
  <c r="L95" i="452"/>
  <c r="L156" i="452"/>
  <c r="L232" i="452"/>
  <c r="L168" i="452"/>
  <c r="L104" i="452"/>
  <c r="L40" i="452"/>
  <c r="L211" i="452"/>
  <c r="L147" i="452"/>
  <c r="L83" i="452"/>
  <c r="L226" i="452"/>
  <c r="L98" i="452"/>
  <c r="L164" i="452"/>
  <c r="L204" i="452"/>
  <c r="L73" i="452"/>
  <c r="L167" i="452"/>
  <c r="L127" i="452"/>
  <c r="L242" i="452"/>
  <c r="L216" i="452"/>
  <c r="L184" i="452"/>
  <c r="L152" i="452"/>
  <c r="L120" i="452"/>
  <c r="L88" i="452"/>
  <c r="L56" i="452"/>
  <c r="L24" i="452"/>
  <c r="L227" i="452"/>
  <c r="L195" i="452"/>
  <c r="L163" i="452"/>
  <c r="L131" i="452"/>
  <c r="L99" i="452"/>
  <c r="L67" i="452"/>
  <c r="L35" i="452"/>
  <c r="L194" i="452"/>
  <c r="L130" i="452"/>
  <c r="L66" i="452"/>
  <c r="L207" i="452"/>
  <c r="L121" i="452"/>
  <c r="L36" i="452"/>
  <c r="L220" i="452"/>
  <c r="L119" i="452"/>
  <c r="L33" i="452"/>
  <c r="L113" i="452"/>
  <c r="L44" i="452"/>
  <c r="L52" i="452"/>
  <c r="L103" i="452"/>
  <c r="L236" i="452"/>
  <c r="L173" i="452"/>
  <c r="L109" i="452"/>
  <c r="L45" i="452"/>
  <c r="L214" i="452"/>
  <c r="L150" i="452"/>
  <c r="L86" i="452"/>
  <c r="L234" i="452"/>
  <c r="L106" i="452"/>
  <c r="L175" i="452"/>
  <c r="L215" i="452"/>
  <c r="L87" i="452"/>
  <c r="L172" i="452"/>
  <c r="L135" i="452"/>
  <c r="L200" i="452"/>
  <c r="L136" i="452"/>
  <c r="L72" i="452"/>
  <c r="L239" i="452"/>
  <c r="L179" i="452"/>
  <c r="L115" i="452"/>
  <c r="L51" i="452"/>
  <c r="L162" i="452"/>
  <c r="L34" i="452"/>
  <c r="L79" i="452"/>
  <c r="L161" i="452"/>
  <c r="L209" i="452"/>
  <c r="L84" i="452"/>
  <c r="L76" i="452"/>
  <c r="N247" i="430"/>
  <c r="M247" i="430"/>
  <c r="L247" i="430"/>
  <c r="M243" i="448"/>
  <c r="M235" i="448"/>
  <c r="M220" i="448"/>
  <c r="M212" i="448"/>
  <c r="M204" i="448"/>
  <c r="M196" i="448"/>
  <c r="M221" i="448"/>
  <c r="M191" i="448"/>
  <c r="M183" i="448"/>
  <c r="M175" i="448"/>
  <c r="M167" i="448"/>
  <c r="M159" i="448"/>
  <c r="M151" i="448"/>
  <c r="M143" i="448"/>
  <c r="M135" i="448"/>
  <c r="M244" i="448"/>
  <c r="M168" i="448"/>
  <c r="M136" i="448"/>
  <c r="M207" i="448"/>
  <c r="M225" i="448"/>
  <c r="M231" i="448"/>
  <c r="M122" i="448"/>
  <c r="M114" i="448"/>
  <c r="M106" i="448"/>
  <c r="M98" i="448"/>
  <c r="M90" i="448"/>
  <c r="M82" i="448"/>
  <c r="M74" i="448"/>
  <c r="M66" i="448"/>
  <c r="M58" i="448"/>
  <c r="M211" i="448"/>
  <c r="M174" i="448"/>
  <c r="M130" i="448"/>
  <c r="M188" i="448"/>
  <c r="M154" i="448"/>
  <c r="M123" i="448"/>
  <c r="M107" i="448"/>
  <c r="M91" i="448"/>
  <c r="M75" i="448"/>
  <c r="M59" i="448"/>
  <c r="M50" i="448"/>
  <c r="M42" i="448"/>
  <c r="M34" i="448"/>
  <c r="M26" i="448"/>
  <c r="M190" i="448"/>
  <c r="M146" i="448"/>
  <c r="M51" i="448"/>
  <c r="M43" i="448"/>
  <c r="M35" i="448"/>
  <c r="M27" i="448"/>
  <c r="M182" i="448"/>
  <c r="M138" i="448"/>
  <c r="M113" i="448"/>
  <c r="M97" i="448"/>
  <c r="M81" i="448"/>
  <c r="M65" i="448"/>
  <c r="M241" i="448"/>
  <c r="M240" i="448"/>
  <c r="M218" i="448"/>
  <c r="M210" i="448"/>
  <c r="M202" i="448"/>
  <c r="M194" i="448"/>
  <c r="M213" i="448"/>
  <c r="M189" i="448"/>
  <c r="M181" i="448"/>
  <c r="M173" i="448"/>
  <c r="M165" i="448"/>
  <c r="M157" i="448"/>
  <c r="M149" i="448"/>
  <c r="M141" i="448"/>
  <c r="M133" i="448"/>
  <c r="M192" i="448"/>
  <c r="M160" i="448"/>
  <c r="M246" i="448"/>
  <c r="M199" i="448"/>
  <c r="M201" i="448"/>
  <c r="M209" i="448"/>
  <c r="M120" i="448"/>
  <c r="M112" i="448"/>
  <c r="M104" i="448"/>
  <c r="M96" i="448"/>
  <c r="M88" i="448"/>
  <c r="M80" i="448"/>
  <c r="M72" i="448"/>
  <c r="M64" i="448"/>
  <c r="M228" i="448"/>
  <c r="M203" i="448"/>
  <c r="M162" i="448"/>
  <c r="M128" i="448"/>
  <c r="M186" i="448"/>
  <c r="M140" i="448"/>
  <c r="M119" i="448"/>
  <c r="M103" i="448"/>
  <c r="M87" i="448"/>
  <c r="M71" i="448"/>
  <c r="M56" i="448"/>
  <c r="M48" i="448"/>
  <c r="M40" i="448"/>
  <c r="M32" i="448"/>
  <c r="M24" i="448"/>
  <c r="M178" i="448"/>
  <c r="M132" i="448"/>
  <c r="M49" i="448"/>
  <c r="M41" i="448"/>
  <c r="M33" i="448"/>
  <c r="M25" i="448"/>
  <c r="M170" i="448"/>
  <c r="M125" i="448"/>
  <c r="M109" i="448"/>
  <c r="M93" i="448"/>
  <c r="M77" i="448"/>
  <c r="M61" i="448"/>
  <c r="M237" i="448"/>
  <c r="M214" i="448"/>
  <c r="M198" i="448"/>
  <c r="M197" i="448"/>
  <c r="M177" i="448"/>
  <c r="M161" i="448"/>
  <c r="M145" i="448"/>
  <c r="M129" i="448"/>
  <c r="M144" i="448"/>
  <c r="M226" i="448"/>
  <c r="M124" i="448"/>
  <c r="M108" i="448"/>
  <c r="M92" i="448"/>
  <c r="M76" i="448"/>
  <c r="M60" i="448"/>
  <c r="M180" i="448"/>
  <c r="M217" i="448"/>
  <c r="M127" i="448"/>
  <c r="M95" i="448"/>
  <c r="M63" i="448"/>
  <c r="M44" i="448"/>
  <c r="M28" i="448"/>
  <c r="M158" i="448"/>
  <c r="M45" i="448"/>
  <c r="M29" i="448"/>
  <c r="M150" i="448"/>
  <c r="M101" i="448"/>
  <c r="M69" i="448"/>
  <c r="M224" i="448"/>
  <c r="M232" i="448"/>
  <c r="M187" i="448"/>
  <c r="M171" i="448"/>
  <c r="M155" i="448"/>
  <c r="M184" i="448"/>
  <c r="M223" i="448"/>
  <c r="M195" i="448"/>
  <c r="M118" i="448"/>
  <c r="M102" i="448"/>
  <c r="M70" i="448"/>
  <c r="M227" i="448"/>
  <c r="M148" i="448"/>
  <c r="M172" i="448"/>
  <c r="M115" i="448"/>
  <c r="M83" i="448"/>
  <c r="M54" i="448"/>
  <c r="M236" i="448"/>
  <c r="M55" i="448"/>
  <c r="M39" i="448"/>
  <c r="M23" i="448"/>
  <c r="M121" i="448"/>
  <c r="M89" i="448"/>
  <c r="M57" i="448"/>
  <c r="M245" i="448"/>
  <c r="M206" i="448"/>
  <c r="M185" i="448"/>
  <c r="M153" i="448"/>
  <c r="M176" i="448"/>
  <c r="M215" i="448"/>
  <c r="M116" i="448"/>
  <c r="M84" i="448"/>
  <c r="M219" i="448"/>
  <c r="M166" i="448"/>
  <c r="M79" i="448"/>
  <c r="M36" i="448"/>
  <c r="M53" i="448"/>
  <c r="M234" i="448"/>
  <c r="M85" i="448"/>
  <c r="M216" i="448"/>
  <c r="M205" i="448"/>
  <c r="M179" i="448"/>
  <c r="M147" i="448"/>
  <c r="M152" i="448"/>
  <c r="M126" i="448"/>
  <c r="M94" i="448"/>
  <c r="M62" i="448"/>
  <c r="M230" i="448"/>
  <c r="M99" i="448"/>
  <c r="M46" i="448"/>
  <c r="M164" i="448"/>
  <c r="M31" i="448"/>
  <c r="M105" i="448"/>
  <c r="M208" i="448"/>
  <c r="M139" i="448"/>
  <c r="M86" i="448"/>
  <c r="M38" i="448"/>
  <c r="M222" i="448"/>
  <c r="M229" i="448"/>
  <c r="M169" i="448"/>
  <c r="M137" i="448"/>
  <c r="M238" i="448"/>
  <c r="M100" i="448"/>
  <c r="M68" i="448"/>
  <c r="M142" i="448"/>
  <c r="M111" i="448"/>
  <c r="M52" i="448"/>
  <c r="M233" i="448"/>
  <c r="M37" i="448"/>
  <c r="M117" i="448"/>
  <c r="M239" i="448"/>
  <c r="M200" i="448"/>
  <c r="M163" i="448"/>
  <c r="M131" i="448"/>
  <c r="M242" i="448"/>
  <c r="M110" i="448"/>
  <c r="M78" i="448"/>
  <c r="M193" i="448"/>
  <c r="M134" i="448"/>
  <c r="M67" i="448"/>
  <c r="M30" i="448"/>
  <c r="M47" i="448"/>
  <c r="M156" i="448"/>
  <c r="M73" i="448"/>
  <c r="N241" i="449"/>
  <c r="N246" i="449"/>
  <c r="N238" i="449"/>
  <c r="N225" i="449"/>
  <c r="N222" i="449"/>
  <c r="N214" i="449"/>
  <c r="N206" i="449"/>
  <c r="N198" i="449"/>
  <c r="N190" i="449"/>
  <c r="N182" i="449"/>
  <c r="N174" i="449"/>
  <c r="N228" i="449"/>
  <c r="N205" i="449"/>
  <c r="N173" i="449"/>
  <c r="N153" i="449"/>
  <c r="N140" i="449"/>
  <c r="N195" i="449"/>
  <c r="N163" i="449"/>
  <c r="N147" i="449"/>
  <c r="N133" i="449"/>
  <c r="N125" i="449"/>
  <c r="N117" i="449"/>
  <c r="N109" i="449"/>
  <c r="N101" i="449"/>
  <c r="N93" i="449"/>
  <c r="N85" i="449"/>
  <c r="N77" i="449"/>
  <c r="N69" i="449"/>
  <c r="N61" i="449"/>
  <c r="N217" i="449"/>
  <c r="N185" i="449"/>
  <c r="N164" i="449"/>
  <c r="N148" i="449"/>
  <c r="N215" i="449"/>
  <c r="N134" i="449"/>
  <c r="N102" i="449"/>
  <c r="N70" i="449"/>
  <c r="N49" i="449"/>
  <c r="N33" i="449"/>
  <c r="N47" i="449"/>
  <c r="N167" i="449"/>
  <c r="N151" i="449"/>
  <c r="N132" i="449"/>
  <c r="N100" i="449"/>
  <c r="N68" i="449"/>
  <c r="N43" i="449"/>
  <c r="N27" i="449"/>
  <c r="N104" i="449"/>
  <c r="N31" i="449"/>
  <c r="N175" i="449"/>
  <c r="N106" i="449"/>
  <c r="N74" i="449"/>
  <c r="N52" i="449"/>
  <c r="N36" i="449"/>
  <c r="N120" i="449"/>
  <c r="N54" i="449"/>
  <c r="N239" i="449"/>
  <c r="N244" i="449"/>
  <c r="N236" i="449"/>
  <c r="N234" i="449"/>
  <c r="N220" i="449"/>
  <c r="N212" i="449"/>
  <c r="N204" i="449"/>
  <c r="N196" i="449"/>
  <c r="N188" i="449"/>
  <c r="N180" i="449"/>
  <c r="N172" i="449"/>
  <c r="N224" i="449"/>
  <c r="N197" i="449"/>
  <c r="N168" i="449"/>
  <c r="N152" i="449"/>
  <c r="N219" i="449"/>
  <c r="N187" i="449"/>
  <c r="N162" i="449"/>
  <c r="N146" i="449"/>
  <c r="N131" i="449"/>
  <c r="N123" i="449"/>
  <c r="N115" i="449"/>
  <c r="N107" i="449"/>
  <c r="N99" i="449"/>
  <c r="N91" i="449"/>
  <c r="N83" i="449"/>
  <c r="N75" i="449"/>
  <c r="N67" i="449"/>
  <c r="N59" i="449"/>
  <c r="N209" i="449"/>
  <c r="N177" i="449"/>
  <c r="N157" i="449"/>
  <c r="N141" i="449"/>
  <c r="N199" i="449"/>
  <c r="N126" i="449"/>
  <c r="N94" i="449"/>
  <c r="N62" i="449"/>
  <c r="N48" i="449"/>
  <c r="N32" i="449"/>
  <c r="N39" i="449"/>
  <c r="N166" i="449"/>
  <c r="N150" i="449"/>
  <c r="N124" i="449"/>
  <c r="N92" i="449"/>
  <c r="N60" i="449"/>
  <c r="N42" i="449"/>
  <c r="N26" i="449"/>
  <c r="N88" i="449"/>
  <c r="N223" i="449"/>
  <c r="N130" i="449"/>
  <c r="N98" i="449"/>
  <c r="N66" i="449"/>
  <c r="N45" i="449"/>
  <c r="N29" i="449"/>
  <c r="N96" i="449"/>
  <c r="N46" i="449"/>
  <c r="N243" i="449"/>
  <c r="N240" i="449"/>
  <c r="N226" i="449"/>
  <c r="N208" i="449"/>
  <c r="N192" i="449"/>
  <c r="N176" i="449"/>
  <c r="N213" i="449"/>
  <c r="N160" i="449"/>
  <c r="N203" i="449"/>
  <c r="N154" i="449"/>
  <c r="N127" i="449"/>
  <c r="N111" i="449"/>
  <c r="N95" i="449"/>
  <c r="N79" i="449"/>
  <c r="N63" i="449"/>
  <c r="N193" i="449"/>
  <c r="N149" i="449"/>
  <c r="N135" i="449"/>
  <c r="N78" i="449"/>
  <c r="N40" i="449"/>
  <c r="N30" i="449"/>
  <c r="N142" i="449"/>
  <c r="N76" i="449"/>
  <c r="N34" i="449"/>
  <c r="N55" i="449"/>
  <c r="N114" i="449"/>
  <c r="N53" i="449"/>
  <c r="N128" i="449"/>
  <c r="N232" i="449"/>
  <c r="N200" i="449"/>
  <c r="N229" i="449"/>
  <c r="N144" i="449"/>
  <c r="N138" i="449"/>
  <c r="N103" i="449"/>
  <c r="N71" i="449"/>
  <c r="N165" i="449"/>
  <c r="N110" i="449"/>
  <c r="N24" i="449"/>
  <c r="N108" i="449"/>
  <c r="N112" i="449"/>
  <c r="N82" i="449"/>
  <c r="N64" i="449"/>
  <c r="N227" i="449"/>
  <c r="N194" i="449"/>
  <c r="N221" i="449"/>
  <c r="N211" i="449"/>
  <c r="N129" i="449"/>
  <c r="N97" i="449"/>
  <c r="N65" i="449"/>
  <c r="N156" i="449"/>
  <c r="N86" i="449"/>
  <c r="N38" i="449"/>
  <c r="N84" i="449"/>
  <c r="N72" i="449"/>
  <c r="N58" i="449"/>
  <c r="N237" i="449"/>
  <c r="N233" i="449"/>
  <c r="N218" i="449"/>
  <c r="N202" i="449"/>
  <c r="N186" i="449"/>
  <c r="N170" i="449"/>
  <c r="N189" i="449"/>
  <c r="N145" i="449"/>
  <c r="N179" i="449"/>
  <c r="N139" i="449"/>
  <c r="N121" i="449"/>
  <c r="N105" i="449"/>
  <c r="N89" i="449"/>
  <c r="N73" i="449"/>
  <c r="N231" i="449"/>
  <c r="N169" i="449"/>
  <c r="N137" i="449"/>
  <c r="N118" i="449"/>
  <c r="N57" i="449"/>
  <c r="N25" i="449"/>
  <c r="N159" i="449"/>
  <c r="N116" i="449"/>
  <c r="N51" i="449"/>
  <c r="N23" i="449"/>
  <c r="N207" i="449"/>
  <c r="N90" i="449"/>
  <c r="N44" i="449"/>
  <c r="N80" i="449"/>
  <c r="N235" i="449"/>
  <c r="N216" i="449"/>
  <c r="N184" i="449"/>
  <c r="N181" i="449"/>
  <c r="N171" i="449"/>
  <c r="N119" i="449"/>
  <c r="N87" i="449"/>
  <c r="N230" i="449"/>
  <c r="N136" i="449"/>
  <c r="N56" i="449"/>
  <c r="N158" i="449"/>
  <c r="N50" i="449"/>
  <c r="N191" i="449"/>
  <c r="N37" i="449"/>
  <c r="N245" i="449"/>
  <c r="N242" i="449"/>
  <c r="N210" i="449"/>
  <c r="N178" i="449"/>
  <c r="N161" i="449"/>
  <c r="N155" i="449"/>
  <c r="N113" i="449"/>
  <c r="N81" i="449"/>
  <c r="N201" i="449"/>
  <c r="N183" i="449"/>
  <c r="N41" i="449"/>
  <c r="N143" i="449"/>
  <c r="N35" i="449"/>
  <c r="N122" i="449"/>
  <c r="N28" i="449"/>
  <c r="N243" i="452"/>
  <c r="N235" i="452"/>
  <c r="N219" i="452"/>
  <c r="N203" i="452"/>
  <c r="N187" i="452"/>
  <c r="N171" i="452"/>
  <c r="N155" i="452"/>
  <c r="N139" i="452"/>
  <c r="N123" i="452"/>
  <c r="N107" i="452"/>
  <c r="N91" i="452"/>
  <c r="N75" i="452"/>
  <c r="N59" i="452"/>
  <c r="N43" i="452"/>
  <c r="N27" i="452"/>
  <c r="N225" i="452"/>
  <c r="N209" i="452"/>
  <c r="N193" i="452"/>
  <c r="N177" i="452"/>
  <c r="N161" i="452"/>
  <c r="N145" i="452"/>
  <c r="N129" i="452"/>
  <c r="N113" i="452"/>
  <c r="N97" i="452"/>
  <c r="N81" i="452"/>
  <c r="N65" i="452"/>
  <c r="N49" i="452"/>
  <c r="N33" i="452"/>
  <c r="N246" i="452"/>
  <c r="N206" i="452"/>
  <c r="N174" i="452"/>
  <c r="N142" i="452"/>
  <c r="N110" i="452"/>
  <c r="N78" i="452"/>
  <c r="N46" i="452"/>
  <c r="N236" i="452"/>
  <c r="N205" i="452"/>
  <c r="N192" i="452"/>
  <c r="N79" i="452"/>
  <c r="N230" i="452"/>
  <c r="N184" i="452"/>
  <c r="N144" i="452"/>
  <c r="N127" i="452"/>
  <c r="N94" i="452"/>
  <c r="N158" i="452"/>
  <c r="N207" i="452"/>
  <c r="N38" i="452"/>
  <c r="N109" i="452"/>
  <c r="N88" i="452"/>
  <c r="N61" i="452"/>
  <c r="N157" i="452"/>
  <c r="N71" i="452"/>
  <c r="N29" i="452"/>
  <c r="N166" i="452"/>
  <c r="N126" i="452"/>
  <c r="N39" i="452"/>
  <c r="N228" i="452"/>
  <c r="N212" i="452"/>
  <c r="N180" i="452"/>
  <c r="N148" i="452"/>
  <c r="N116" i="452"/>
  <c r="N84" i="452"/>
  <c r="N52" i="452"/>
  <c r="N234" i="452"/>
  <c r="N218" i="452"/>
  <c r="N186" i="452"/>
  <c r="N154" i="452"/>
  <c r="N122" i="452"/>
  <c r="N90" i="452"/>
  <c r="N58" i="452"/>
  <c r="N26" i="452"/>
  <c r="N200" i="452"/>
  <c r="N136" i="452"/>
  <c r="N72" i="452"/>
  <c r="N223" i="452"/>
  <c r="N175" i="452"/>
  <c r="N216" i="452"/>
  <c r="N141" i="452"/>
  <c r="N93" i="452"/>
  <c r="N56" i="452"/>
  <c r="N190" i="452"/>
  <c r="N86" i="452"/>
  <c r="N96" i="452"/>
  <c r="N70" i="452"/>
  <c r="N159" i="452"/>
  <c r="N125" i="452"/>
  <c r="N241" i="452"/>
  <c r="N196" i="452"/>
  <c r="N164" i="452"/>
  <c r="N132" i="452"/>
  <c r="N100" i="452"/>
  <c r="N68" i="452"/>
  <c r="N36" i="452"/>
  <c r="N202" i="452"/>
  <c r="N170" i="452"/>
  <c r="N138" i="452"/>
  <c r="N106" i="452"/>
  <c r="N74" i="452"/>
  <c r="N42" i="452"/>
  <c r="N232" i="452"/>
  <c r="N168" i="452"/>
  <c r="N104" i="452"/>
  <c r="N40" i="452"/>
  <c r="N191" i="452"/>
  <c r="N47" i="452"/>
  <c r="N213" i="452"/>
  <c r="N120" i="452"/>
  <c r="N173" i="452"/>
  <c r="N103" i="452"/>
  <c r="N244" i="452"/>
  <c r="N222" i="452"/>
  <c r="N31" i="452"/>
  <c r="N237" i="452"/>
  <c r="N204" i="452"/>
  <c r="N172" i="452"/>
  <c r="N140" i="452"/>
  <c r="N108" i="452"/>
  <c r="N76" i="452"/>
  <c r="N44" i="452"/>
  <c r="N226" i="452"/>
  <c r="N194" i="452"/>
  <c r="N162" i="452"/>
  <c r="N130" i="452"/>
  <c r="N98" i="452"/>
  <c r="N66" i="452"/>
  <c r="N34" i="452"/>
  <c r="N215" i="452"/>
  <c r="N151" i="452"/>
  <c r="N87" i="452"/>
  <c r="N23" i="452"/>
  <c r="N224" i="452"/>
  <c r="N231" i="452"/>
  <c r="N160" i="452"/>
  <c r="N117" i="452"/>
  <c r="N53" i="452"/>
  <c r="N112" i="452"/>
  <c r="N62" i="452"/>
  <c r="N77" i="452"/>
  <c r="N167" i="452"/>
  <c r="N45" i="452"/>
  <c r="N227" i="452"/>
  <c r="N195" i="452"/>
  <c r="N163" i="452"/>
  <c r="N131" i="452"/>
  <c r="N67" i="452"/>
  <c r="N35" i="452"/>
  <c r="N217" i="452"/>
  <c r="N185" i="452"/>
  <c r="N121" i="452"/>
  <c r="N89" i="452"/>
  <c r="N57" i="452"/>
  <c r="N197" i="452"/>
  <c r="N133" i="452"/>
  <c r="N69" i="452"/>
  <c r="N143" i="452"/>
  <c r="N199" i="452"/>
  <c r="N135" i="452"/>
  <c r="N149" i="452"/>
  <c r="N102" i="452"/>
  <c r="N238" i="452"/>
  <c r="N63" i="452"/>
  <c r="N24" i="452"/>
  <c r="N245" i="452"/>
  <c r="N188" i="452"/>
  <c r="N124" i="452"/>
  <c r="N60" i="452"/>
  <c r="N210" i="452"/>
  <c r="N146" i="452"/>
  <c r="N82" i="452"/>
  <c r="N240" i="452"/>
  <c r="N119" i="452"/>
  <c r="N208" i="452"/>
  <c r="N198" i="452"/>
  <c r="N181" i="452"/>
  <c r="N95" i="452"/>
  <c r="N30" i="452"/>
  <c r="N211" i="452"/>
  <c r="N147" i="452"/>
  <c r="N83" i="452"/>
  <c r="N233" i="452"/>
  <c r="N169" i="452"/>
  <c r="N105" i="452"/>
  <c r="N41" i="452"/>
  <c r="N165" i="452"/>
  <c r="N37" i="452"/>
  <c r="N242" i="452"/>
  <c r="N118" i="452"/>
  <c r="N128" i="452"/>
  <c r="N80" i="452"/>
  <c r="N48" i="452"/>
  <c r="N99" i="452"/>
  <c r="N153" i="452"/>
  <c r="N25" i="452"/>
  <c r="N214" i="452"/>
  <c r="N32" i="452"/>
  <c r="N152" i="452"/>
  <c r="N220" i="452"/>
  <c r="N156" i="452"/>
  <c r="N92" i="452"/>
  <c r="N28" i="452"/>
  <c r="N178" i="452"/>
  <c r="N114" i="452"/>
  <c r="N50" i="452"/>
  <c r="N183" i="452"/>
  <c r="N55" i="452"/>
  <c r="N111" i="452"/>
  <c r="N134" i="452"/>
  <c r="N64" i="452"/>
  <c r="N221" i="452"/>
  <c r="N150" i="452"/>
  <c r="N239" i="452"/>
  <c r="N179" i="452"/>
  <c r="N115" i="452"/>
  <c r="N51" i="452"/>
  <c r="N201" i="452"/>
  <c r="N137" i="452"/>
  <c r="N73" i="452"/>
  <c r="N229" i="452"/>
  <c r="N101" i="452"/>
  <c r="N182" i="452"/>
  <c r="N189" i="452"/>
  <c r="N54" i="452"/>
  <c r="N85" i="452"/>
  <c r="N176" i="452"/>
  <c r="N239" i="430"/>
  <c r="N133" i="430"/>
  <c r="N33" i="430"/>
  <c r="N67" i="430"/>
  <c r="N35" i="430"/>
  <c r="N99" i="430"/>
  <c r="N101" i="430"/>
  <c r="N111" i="430"/>
  <c r="N163" i="430"/>
  <c r="N164" i="430"/>
  <c r="N175" i="430"/>
  <c r="N45" i="430"/>
  <c r="N87" i="430"/>
  <c r="N113" i="430"/>
  <c r="N184" i="430"/>
  <c r="N151" i="430"/>
  <c r="N241" i="430"/>
  <c r="N31" i="430"/>
  <c r="N89" i="430"/>
  <c r="N128" i="430"/>
  <c r="N188" i="430"/>
  <c r="N232" i="430"/>
  <c r="N84" i="430"/>
  <c r="N208" i="430"/>
  <c r="N110" i="430"/>
  <c r="N56" i="430"/>
  <c r="N152" i="430"/>
  <c r="N106" i="430"/>
  <c r="N153" i="430"/>
  <c r="N185" i="430"/>
  <c r="N174" i="430"/>
  <c r="N238" i="430"/>
  <c r="N108" i="430"/>
  <c r="N38" i="430"/>
  <c r="N118" i="430"/>
  <c r="N80" i="430"/>
  <c r="N34" i="430"/>
  <c r="N114" i="430"/>
  <c r="N169" i="430"/>
  <c r="N196" i="430"/>
  <c r="N182" i="430"/>
  <c r="N221" i="430"/>
  <c r="N155" i="430"/>
  <c r="N204" i="430"/>
  <c r="N135" i="430"/>
  <c r="N97" i="430"/>
  <c r="N132" i="430"/>
  <c r="N73" i="430"/>
  <c r="N171" i="430"/>
  <c r="N190" i="430"/>
  <c r="N147" i="430"/>
  <c r="N81" i="430"/>
  <c r="N170" i="430"/>
  <c r="N198" i="430"/>
  <c r="N168" i="430"/>
  <c r="N121" i="430"/>
  <c r="N177" i="430"/>
  <c r="N206" i="430"/>
  <c r="N100" i="430"/>
  <c r="N62" i="430"/>
  <c r="N40" i="430"/>
  <c r="N42" i="430"/>
  <c r="N160" i="430"/>
  <c r="N222" i="430"/>
  <c r="N191" i="430"/>
  <c r="N235" i="430"/>
  <c r="N76" i="430"/>
  <c r="N54" i="430"/>
  <c r="N32" i="430"/>
  <c r="N165" i="430"/>
  <c r="N173" i="430"/>
  <c r="N203" i="430"/>
  <c r="N166" i="430"/>
  <c r="N242" i="430"/>
  <c r="N207" i="430"/>
  <c r="N139" i="430"/>
  <c r="N144" i="430"/>
  <c r="N28" i="430"/>
  <c r="N230" i="430"/>
  <c r="N26" i="430"/>
  <c r="N52" i="430"/>
  <c r="N59" i="430"/>
  <c r="N236" i="430"/>
  <c r="N49" i="430"/>
  <c r="N220" i="430"/>
  <c r="N47" i="430"/>
  <c r="N215" i="430"/>
  <c r="N201" i="430"/>
  <c r="N134" i="430"/>
  <c r="N66" i="430"/>
  <c r="N70" i="430"/>
  <c r="N231" i="430"/>
  <c r="N172" i="430"/>
  <c r="N94" i="430"/>
  <c r="N225" i="430"/>
  <c r="N57" i="430"/>
  <c r="N244" i="430"/>
  <c r="N55" i="430"/>
  <c r="N145" i="430"/>
  <c r="N69" i="430"/>
  <c r="N65" i="430"/>
  <c r="N141" i="430"/>
  <c r="N93" i="430"/>
  <c r="N61" i="430"/>
  <c r="N167" i="430"/>
  <c r="N210" i="430"/>
  <c r="N105" i="430"/>
  <c r="N193" i="430"/>
  <c r="N219" i="430"/>
  <c r="N23" i="430"/>
  <c r="N181" i="430"/>
  <c r="N209" i="430"/>
  <c r="N223" i="430"/>
  <c r="N95" i="430"/>
  <c r="N27" i="430"/>
  <c r="N226" i="430"/>
  <c r="N245" i="430"/>
  <c r="N130" i="430"/>
  <c r="N78" i="430"/>
  <c r="N72" i="430"/>
  <c r="N58" i="430"/>
  <c r="N140" i="430"/>
  <c r="N212" i="430"/>
  <c r="N189" i="430"/>
  <c r="N243" i="430"/>
  <c r="N124" i="430"/>
  <c r="N86" i="430"/>
  <c r="N48" i="430"/>
  <c r="N50" i="430"/>
  <c r="N137" i="430"/>
  <c r="N200" i="430"/>
  <c r="N197" i="430"/>
  <c r="N216" i="430"/>
  <c r="N214" i="430"/>
  <c r="N79" i="430"/>
  <c r="N186" i="430"/>
  <c r="N119" i="430"/>
  <c r="N202" i="430"/>
  <c r="N131" i="430"/>
  <c r="N159" i="430"/>
  <c r="N149" i="430"/>
  <c r="N104" i="430"/>
  <c r="N162" i="430"/>
  <c r="N227" i="430"/>
  <c r="N136" i="430"/>
  <c r="N96" i="430"/>
  <c r="N146" i="430"/>
  <c r="N213" i="430"/>
  <c r="N246" i="430"/>
  <c r="N64" i="430"/>
  <c r="N158" i="430"/>
  <c r="N24" i="430"/>
  <c r="N154" i="430"/>
  <c r="N51" i="430"/>
  <c r="N41" i="430"/>
  <c r="N179" i="430"/>
  <c r="N233" i="430"/>
  <c r="N195" i="430"/>
  <c r="N192" i="430"/>
  <c r="N30" i="430"/>
  <c r="N63" i="430"/>
  <c r="N77" i="430"/>
  <c r="N180" i="430"/>
  <c r="N75" i="430"/>
  <c r="N83" i="430"/>
  <c r="N91" i="430"/>
  <c r="N123" i="430"/>
  <c r="N126" i="430"/>
  <c r="N102" i="430"/>
  <c r="N240" i="430"/>
  <c r="N116" i="430"/>
  <c r="N129" i="430"/>
  <c r="N29" i="430"/>
  <c r="N161" i="430"/>
  <c r="N107" i="430"/>
  <c r="N115" i="430"/>
  <c r="N194" i="430"/>
  <c r="N157" i="430"/>
  <c r="N142" i="430"/>
  <c r="N211" i="430"/>
  <c r="N150" i="430"/>
  <c r="N127" i="430"/>
  <c r="N138" i="430"/>
  <c r="N39" i="430"/>
  <c r="N103" i="430"/>
  <c r="N176" i="430"/>
  <c r="N143" i="430"/>
  <c r="N218" i="430"/>
  <c r="N183" i="430"/>
  <c r="N25" i="430"/>
  <c r="N199" i="430"/>
  <c r="N46" i="430"/>
  <c r="N120" i="430"/>
  <c r="N187" i="430"/>
  <c r="N217" i="430"/>
  <c r="N224" i="430"/>
  <c r="N112" i="430"/>
  <c r="N178" i="430"/>
  <c r="N229" i="430"/>
  <c r="N71" i="430"/>
  <c r="N234" i="430"/>
  <c r="N237" i="430"/>
  <c r="N53" i="430"/>
  <c r="N36" i="430"/>
  <c r="N74" i="430"/>
  <c r="N44" i="430"/>
  <c r="N82" i="430"/>
  <c r="N156" i="430"/>
  <c r="N92" i="430"/>
  <c r="N90" i="430"/>
  <c r="N85" i="430"/>
  <c r="N228" i="430"/>
  <c r="N37" i="430"/>
  <c r="N109" i="430"/>
  <c r="N117" i="430"/>
  <c r="N68" i="430"/>
  <c r="N122" i="430"/>
  <c r="N60" i="430"/>
  <c r="N98" i="430"/>
  <c r="N125" i="430"/>
  <c r="N205" i="430"/>
  <c r="N88" i="430"/>
  <c r="N148" i="430"/>
  <c r="N43" i="430"/>
  <c r="M231" i="452"/>
  <c r="M223" i="452"/>
  <c r="M215" i="452"/>
  <c r="M207" i="452"/>
  <c r="M199" i="452"/>
  <c r="M191" i="452"/>
  <c r="M183" i="452"/>
  <c r="M175" i="452"/>
  <c r="M167" i="452"/>
  <c r="M159" i="452"/>
  <c r="M151" i="452"/>
  <c r="M143" i="452"/>
  <c r="M135" i="452"/>
  <c r="M127" i="452"/>
  <c r="M119" i="452"/>
  <c r="M111" i="452"/>
  <c r="M103" i="452"/>
  <c r="M95" i="452"/>
  <c r="M87" i="452"/>
  <c r="M79" i="452"/>
  <c r="M71" i="452"/>
  <c r="M63" i="452"/>
  <c r="M55" i="452"/>
  <c r="M47" i="452"/>
  <c r="M39" i="452"/>
  <c r="M31" i="452"/>
  <c r="M23" i="452"/>
  <c r="M239" i="452"/>
  <c r="M222" i="452"/>
  <c r="M190" i="452"/>
  <c r="M158" i="452"/>
  <c r="M126" i="452"/>
  <c r="M94" i="452"/>
  <c r="M62" i="452"/>
  <c r="M30" i="452"/>
  <c r="M204" i="452"/>
  <c r="M172" i="452"/>
  <c r="M140" i="452"/>
  <c r="M108" i="452"/>
  <c r="M76" i="452"/>
  <c r="M44" i="452"/>
  <c r="M244" i="452"/>
  <c r="M202" i="452"/>
  <c r="M138" i="452"/>
  <c r="M74" i="452"/>
  <c r="M246" i="452"/>
  <c r="M218" i="452"/>
  <c r="M114" i="452"/>
  <c r="M194" i="452"/>
  <c r="M130" i="452"/>
  <c r="M24" i="452"/>
  <c r="M80" i="452"/>
  <c r="M144" i="452"/>
  <c r="M58" i="452"/>
  <c r="M112" i="452"/>
  <c r="M162" i="452"/>
  <c r="M229" i="452"/>
  <c r="M221" i="452"/>
  <c r="M213" i="452"/>
  <c r="M197" i="452"/>
  <c r="M189" i="452"/>
  <c r="M181" i="452"/>
  <c r="M77" i="452"/>
  <c r="M245" i="452"/>
  <c r="M182" i="452"/>
  <c r="M118" i="452"/>
  <c r="M54" i="452"/>
  <c r="M228" i="452"/>
  <c r="M164" i="452"/>
  <c r="M132" i="452"/>
  <c r="M68" i="452"/>
  <c r="M36" i="452"/>
  <c r="M192" i="452"/>
  <c r="M64" i="452"/>
  <c r="M186" i="452"/>
  <c r="M82" i="452"/>
  <c r="M90" i="452"/>
  <c r="M56" i="452"/>
  <c r="M136" i="452"/>
  <c r="M104" i="452"/>
  <c r="M205" i="452"/>
  <c r="M173" i="452"/>
  <c r="M165" i="452"/>
  <c r="M157" i="452"/>
  <c r="M149" i="452"/>
  <c r="M141" i="452"/>
  <c r="M133" i="452"/>
  <c r="M125" i="452"/>
  <c r="M117" i="452"/>
  <c r="M109" i="452"/>
  <c r="M101" i="452"/>
  <c r="M93" i="452"/>
  <c r="M85" i="452"/>
  <c r="M69" i="452"/>
  <c r="M61" i="452"/>
  <c r="M53" i="452"/>
  <c r="M45" i="452"/>
  <c r="M37" i="452"/>
  <c r="M29" i="452"/>
  <c r="M237" i="452"/>
  <c r="M214" i="452"/>
  <c r="M150" i="452"/>
  <c r="M86" i="452"/>
  <c r="M196" i="452"/>
  <c r="M100" i="452"/>
  <c r="M240" i="452"/>
  <c r="M128" i="452"/>
  <c r="M232" i="452"/>
  <c r="M176" i="452"/>
  <c r="M88" i="452"/>
  <c r="M236" i="452"/>
  <c r="M122" i="452"/>
  <c r="M225" i="452"/>
  <c r="M209" i="452"/>
  <c r="M193" i="452"/>
  <c r="M177" i="452"/>
  <c r="M161" i="452"/>
  <c r="M145" i="452"/>
  <c r="M129" i="452"/>
  <c r="M113" i="452"/>
  <c r="M97" i="452"/>
  <c r="M81" i="452"/>
  <c r="M65" i="452"/>
  <c r="M49" i="452"/>
  <c r="M33" i="452"/>
  <c r="M241" i="452"/>
  <c r="M198" i="452"/>
  <c r="M134" i="452"/>
  <c r="M70" i="452"/>
  <c r="M212" i="452"/>
  <c r="M148" i="452"/>
  <c r="M84" i="452"/>
  <c r="M242" i="452"/>
  <c r="M160" i="452"/>
  <c r="M32" i="452"/>
  <c r="M146" i="452"/>
  <c r="M152" i="452"/>
  <c r="M184" i="452"/>
  <c r="M98" i="452"/>
  <c r="M26" i="452"/>
  <c r="M203" i="452"/>
  <c r="M171" i="452"/>
  <c r="M139" i="452"/>
  <c r="M123" i="452"/>
  <c r="M107" i="452"/>
  <c r="M75" i="452"/>
  <c r="M59" i="452"/>
  <c r="M43" i="452"/>
  <c r="M235" i="452"/>
  <c r="M174" i="452"/>
  <c r="M110" i="452"/>
  <c r="M188" i="452"/>
  <c r="M124" i="452"/>
  <c r="M60" i="452"/>
  <c r="M234" i="452"/>
  <c r="M106" i="452"/>
  <c r="M50" i="452"/>
  <c r="M48" i="452"/>
  <c r="M34" i="452"/>
  <c r="M226" i="452"/>
  <c r="M72" i="452"/>
  <c r="M217" i="452"/>
  <c r="M185" i="452"/>
  <c r="M153" i="452"/>
  <c r="M121" i="452"/>
  <c r="M89" i="452"/>
  <c r="M57" i="452"/>
  <c r="M25" i="452"/>
  <c r="M166" i="452"/>
  <c r="M38" i="452"/>
  <c r="M116" i="452"/>
  <c r="M224" i="452"/>
  <c r="M200" i="452"/>
  <c r="M40" i="452"/>
  <c r="M154" i="452"/>
  <c r="M227" i="452"/>
  <c r="M195" i="452"/>
  <c r="M163" i="452"/>
  <c r="M131" i="452"/>
  <c r="M99" i="452"/>
  <c r="M67" i="452"/>
  <c r="M35" i="452"/>
  <c r="M206" i="452"/>
  <c r="M78" i="452"/>
  <c r="M156" i="452"/>
  <c r="M28" i="452"/>
  <c r="M42" i="452"/>
  <c r="M168" i="452"/>
  <c r="M120" i="452"/>
  <c r="M219" i="452"/>
  <c r="M187" i="452"/>
  <c r="M155" i="452"/>
  <c r="M91" i="452"/>
  <c r="M27" i="452"/>
  <c r="M46" i="452"/>
  <c r="M210" i="452"/>
  <c r="M233" i="452"/>
  <c r="M201" i="452"/>
  <c r="M169" i="452"/>
  <c r="M137" i="452"/>
  <c r="M105" i="452"/>
  <c r="M73" i="452"/>
  <c r="M41" i="452"/>
  <c r="M230" i="452"/>
  <c r="M102" i="452"/>
  <c r="M180" i="452"/>
  <c r="M52" i="452"/>
  <c r="M96" i="452"/>
  <c r="M208" i="452"/>
  <c r="M216" i="452"/>
  <c r="M211" i="452"/>
  <c r="M179" i="452"/>
  <c r="M147" i="452"/>
  <c r="M115" i="452"/>
  <c r="M83" i="452"/>
  <c r="M51" i="452"/>
  <c r="M243" i="452"/>
  <c r="M142" i="452"/>
  <c r="M220" i="452"/>
  <c r="M92" i="452"/>
  <c r="M170" i="452"/>
  <c r="M178" i="452"/>
  <c r="M238" i="452"/>
  <c r="M66" i="452"/>
  <c r="AQ17" i="445"/>
  <c r="AP17" i="445"/>
  <c r="S14" i="450"/>
  <c r="S15" i="450"/>
  <c r="V15" i="450"/>
  <c r="V14" i="450"/>
  <c r="P22" i="450"/>
  <c r="L247" i="449"/>
  <c r="M247" i="449"/>
  <c r="N247" i="449"/>
  <c r="V22" i="448"/>
  <c r="S15" i="451"/>
  <c r="S14" i="451"/>
  <c r="V15" i="451"/>
  <c r="V14" i="451"/>
  <c r="M15" i="450" l="1"/>
  <c r="M14" i="399"/>
  <c r="M15" i="399"/>
  <c r="M14" i="452"/>
  <c r="M15" i="452"/>
  <c r="L14" i="430"/>
  <c r="L15" i="430"/>
  <c r="N15" i="430"/>
  <c r="N14" i="430"/>
  <c r="M15" i="453"/>
  <c r="M14" i="453"/>
  <c r="M15" i="448"/>
  <c r="M14" i="448"/>
  <c r="L15" i="451"/>
  <c r="L14" i="451"/>
  <c r="M15" i="454"/>
  <c r="M14" i="454"/>
  <c r="N14" i="450"/>
  <c r="N15" i="450"/>
  <c r="N14" i="399"/>
  <c r="N15" i="399"/>
  <c r="M14" i="430"/>
  <c r="M15" i="430"/>
  <c r="L15" i="454"/>
  <c r="L14" i="454"/>
  <c r="N15" i="448"/>
  <c r="N14" i="448"/>
  <c r="M15" i="449"/>
  <c r="M14" i="449"/>
  <c r="N15" i="449"/>
  <c r="N14" i="449"/>
  <c r="N14" i="452"/>
  <c r="N15" i="452"/>
  <c r="L14" i="448"/>
  <c r="L15" i="448"/>
  <c r="L14" i="449"/>
  <c r="L15" i="449"/>
  <c r="L14" i="450"/>
  <c r="L15" i="450"/>
  <c r="N14" i="454"/>
  <c r="N15" i="454"/>
  <c r="L14" i="452"/>
  <c r="L15" i="452"/>
  <c r="L14" i="453"/>
  <c r="L15" i="453"/>
  <c r="N15" i="451"/>
  <c r="N14" i="451"/>
  <c r="N15" i="453"/>
  <c r="N14" i="453"/>
  <c r="L14" i="399"/>
  <c r="L15" i="399"/>
</calcChain>
</file>

<file path=xl/sharedStrings.xml><?xml version="1.0" encoding="utf-8"?>
<sst xmlns="http://schemas.openxmlformats.org/spreadsheetml/2006/main" count="2032" uniqueCount="194">
  <si>
    <t>Campus Name</t>
  </si>
  <si>
    <t>test 1-Input</t>
  </si>
  <si>
    <t>test 2-Input</t>
  </si>
  <si>
    <t>TEST 1A</t>
  </si>
  <si>
    <t>TEST 2A</t>
  </si>
  <si>
    <t>TEST 3A</t>
  </si>
  <si>
    <t>TEST 1B</t>
  </si>
  <si>
    <t>TEST 2B</t>
  </si>
  <si>
    <t>TEST 3B</t>
  </si>
  <si>
    <t>All tests</t>
  </si>
  <si>
    <t>test 3-Input</t>
  </si>
  <si>
    <t>#</t>
  </si>
  <si>
    <t>Campus #      (REQ'd)</t>
  </si>
  <si>
    <t>Comp or NC</t>
  </si>
  <si>
    <t>GS Base</t>
  </si>
  <si>
    <t>Campus to GS Base</t>
  </si>
  <si>
    <t>Title I Only</t>
  </si>
  <si>
    <t>T1 Only</t>
  </si>
  <si>
    <t>Campus Enrollment</t>
  </si>
  <si>
    <t>Campus State/Local Expenditures</t>
  </si>
  <si>
    <t>Campus Non Federal Instructional Staff FTE's</t>
  </si>
  <si>
    <t>Exp / Enroll</t>
  </si>
  <si>
    <t>Base Sal / Enroll</t>
  </si>
  <si>
    <t>Enroll / FTE's</t>
  </si>
  <si>
    <t>Campus State &amp; Local Expenditures per Pupil</t>
  </si>
  <si>
    <t>Campus Base Salary per Pupil</t>
  </si>
  <si>
    <t>Campus Pupil per FTEs</t>
  </si>
  <si>
    <t>Non Title I GS Enrollment</t>
  </si>
  <si>
    <t>Non Title I GS State/Local Expenditures</t>
  </si>
  <si>
    <t>Non Title I GS Base Salaries for Non-Federal Instructional Staff</t>
  </si>
  <si>
    <t>Non Title I GS Non Federal Instructional Staff FTE's</t>
  </si>
  <si>
    <t>Campuses</t>
  </si>
  <si>
    <t xml:space="preserve">Total </t>
  </si>
  <si>
    <t>Campus Base Salaries         for Non-Federal Instructional Staff</t>
  </si>
  <si>
    <t>[Elementary, Middle, or High]</t>
  </si>
  <si>
    <t>Elem. Grade Span Group</t>
  </si>
  <si>
    <t>Middle Grade Span Group</t>
  </si>
  <si>
    <t>High Grade Span Group</t>
  </si>
  <si>
    <t>Elem. Grade Span Group/High</t>
  </si>
  <si>
    <t>Elem. Grade Span Group/Low</t>
  </si>
  <si>
    <t>Middle Grade Span Group/Low</t>
  </si>
  <si>
    <t>Middle Grade Span Group/High</t>
  </si>
  <si>
    <t>High Grade Span Group/Low</t>
  </si>
  <si>
    <t>High Grade Span Group/High</t>
  </si>
  <si>
    <t>COUNTA campus #</t>
  </si>
  <si>
    <t>COUNTIF Title1, Part A or Skipped</t>
  </si>
  <si>
    <r>
      <t>Difference between "</t>
    </r>
    <r>
      <rPr>
        <b/>
        <sz val="12"/>
        <color indexed="10"/>
        <rFont val="Arial"/>
        <family val="2"/>
      </rPr>
      <t>Campus count</t>
    </r>
    <r>
      <rPr>
        <b/>
        <sz val="12"/>
        <rFont val="Arial"/>
        <family val="2"/>
      </rPr>
      <t>" and "</t>
    </r>
    <r>
      <rPr>
        <b/>
        <sz val="12"/>
        <color indexed="10"/>
        <rFont val="Arial"/>
        <family val="2"/>
      </rPr>
      <t>Title 1, Part A or Skipped count</t>
    </r>
    <r>
      <rPr>
        <b/>
        <sz val="12"/>
        <rFont val="Arial"/>
        <family val="2"/>
      </rPr>
      <t>"</t>
    </r>
  </si>
  <si>
    <t>Blank field Calc</t>
  </si>
  <si>
    <t>LEA Information</t>
  </si>
  <si>
    <t>County-District Number</t>
  </si>
  <si>
    <t>Name of LEA</t>
  </si>
  <si>
    <t>LEA Primary Contact Information</t>
  </si>
  <si>
    <t>Name</t>
  </si>
  <si>
    <t>Phone</t>
  </si>
  <si>
    <t>Ext</t>
  </si>
  <si>
    <t>Email</t>
  </si>
  <si>
    <t>Test 1
Input</t>
  </si>
  <si>
    <t>Test 2
Input</t>
  </si>
  <si>
    <t>Test 3
Input</t>
  </si>
  <si>
    <t>For further information, review the instructions</t>
  </si>
  <si>
    <t>Grade Span Group</t>
  </si>
  <si>
    <t>Excluded Campus Information</t>
  </si>
  <si>
    <t>ü</t>
  </si>
  <si>
    <t>AVG Lo% Lo$ S&amp;L Exp</t>
  </si>
  <si>
    <t>HI LO Test</t>
  </si>
  <si>
    <t>Total Campuses</t>
  </si>
  <si>
    <t>90% AVG Lo% Lo$ Base Salary</t>
  </si>
  <si>
    <t>Title 1 Campuses</t>
  </si>
  <si>
    <t>110% AVG Lo% Lo$ Pupil/Staff ratio</t>
  </si>
  <si>
    <t>Above Dist Avg</t>
  </si>
  <si>
    <t>NT 1 Campuses</t>
  </si>
  <si>
    <t>90% AVG Hi% Lo$ S&amp;L Exp</t>
  </si>
  <si>
    <t>Below Dist Avg</t>
  </si>
  <si>
    <t>Total</t>
  </si>
  <si>
    <t>Title 1 Comparable</t>
  </si>
  <si>
    <t>90% AVG Hi% Lo$ S&amp;L Base Salary</t>
  </si>
  <si>
    <t>This is a view only area and should not be edited</t>
  </si>
  <si>
    <t>Comparable</t>
  </si>
  <si>
    <t>Above</t>
  </si>
  <si>
    <t>Title 1 NC</t>
  </si>
  <si>
    <t>110% AVG Hi% Lo$ Pupil Staff ratio</t>
  </si>
  <si>
    <t># Schools</t>
  </si>
  <si>
    <t>NC</t>
  </si>
  <si>
    <t>Not Comparable</t>
  </si>
  <si>
    <t>Below</t>
  </si>
  <si>
    <t xml:space="preserve">1A </t>
  </si>
  <si>
    <t>2A</t>
  </si>
  <si>
    <t>3A</t>
  </si>
  <si>
    <t>90%</t>
  </si>
  <si>
    <t>Base</t>
  </si>
  <si>
    <t>B Test</t>
  </si>
  <si>
    <t xml:space="preserve">Hi% Lo$  (1a) </t>
  </si>
  <si>
    <t xml:space="preserve">Hi% Lo$ (2a) </t>
  </si>
  <si>
    <t xml:space="preserve">Hi% Lo$ (3a) </t>
  </si>
  <si>
    <t xml:space="preserve">Lo% Lo$ (1a) </t>
  </si>
  <si>
    <t xml:space="preserve">Lo% Lo$ (2a) </t>
  </si>
  <si>
    <t xml:space="preserve">Lo% Lo$ (3a) </t>
  </si>
  <si>
    <t>B test is all above or all below</t>
  </si>
  <si>
    <t>Title 1 or Skipped 
(must be a Y)</t>
  </si>
  <si>
    <t># Low Income Students</t>
  </si>
  <si>
    <t>Campus Base Salaries Non-Federal Instructional Staff</t>
  </si>
  <si>
    <t>Campus Non-Federal Instructional Staff FTE's</t>
  </si>
  <si>
    <t>Campus Number</t>
  </si>
  <si>
    <t>Title I or Skipped Campus Enrollment Totals</t>
  </si>
  <si>
    <t>vs. 90% Low % Low $ Avg</t>
  </si>
  <si>
    <t>vs. 90% Lo% Lo $ Avg</t>
  </si>
  <si>
    <t>vs. 110% Lo% Lo$ Avg</t>
  </si>
  <si>
    <t>vs. 90% Non Title 1 Avg</t>
  </si>
  <si>
    <t>vs. 110% Non Title 1 Avg</t>
  </si>
  <si>
    <t>Test 1 B</t>
  </si>
  <si>
    <t>Test 2B</t>
  </si>
  <si>
    <t>Test 3B</t>
  </si>
  <si>
    <t>High Income/Low Income Test</t>
  </si>
  <si>
    <t>Hi% Lo$ Test 1 Bii</t>
  </si>
  <si>
    <t>Hi% Lo$ Test 2 Bii</t>
  </si>
  <si>
    <t>Hi% Lo$ Test 3 Bii</t>
  </si>
  <si>
    <t>Campus State &amp; Local Expenditures</t>
  </si>
  <si>
    <t>State &amp; Local Expenditures per Pupil</t>
  </si>
  <si>
    <t>Comparability Test</t>
  </si>
  <si>
    <t>Campus State &amp; Local Salaries</t>
  </si>
  <si>
    <t>Per Pupil Expenditures for salaries</t>
  </si>
  <si>
    <t>Campus State &amp; Local Staff FTE's</t>
  </si>
  <si>
    <t>Pupil to staff ratio</t>
  </si>
  <si>
    <t>Comparabilty Test</t>
  </si>
  <si>
    <t>above district Average  % Lo $</t>
  </si>
  <si>
    <t>Average State &amp; Local Expenditures per Pupil</t>
  </si>
  <si>
    <t>Campus to Lo% Lo$ Base</t>
  </si>
  <si>
    <t>Campus Pupil per FTE</t>
  </si>
  <si>
    <t>Campus Low Income Percentage</t>
  </si>
  <si>
    <r>
      <rPr>
        <b/>
        <u/>
        <sz val="12"/>
        <rFont val="Arial"/>
        <family val="2"/>
      </rPr>
      <t xml:space="preserve">Optional TEST 1B </t>
    </r>
    <r>
      <rPr>
        <b/>
        <sz val="12"/>
        <rFont val="Arial"/>
        <family val="2"/>
      </rPr>
      <t xml:space="preserve">
Campus State &amp; Local Expenditures per Pupil</t>
    </r>
  </si>
  <si>
    <r>
      <rPr>
        <b/>
        <u/>
        <sz val="12"/>
        <rFont val="Arial"/>
        <family val="2"/>
      </rPr>
      <t>Optional TEST 2B</t>
    </r>
    <r>
      <rPr>
        <b/>
        <sz val="12"/>
        <rFont val="Arial"/>
        <family val="2"/>
      </rPr>
      <t xml:space="preserve">
Campus Base Salaries per Pupil</t>
    </r>
  </si>
  <si>
    <r>
      <rPr>
        <b/>
        <u/>
        <sz val="12"/>
        <rFont val="Arial"/>
        <family val="2"/>
      </rPr>
      <t>Optional TEST 3B</t>
    </r>
    <r>
      <rPr>
        <b/>
        <sz val="12"/>
        <rFont val="Arial"/>
        <family val="2"/>
      </rPr>
      <t xml:space="preserve">
Campus Pupil per FTE</t>
    </r>
  </si>
  <si>
    <t>Campus Base Salaries per Pupil</t>
  </si>
  <si>
    <t>%LO $ pupils</t>
  </si>
  <si>
    <t>HILO</t>
  </si>
  <si>
    <t>District Average Percent of Low Income:</t>
  </si>
  <si>
    <t>Excluded Campuses</t>
  </si>
  <si>
    <t>Ensure the "Significant Difference of Enrollment" criteria has been met (campus with the highest enrollment must have at least twice the enrollment of the campus with the lowest enrollment) to subdivide a grade-span into a High Enrollment and Low Enrollment grade-span groupings.  No exceptions.</t>
  </si>
  <si>
    <t>High</t>
  </si>
  <si>
    <t xml:space="preserve">Middle </t>
  </si>
  <si>
    <t xml:space="preserve">Elem </t>
  </si>
  <si>
    <t>Enter current school year budget data.</t>
  </si>
  <si>
    <t xml:space="preserve">Form must contain at least two campuses. </t>
  </si>
  <si>
    <r>
      <t>Grade Span Group
(</t>
    </r>
    <r>
      <rPr>
        <b/>
        <i/>
        <sz val="11"/>
        <rFont val="Arial"/>
        <family val="2"/>
      </rPr>
      <t>select from drop-down menu</t>
    </r>
    <r>
      <rPr>
        <b/>
        <sz val="11"/>
        <rFont val="Arial"/>
        <family val="2"/>
      </rPr>
      <t>)</t>
    </r>
  </si>
  <si>
    <r>
      <t xml:space="preserve">Basis for Exclusion
</t>
    </r>
    <r>
      <rPr>
        <b/>
        <i/>
        <sz val="11"/>
        <rFont val="Arial"/>
        <family val="2"/>
      </rPr>
      <t>(select from drop-down menu)</t>
    </r>
  </si>
  <si>
    <t>TEST 1</t>
  </si>
  <si>
    <t>TEST 2</t>
  </si>
  <si>
    <t>TEST 3</t>
  </si>
  <si>
    <t>Grade Span (GS) Base</t>
  </si>
  <si>
    <t>"A" Section Test Results</t>
  </si>
  <si>
    <t>"B" Section Test Results</t>
  </si>
  <si>
    <t xml:space="preserve">All tests
</t>
  </si>
  <si>
    <t>required</t>
  </si>
  <si>
    <t xml:space="preserve">Campus #
</t>
  </si>
  <si>
    <t xml:space="preserve">Campus Name
</t>
  </si>
  <si>
    <t xml:space="preserve">Campus Enrollment
</t>
  </si>
  <si>
    <t>Title I, Part A or Skipped Campus?
(enter Y for Yes
leave blank for No)</t>
  </si>
  <si>
    <t xml:space="preserve">Campus #      </t>
  </si>
  <si>
    <r>
      <t>Grades Served</t>
    </r>
    <r>
      <rPr>
        <b/>
        <i/>
        <sz val="11"/>
        <rFont val="Arial"/>
        <family val="2"/>
      </rPr>
      <t xml:space="preserve">
(This column for charter schools only)</t>
    </r>
  </si>
  <si>
    <t>Reminders</t>
  </si>
  <si>
    <t>Ensure there are two campuses per grade-span grouping to conduct a comparison.</t>
  </si>
  <si>
    <t xml:space="preserve">Ensure current school year data is being used.  </t>
  </si>
  <si>
    <t>Select from drop-down menu</t>
  </si>
  <si>
    <t>Explanation 
(if "Other" selected in Basis for Exclusion column)</t>
  </si>
  <si>
    <t xml:space="preserve"> Grade Span Totals</t>
  </si>
  <si>
    <t xml:space="preserve">                                             Grade Span Totals</t>
  </si>
  <si>
    <t>Title</t>
  </si>
  <si>
    <t>Title I, Part A - Comparability of Services Requirement</t>
  </si>
  <si>
    <t>Refer to the Title I, Part A Comparability of Services Guidance Handbook and Instructions for guidance on the requirement and CCF submission via GFFC Reports and Data Collections. Link to webpage:</t>
  </si>
  <si>
    <t>"Title I, Part A or Skipped Campus?" column not reported accurately.</t>
  </si>
  <si>
    <t>Significant difference of enrollment criteria not met to subdivide grade-span into high/low enrollment grade-span groups.</t>
  </si>
  <si>
    <t>Submission of CCF is a PDF (excel upload required).</t>
  </si>
  <si>
    <t>Verify the column, "Title I, Part A or Skipped Campus?" is reported accurately. Enter Y for Yes or leave the field blank if No.</t>
  </si>
  <si>
    <t>Title I, Part A</t>
  </si>
  <si>
    <t>NonTitle I, Part A</t>
  </si>
  <si>
    <t>Title I, Part A,
Comparable</t>
  </si>
  <si>
    <t>Title I, Part A,
Not Comparable</t>
  </si>
  <si>
    <t>Enrollment fewer than 100</t>
  </si>
  <si>
    <t>Enrollment is less than half of the campus with the nearest enrollment.</t>
  </si>
  <si>
    <t>Dedicated federally funded Head-Start campus with no state and/or local funding.</t>
  </si>
  <si>
    <t>Enrollment is twice that of the campus with the nearest enrollment.</t>
  </si>
  <si>
    <t>Significant difference in enrollment in a two campus grade-span group. Both campuses excluded.</t>
  </si>
  <si>
    <t>Other</t>
  </si>
  <si>
    <t>Form must contain at least two campuses. 
Enter current school year budget data.</t>
  </si>
  <si>
    <t>TEA contacts LEA to resubmit the CCF for the following issues (list is not all inclusive):</t>
  </si>
  <si>
    <t>Reminder:  submit this form in the excel format - .pdfs and scans cannot be accepted.</t>
  </si>
  <si>
    <t xml:space="preserve">Account for all campuses of the grade-span in a testing tab (a, b, c, etc). If the LEA excludes a campus from the grade span, report the campus on the Excluded Campuses tab.  </t>
  </si>
  <si>
    <t xml:space="preserve">If the LEA excludes a campus from a grade-span, complete the "Excluded Campuses" tab of the CCF. </t>
  </si>
  <si>
    <t>Title I, Part A campuses do not show a compliant result for the same one test district-wide (Test 1, 2, or 3).</t>
  </si>
  <si>
    <t>Excluded campus not listed on the "Excluded Campuses" tab of CCF.</t>
  </si>
  <si>
    <t>Only one campus is reported on grade-span testing tab of CCF.</t>
  </si>
  <si>
    <t>Federal Fiscal Compliance and Reporting
 Division
Comparability Computation Form (CCF)
Reminders
2024-2025 School Year</t>
  </si>
  <si>
    <t>Federal Fiscal Compliance and Reporting Division
Comparability Computation Form (CCF)
2024-2025 School Year</t>
  </si>
  <si>
    <t>Federal Fiscal Compliance and Reporting
 Division
Comparability Computation Form (CCF)
2024-2025 School Year
Excluded Campus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</si>
</sst>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41" formatCode="_(* #,##0_);_(* \(#,##0\);_(* &quot;-&quot;_);_(@_)"/>
    <numFmt numFmtId="44" formatCode="_(&quot;$&quot;* #,##0.00_);_(&quot;$&quot;* \(#,##0.00\);_(&quot;$&quot;* &quot;-&quot;??_);_(@_)"/>
    <numFmt numFmtId="43" formatCode="_(* #,##0.00_);_(* \(#,##0.00\);_(* &quot;-&quot;??_);_(@_)"/>
    <numFmt numFmtId="164" formatCode="#,##0.0000"/>
    <numFmt numFmtId="165" formatCode="&quot;$&quot;#,##0"/>
    <numFmt numFmtId="166" formatCode="#,##0.000"/>
    <numFmt numFmtId="167" formatCode="0.000%"/>
    <numFmt numFmtId="168" formatCode="#,##0.000_);\(#,##0.000\)"/>
    <numFmt numFmtId="169" formatCode="#,##0.00000"/>
    <numFmt numFmtId="170" formatCode="#,##0.0"/>
  </numFmts>
  <fonts count="45" x14ac:knownFonts="1">
    <font>
      <sz val="10"/>
      <name val="Arial"/>
    </font>
    <font>
      <sz val="10"/>
      <name val="Arial"/>
      <family val="2"/>
    </font>
    <font>
      <b/>
      <sz val="10"/>
      <name val="Arial"/>
      <family val="2"/>
    </font>
    <font>
      <b/>
      <sz val="12"/>
      <name val="Arial"/>
      <family val="2"/>
    </font>
    <font>
      <sz val="12"/>
      <name val="Arial"/>
      <family val="2"/>
    </font>
    <font>
      <sz val="14"/>
      <name val="Arial"/>
      <family val="2"/>
    </font>
    <font>
      <b/>
      <sz val="14"/>
      <name val="Arial"/>
      <family val="2"/>
    </font>
    <font>
      <b/>
      <sz val="14"/>
      <name val="Arial"/>
      <family val="2"/>
    </font>
    <font>
      <sz val="12"/>
      <name val="Arial"/>
      <family val="2"/>
    </font>
    <font>
      <b/>
      <sz val="20"/>
      <name val="Arial"/>
      <family val="2"/>
    </font>
    <font>
      <b/>
      <sz val="15"/>
      <name val="Arial"/>
      <family val="2"/>
    </font>
    <font>
      <b/>
      <sz val="11"/>
      <name val="Arial"/>
      <family val="2"/>
    </font>
    <font>
      <b/>
      <sz val="11"/>
      <name val="Arial"/>
      <family val="2"/>
    </font>
    <font>
      <b/>
      <sz val="16"/>
      <color indexed="8"/>
      <name val="Arial"/>
      <family val="2"/>
    </font>
    <font>
      <b/>
      <sz val="16"/>
      <name val="Arial"/>
      <family val="2"/>
    </font>
    <font>
      <b/>
      <sz val="22"/>
      <name val="Arial"/>
      <family val="2"/>
    </font>
    <font>
      <sz val="11"/>
      <name val="Arial"/>
      <family val="2"/>
    </font>
    <font>
      <b/>
      <sz val="20"/>
      <name val="Arial"/>
      <family val="2"/>
    </font>
    <font>
      <b/>
      <sz val="16"/>
      <name val="Arial"/>
      <family val="2"/>
    </font>
    <font>
      <b/>
      <sz val="12"/>
      <color indexed="10"/>
      <name val="Arial"/>
      <family val="2"/>
    </font>
    <font>
      <sz val="10"/>
      <color indexed="8"/>
      <name val="Arial"/>
      <family val="2"/>
    </font>
    <font>
      <sz val="20"/>
      <name val="Arial"/>
      <family val="2"/>
    </font>
    <font>
      <b/>
      <sz val="18"/>
      <name val="Arial"/>
      <family val="2"/>
    </font>
    <font>
      <sz val="72"/>
      <name val="Arial"/>
      <family val="2"/>
    </font>
    <font>
      <sz val="14"/>
      <color indexed="9"/>
      <name val="Arial"/>
      <family val="2"/>
    </font>
    <font>
      <sz val="10"/>
      <color indexed="9"/>
      <name val="Arial"/>
      <family val="2"/>
    </font>
    <font>
      <sz val="12"/>
      <color indexed="9"/>
      <name val="Arial"/>
      <family val="2"/>
    </font>
    <font>
      <b/>
      <u/>
      <sz val="12"/>
      <name val="Arial"/>
      <family val="2"/>
    </font>
    <font>
      <b/>
      <i/>
      <sz val="11"/>
      <name val="Arial"/>
      <family val="2"/>
    </font>
    <font>
      <sz val="16"/>
      <name val="Arial"/>
      <family val="2"/>
    </font>
    <font>
      <sz val="11"/>
      <name val="Wingdings"/>
      <charset val="2"/>
    </font>
    <font>
      <sz val="11"/>
      <color theme="1"/>
      <name val="Calibri"/>
      <family val="2"/>
      <scheme val="minor"/>
    </font>
    <font>
      <u/>
      <sz val="11"/>
      <color theme="10"/>
      <name val="Calibri"/>
      <family val="2"/>
      <scheme val="minor"/>
    </font>
    <font>
      <u/>
      <sz val="8.8000000000000007"/>
      <color theme="10"/>
      <name val="Calibri"/>
      <family val="2"/>
    </font>
    <font>
      <b/>
      <sz val="14"/>
      <color rgb="FFFF0000"/>
      <name val="Arial"/>
      <family val="2"/>
    </font>
    <font>
      <sz val="12"/>
      <color theme="1"/>
      <name val="Arial"/>
      <family val="2"/>
    </font>
    <font>
      <u/>
      <sz val="11"/>
      <color theme="10"/>
      <name val="Arial"/>
      <family val="2"/>
    </font>
    <font>
      <u/>
      <sz val="12"/>
      <color theme="10"/>
      <name val="Arial"/>
      <family val="2"/>
    </font>
    <font>
      <u/>
      <sz val="14"/>
      <color theme="10"/>
      <name val="Arial"/>
      <family val="2"/>
    </font>
    <font>
      <b/>
      <sz val="16"/>
      <color rgb="FFFF0000"/>
      <name val="Arial"/>
      <family val="2"/>
    </font>
    <font>
      <b/>
      <sz val="11"/>
      <color theme="3"/>
      <name val="Arial"/>
      <family val="2"/>
    </font>
    <font>
      <b/>
      <sz val="14"/>
      <color theme="1"/>
      <name val="Arial"/>
      <family val="2"/>
    </font>
    <font>
      <b/>
      <i/>
      <sz val="14"/>
      <name val="Arial"/>
      <family val="2"/>
    </font>
    <font>
      <b/>
      <i/>
      <sz val="14"/>
      <color theme="1"/>
      <name val="Arial"/>
      <family val="2"/>
    </font>
    <font>
      <b/>
      <i/>
      <sz val="17"/>
      <color rgb="FFFF0000"/>
      <name val="Arial"/>
      <family val="2"/>
    </font>
  </fonts>
  <fills count="35">
    <fill>
      <patternFill patternType="none"/>
    </fill>
    <fill>
      <patternFill patternType="gray125"/>
    </fill>
    <fill>
      <patternFill patternType="solid">
        <fgColor indexed="22"/>
        <bgColor indexed="64"/>
      </patternFill>
    </fill>
    <fill>
      <patternFill patternType="solid">
        <fgColor indexed="63"/>
        <bgColor indexed="64"/>
      </patternFill>
    </fill>
    <fill>
      <patternFill patternType="solid">
        <fgColor indexed="43"/>
        <bgColor indexed="64"/>
      </patternFill>
    </fill>
    <fill>
      <patternFill patternType="solid">
        <fgColor indexed="47"/>
        <bgColor indexed="64"/>
      </patternFill>
    </fill>
    <fill>
      <patternFill patternType="solid">
        <fgColor indexed="51"/>
        <bgColor indexed="64"/>
      </patternFill>
    </fill>
    <fill>
      <patternFill patternType="solid">
        <fgColor indexed="42"/>
        <bgColor indexed="64"/>
      </patternFill>
    </fill>
    <fill>
      <patternFill patternType="solid">
        <fgColor indexed="41"/>
        <bgColor indexed="64"/>
      </patternFill>
    </fill>
    <fill>
      <patternFill patternType="solid">
        <fgColor indexed="18"/>
        <bgColor indexed="64"/>
      </patternFill>
    </fill>
    <fill>
      <patternFill patternType="gray125">
        <bgColor indexed="43"/>
      </patternFill>
    </fill>
    <fill>
      <patternFill patternType="solid">
        <fgColor indexed="62"/>
        <bgColor indexed="64"/>
      </patternFill>
    </fill>
    <fill>
      <patternFill patternType="solid">
        <fgColor indexed="8"/>
        <bgColor indexed="64"/>
      </patternFill>
    </fill>
    <fill>
      <patternFill patternType="solid">
        <fgColor indexed="50"/>
        <bgColor indexed="64"/>
      </patternFill>
    </fill>
    <fill>
      <patternFill patternType="solid">
        <fgColor indexed="14"/>
        <bgColor indexed="64"/>
      </patternFill>
    </fill>
    <fill>
      <patternFill patternType="solid">
        <fgColor indexed="60"/>
        <bgColor indexed="64"/>
      </patternFill>
    </fill>
    <fill>
      <patternFill patternType="gray125">
        <bgColor indexed="47"/>
      </patternFill>
    </fill>
    <fill>
      <patternFill patternType="solid">
        <fgColor indexed="13"/>
        <bgColor indexed="64"/>
      </patternFill>
    </fill>
    <fill>
      <patternFill patternType="gray125">
        <bgColor indexed="51"/>
      </patternFill>
    </fill>
    <fill>
      <patternFill patternType="solid">
        <fgColor theme="8" tint="0.79998168889431442"/>
        <bgColor indexed="64"/>
      </patternFill>
    </fill>
    <fill>
      <patternFill patternType="solid">
        <fgColor theme="1" tint="0.499984740745262"/>
        <bgColor indexed="64"/>
      </patternFill>
    </fill>
    <fill>
      <patternFill patternType="darkGrid">
        <fgColor rgb="FFECDECA"/>
        <bgColor theme="0"/>
      </patternFill>
    </fill>
    <fill>
      <patternFill patternType="darkGrid">
        <fgColor rgb="FFECDECA"/>
      </patternFill>
    </fill>
    <fill>
      <patternFill patternType="darkGrid">
        <fgColor theme="0"/>
        <bgColor theme="0"/>
      </patternFill>
    </fill>
    <fill>
      <patternFill patternType="solid">
        <fgColor rgb="FFFFFF99"/>
        <bgColor rgb="FF000000"/>
      </patternFill>
    </fill>
    <fill>
      <patternFill patternType="solid">
        <fgColor rgb="FFCCFFFF"/>
        <bgColor indexed="64"/>
      </patternFill>
    </fill>
    <fill>
      <patternFill patternType="solid">
        <fgColor rgb="FFFFCC99"/>
        <bgColor indexed="64"/>
      </patternFill>
    </fill>
    <fill>
      <patternFill patternType="gray125">
        <bgColor rgb="FFFFCC99"/>
      </patternFill>
    </fill>
    <fill>
      <patternFill patternType="solid">
        <fgColor rgb="FFCCFFCC"/>
        <bgColor indexed="64"/>
      </patternFill>
    </fill>
    <fill>
      <patternFill patternType="solid">
        <fgColor theme="0"/>
        <bgColor indexed="64"/>
      </patternFill>
    </fill>
    <fill>
      <patternFill patternType="solid">
        <fgColor theme="0" tint="-0.24994659260841701"/>
        <bgColor indexed="64"/>
      </patternFill>
    </fill>
    <fill>
      <patternFill patternType="solid">
        <fgColor rgb="FFECDECA"/>
        <bgColor indexed="64"/>
      </patternFill>
    </fill>
    <fill>
      <patternFill patternType="solid">
        <fgColor theme="0"/>
        <bgColor theme="0"/>
      </patternFill>
    </fill>
    <fill>
      <patternFill patternType="solid">
        <fgColor rgb="FF000080"/>
        <bgColor indexed="64"/>
      </patternFill>
    </fill>
    <fill>
      <patternFill patternType="solid">
        <fgColor rgb="FFC9E7A7"/>
        <bgColor indexed="64"/>
      </patternFill>
    </fill>
  </fills>
  <borders count="126">
    <border>
      <left/>
      <right/>
      <top/>
      <bottom/>
      <diagonal/>
    </border>
    <border>
      <left/>
      <right style="medium">
        <color indexed="64"/>
      </right>
      <top/>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bottom/>
      <diagonal/>
    </border>
    <border>
      <left style="thick">
        <color indexed="64"/>
      </left>
      <right/>
      <top/>
      <bottom style="medium">
        <color indexed="64"/>
      </bottom>
      <diagonal/>
    </border>
    <border>
      <left/>
      <right style="medium">
        <color indexed="64"/>
      </right>
      <top/>
      <bottom style="medium">
        <color indexed="64"/>
      </bottom>
      <diagonal/>
    </border>
    <border>
      <left/>
      <right style="thick">
        <color indexed="64"/>
      </right>
      <top/>
      <bottom/>
      <diagonal/>
    </border>
    <border>
      <left/>
      <right style="thick">
        <color indexed="64"/>
      </right>
      <top/>
      <bottom style="medium">
        <color indexed="64"/>
      </bottom>
      <diagonal/>
    </border>
    <border>
      <left style="thick">
        <color indexed="64"/>
      </left>
      <right/>
      <top style="medium">
        <color indexed="64"/>
      </top>
      <bottom/>
      <diagonal/>
    </border>
    <border>
      <left/>
      <right/>
      <top style="medium">
        <color indexed="64"/>
      </top>
      <bottom/>
      <diagonal/>
    </border>
    <border>
      <left/>
      <right style="thick">
        <color indexed="64"/>
      </right>
      <top style="medium">
        <color indexed="64"/>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ck">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ck">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style="thin">
        <color indexed="64"/>
      </top>
      <bottom style="medium">
        <color indexed="64"/>
      </bottom>
      <diagonal/>
    </border>
    <border>
      <left/>
      <right style="thick">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diagonal/>
    </border>
    <border>
      <left/>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ck">
        <color indexed="64"/>
      </right>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ck">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ck">
        <color indexed="64"/>
      </right>
      <top/>
      <bottom/>
      <diagonal/>
    </border>
    <border>
      <left/>
      <right/>
      <top style="thick">
        <color indexed="64"/>
      </top>
      <bottom/>
      <diagonal/>
    </border>
    <border>
      <left/>
      <right style="thick">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medium">
        <color indexed="64"/>
      </left>
      <right/>
      <top/>
      <bottom style="thin">
        <color indexed="64"/>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style="thick">
        <color indexed="64"/>
      </right>
      <top/>
      <bottom style="thin">
        <color indexed="64"/>
      </bottom>
      <diagonal/>
    </border>
    <border>
      <left style="thick">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ck">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ck">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top style="thick">
        <color indexed="64"/>
      </top>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thick">
        <color indexed="64"/>
      </left>
      <right style="thin">
        <color indexed="64"/>
      </right>
      <top/>
      <bottom/>
      <diagonal/>
    </border>
    <border>
      <left/>
      <right style="medium">
        <color indexed="64"/>
      </right>
      <top/>
      <bottom style="thin">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style="medium">
        <color indexed="64"/>
      </top>
      <bottom/>
      <diagonal/>
    </border>
    <border>
      <left style="thin">
        <color indexed="64"/>
      </left>
      <right style="thick">
        <color indexed="64"/>
      </right>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right style="medium">
        <color indexed="64"/>
      </right>
      <top style="medium">
        <color indexed="64"/>
      </top>
      <bottom/>
      <diagonal/>
    </border>
    <border>
      <left style="thick">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24994659260841701"/>
      </left>
      <right/>
      <top/>
      <bottom/>
      <diagonal/>
    </border>
    <border>
      <left style="thin">
        <color theme="0" tint="-0.24994659260841701"/>
      </left>
      <right/>
      <top style="thin">
        <color indexed="64"/>
      </top>
      <bottom style="thin">
        <color indexed="64"/>
      </bottom>
      <diagonal/>
    </border>
  </borders>
  <cellStyleXfs count="12">
    <xf numFmtId="0" fontId="0" fillId="0" borderId="0"/>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0" fontId="1" fillId="0" borderId="0"/>
    <xf numFmtId="0" fontId="31" fillId="0" borderId="0"/>
    <xf numFmtId="0" fontId="1" fillId="0" borderId="0"/>
    <xf numFmtId="0" fontId="1" fillId="0" borderId="0"/>
    <xf numFmtId="0" fontId="31" fillId="0" borderId="0"/>
    <xf numFmtId="0" fontId="31" fillId="0" borderId="0"/>
    <xf numFmtId="0" fontId="20" fillId="0" borderId="0"/>
    <xf numFmtId="9" fontId="1" fillId="0" borderId="0" applyFont="0" applyFill="0" applyBorder="0" applyAlignment="0" applyProtection="0"/>
    <xf numFmtId="9" fontId="1" fillId="0" borderId="0" applyFont="0" applyFill="0" applyBorder="0" applyAlignment="0" applyProtection="0"/>
  </cellStyleXfs>
  <cellXfs count="944">
    <xf numFmtId="0" fontId="0" fillId="0" borderId="0" xfId="0"/>
    <xf numFmtId="0" fontId="0" fillId="0" borderId="0" xfId="0" applyAlignment="1">
      <alignment horizontal="center"/>
    </xf>
    <xf numFmtId="3" fontId="0" fillId="0" borderId="0" xfId="0" applyNumberFormat="1"/>
    <xf numFmtId="164" fontId="0" fillId="0" borderId="0" xfId="0" applyNumberFormat="1"/>
    <xf numFmtId="0" fontId="4" fillId="0" borderId="0" xfId="0" applyFont="1"/>
    <xf numFmtId="0" fontId="4" fillId="0" borderId="0" xfId="0" applyFont="1" applyAlignment="1">
      <alignment horizontal="center" wrapText="1"/>
    </xf>
    <xf numFmtId="43" fontId="0" fillId="0" borderId="0" xfId="0" applyNumberFormat="1"/>
    <xf numFmtId="0" fontId="3" fillId="0" borderId="0" xfId="0" applyFont="1" applyAlignment="1">
      <alignment horizontal="center" wrapText="1"/>
    </xf>
    <xf numFmtId="3" fontId="0" fillId="0" borderId="1" xfId="0" applyNumberFormat="1" applyBorder="1"/>
    <xf numFmtId="164" fontId="0" fillId="0" borderId="1" xfId="0" applyNumberFormat="1" applyBorder="1"/>
    <xf numFmtId="0" fontId="4" fillId="0" borderId="2" xfId="0" applyFont="1" applyBorder="1"/>
    <xf numFmtId="0" fontId="0" fillId="0" borderId="3" xfId="0" applyBorder="1"/>
    <xf numFmtId="1" fontId="0" fillId="0" borderId="4" xfId="0" applyNumberFormat="1" applyBorder="1" applyAlignment="1">
      <alignment horizontal="center"/>
    </xf>
    <xf numFmtId="0" fontId="0" fillId="0" borderId="4" xfId="0" applyBorder="1"/>
    <xf numFmtId="0" fontId="0" fillId="0" borderId="4" xfId="0" applyBorder="1" applyAlignment="1">
      <alignment horizontal="center"/>
    </xf>
    <xf numFmtId="3" fontId="0" fillId="0" borderId="4" xfId="0" applyNumberFormat="1" applyBorder="1"/>
    <xf numFmtId="3" fontId="0" fillId="0" borderId="4" xfId="0" applyNumberFormat="1" applyBorder="1" applyAlignment="1">
      <alignment horizontal="center"/>
    </xf>
    <xf numFmtId="38" fontId="0" fillId="2" borderId="0" xfId="0" applyNumberFormat="1" applyFill="1" applyProtection="1">
      <protection locked="0"/>
    </xf>
    <xf numFmtId="3" fontId="0" fillId="2" borderId="0" xfId="0" applyNumberFormat="1" applyFill="1" applyProtection="1">
      <protection locked="0"/>
    </xf>
    <xf numFmtId="0" fontId="0" fillId="3" borderId="0" xfId="0" applyFill="1" applyAlignment="1">
      <alignment horizontal="left"/>
    </xf>
    <xf numFmtId="0" fontId="4" fillId="4" borderId="5" xfId="0" applyFont="1" applyFill="1" applyBorder="1" applyProtection="1">
      <protection locked="0"/>
    </xf>
    <xf numFmtId="0" fontId="0" fillId="0" borderId="0" xfId="0" applyAlignment="1">
      <alignment vertical="center"/>
    </xf>
    <xf numFmtId="0" fontId="5" fillId="0" borderId="0" xfId="0" applyFont="1" applyAlignment="1">
      <alignment vertical="center"/>
    </xf>
    <xf numFmtId="0" fontId="0" fillId="0" borderId="0" xfId="0" applyAlignment="1">
      <alignment horizontal="center" vertical="center"/>
    </xf>
    <xf numFmtId="1" fontId="4" fillId="5" borderId="0" xfId="0" applyNumberFormat="1" applyFont="1" applyFill="1" applyAlignment="1" applyProtection="1">
      <alignment horizontal="center" vertical="center"/>
      <protection locked="0"/>
    </xf>
    <xf numFmtId="3" fontId="11" fillId="5" borderId="0" xfId="0" applyNumberFormat="1" applyFont="1" applyFill="1" applyAlignment="1" applyProtection="1">
      <alignment vertical="center"/>
      <protection locked="0"/>
    </xf>
    <xf numFmtId="38" fontId="5" fillId="5" borderId="0" xfId="0" applyNumberFormat="1" applyFont="1" applyFill="1" applyAlignment="1" applyProtection="1">
      <alignment vertical="center"/>
      <protection locked="0"/>
    </xf>
    <xf numFmtId="0" fontId="5" fillId="5" borderId="0" xfId="0" applyFont="1" applyFill="1" applyAlignment="1" applyProtection="1">
      <alignment vertical="center"/>
      <protection locked="0"/>
    </xf>
    <xf numFmtId="49" fontId="17" fillId="5" borderId="0" xfId="0" quotePrefix="1" applyNumberFormat="1" applyFont="1" applyFill="1" applyAlignment="1" applyProtection="1">
      <alignment vertical="center"/>
      <protection locked="0"/>
    </xf>
    <xf numFmtId="49" fontId="6" fillId="5" borderId="0" xfId="0" applyNumberFormat="1" applyFont="1" applyFill="1" applyAlignment="1" applyProtection="1">
      <alignment vertical="center"/>
      <protection locked="0"/>
    </xf>
    <xf numFmtId="49" fontId="6" fillId="5" borderId="0" xfId="0" applyNumberFormat="1" applyFont="1" applyFill="1" applyAlignment="1" applyProtection="1">
      <alignment horizontal="center" vertical="center"/>
      <protection locked="0"/>
    </xf>
    <xf numFmtId="3" fontId="6" fillId="5" borderId="0" xfId="0" applyNumberFormat="1" applyFont="1" applyFill="1" applyAlignment="1" applyProtection="1">
      <alignment horizontal="center" vertical="center"/>
      <protection locked="0"/>
    </xf>
    <xf numFmtId="164" fontId="1" fillId="5" borderId="6" xfId="0" applyNumberFormat="1" applyFont="1" applyFill="1" applyBorder="1" applyProtection="1">
      <protection locked="0"/>
    </xf>
    <xf numFmtId="3" fontId="1" fillId="5" borderId="6" xfId="0" applyNumberFormat="1" applyFont="1" applyFill="1" applyBorder="1" applyProtection="1">
      <protection locked="0"/>
    </xf>
    <xf numFmtId="4" fontId="3" fillId="6" borderId="7" xfId="0" quotePrefix="1" applyNumberFormat="1" applyFont="1" applyFill="1" applyBorder="1" applyAlignment="1">
      <alignment horizontal="center" vertical="center" wrapText="1"/>
    </xf>
    <xf numFmtId="0" fontId="4" fillId="7" borderId="7" xfId="0" quotePrefix="1" applyFont="1" applyFill="1" applyBorder="1" applyAlignment="1">
      <alignment horizontal="center"/>
    </xf>
    <xf numFmtId="49" fontId="4" fillId="8" borderId="7" xfId="10" quotePrefix="1" applyNumberFormat="1" applyFont="1" applyFill="1" applyBorder="1" applyAlignment="1">
      <alignment horizontal="center"/>
    </xf>
    <xf numFmtId="43" fontId="4" fillId="8" borderId="7" xfId="0" quotePrefix="1" applyNumberFormat="1" applyFont="1" applyFill="1" applyBorder="1" applyAlignment="1">
      <alignment horizontal="center"/>
    </xf>
    <xf numFmtId="3" fontId="4" fillId="2" borderId="7" xfId="0" applyNumberFormat="1" applyFont="1" applyFill="1" applyBorder="1" applyProtection="1">
      <protection locked="0"/>
    </xf>
    <xf numFmtId="4" fontId="4" fillId="2" borderId="7" xfId="0" applyNumberFormat="1" applyFont="1" applyFill="1" applyBorder="1" applyProtection="1">
      <protection locked="0"/>
    </xf>
    <xf numFmtId="4" fontId="3" fillId="6" borderId="8" xfId="0" quotePrefix="1" applyNumberFormat="1" applyFont="1" applyFill="1" applyBorder="1" applyAlignment="1">
      <alignment horizontal="center" vertical="center" wrapText="1"/>
    </xf>
    <xf numFmtId="3" fontId="4" fillId="2" borderId="8" xfId="0" applyNumberFormat="1" applyFont="1" applyFill="1" applyBorder="1" applyProtection="1">
      <protection locked="0"/>
    </xf>
    <xf numFmtId="3" fontId="4" fillId="8" borderId="9" xfId="10" applyNumberFormat="1" applyFont="1" applyFill="1" applyBorder="1" applyAlignment="1">
      <alignment horizontal="center"/>
    </xf>
    <xf numFmtId="3" fontId="4" fillId="9" borderId="10" xfId="0" applyNumberFormat="1" applyFont="1" applyFill="1" applyBorder="1"/>
    <xf numFmtId="4" fontId="3" fillId="9" borderId="10" xfId="0" quotePrefix="1" applyNumberFormat="1" applyFont="1" applyFill="1" applyBorder="1" applyAlignment="1">
      <alignment horizontal="center" vertical="center" wrapText="1"/>
    </xf>
    <xf numFmtId="3" fontId="4" fillId="4" borderId="11" xfId="0" applyNumberFormat="1" applyFont="1" applyFill="1" applyBorder="1" applyProtection="1">
      <protection locked="0"/>
    </xf>
    <xf numFmtId="0" fontId="0" fillId="3" borderId="0" xfId="0" applyFill="1" applyAlignment="1">
      <alignment horizontal="center"/>
    </xf>
    <xf numFmtId="38" fontId="0" fillId="0" borderId="4" xfId="0" applyNumberFormat="1" applyBorder="1" applyAlignment="1">
      <alignment horizontal="center"/>
    </xf>
    <xf numFmtId="1" fontId="4" fillId="4" borderId="7" xfId="0" applyNumberFormat="1" applyFont="1" applyFill="1" applyBorder="1" applyAlignment="1" applyProtection="1">
      <alignment horizontal="center"/>
      <protection hidden="1"/>
    </xf>
    <xf numFmtId="1" fontId="8" fillId="4" borderId="7" xfId="0" applyNumberFormat="1" applyFont="1" applyFill="1" applyBorder="1" applyAlignment="1" applyProtection="1">
      <alignment horizontal="center"/>
      <protection hidden="1"/>
    </xf>
    <xf numFmtId="0" fontId="8" fillId="4" borderId="7" xfId="0" applyFont="1" applyFill="1" applyBorder="1" applyAlignment="1" applyProtection="1">
      <alignment horizontal="center"/>
      <protection hidden="1"/>
    </xf>
    <xf numFmtId="3" fontId="8" fillId="4" borderId="7" xfId="0" applyNumberFormat="1" applyFont="1" applyFill="1" applyBorder="1" applyAlignment="1" applyProtection="1">
      <alignment horizontal="center"/>
      <protection hidden="1"/>
    </xf>
    <xf numFmtId="3" fontId="8" fillId="4" borderId="7" xfId="0" applyNumberFormat="1" applyFont="1" applyFill="1" applyBorder="1" applyProtection="1">
      <protection hidden="1"/>
    </xf>
    <xf numFmtId="4" fontId="8" fillId="4" borderId="12" xfId="0" applyNumberFormat="1" applyFont="1" applyFill="1" applyBorder="1" applyProtection="1">
      <protection hidden="1"/>
    </xf>
    <xf numFmtId="3" fontId="4" fillId="9" borderId="10" xfId="0" applyNumberFormat="1" applyFont="1" applyFill="1" applyBorder="1" applyProtection="1">
      <protection hidden="1"/>
    </xf>
    <xf numFmtId="0" fontId="4" fillId="0" borderId="0" xfId="0" applyFont="1" applyProtection="1">
      <protection hidden="1"/>
    </xf>
    <xf numFmtId="3" fontId="4" fillId="9" borderId="11" xfId="0" applyNumberFormat="1" applyFont="1" applyFill="1" applyBorder="1" applyProtection="1">
      <protection hidden="1"/>
    </xf>
    <xf numFmtId="0" fontId="4" fillId="0" borderId="2" xfId="0" applyFont="1" applyBorder="1" applyProtection="1">
      <protection hidden="1"/>
    </xf>
    <xf numFmtId="0" fontId="3" fillId="19" borderId="0" xfId="0" applyFont="1" applyFill="1" applyAlignment="1">
      <alignment horizontal="left" vertical="top" wrapText="1"/>
    </xf>
    <xf numFmtId="0" fontId="3" fillId="19" borderId="0" xfId="0" applyFont="1" applyFill="1" applyAlignment="1">
      <alignment horizontal="center" wrapText="1"/>
    </xf>
    <xf numFmtId="49" fontId="4" fillId="4" borderId="7" xfId="0" applyNumberFormat="1" applyFont="1" applyFill="1" applyBorder="1" applyAlignment="1" applyProtection="1">
      <alignment horizontal="center"/>
      <protection locked="0"/>
    </xf>
    <xf numFmtId="49" fontId="8" fillId="4" borderId="7" xfId="0" applyNumberFormat="1" applyFont="1" applyFill="1" applyBorder="1" applyAlignment="1" applyProtection="1">
      <alignment horizontal="center"/>
      <protection locked="0"/>
    </xf>
    <xf numFmtId="1" fontId="4" fillId="5" borderId="0" xfId="0" applyNumberFormat="1" applyFont="1" applyFill="1" applyAlignment="1" applyProtection="1">
      <alignment horizontal="center"/>
      <protection locked="0"/>
    </xf>
    <xf numFmtId="3" fontId="11" fillId="5" borderId="0" xfId="0" applyNumberFormat="1" applyFont="1" applyFill="1" applyProtection="1">
      <protection locked="0"/>
    </xf>
    <xf numFmtId="0" fontId="5" fillId="0" borderId="0" xfId="0" applyFont="1"/>
    <xf numFmtId="38" fontId="5" fillId="5" borderId="0" xfId="0" applyNumberFormat="1" applyFont="1" applyFill="1" applyProtection="1">
      <protection locked="0"/>
    </xf>
    <xf numFmtId="0" fontId="5" fillId="5" borderId="0" xfId="0" applyFont="1" applyFill="1" applyProtection="1">
      <protection locked="0"/>
    </xf>
    <xf numFmtId="0" fontId="4" fillId="0" borderId="0" xfId="0" applyFont="1" applyAlignment="1">
      <alignment horizontal="center"/>
    </xf>
    <xf numFmtId="167" fontId="4" fillId="8" borderId="12" xfId="0" quotePrefix="1" applyNumberFormat="1" applyFont="1" applyFill="1" applyBorder="1" applyAlignment="1">
      <alignment horizontal="center"/>
    </xf>
    <xf numFmtId="167" fontId="4" fillId="8" borderId="7" xfId="0" quotePrefix="1" applyNumberFormat="1" applyFont="1" applyFill="1" applyBorder="1" applyAlignment="1">
      <alignment horizontal="center"/>
    </xf>
    <xf numFmtId="44" fontId="4" fillId="8" borderId="7" xfId="10" quotePrefix="1" applyNumberFormat="1" applyFont="1" applyFill="1" applyBorder="1" applyAlignment="1">
      <alignment horizontal="center"/>
    </xf>
    <xf numFmtId="170" fontId="4" fillId="2" borderId="8" xfId="0" applyNumberFormat="1" applyFont="1" applyFill="1" applyBorder="1" applyProtection="1">
      <protection locked="0"/>
    </xf>
    <xf numFmtId="4" fontId="4" fillId="2" borderId="8" xfId="0" applyNumberFormat="1" applyFont="1" applyFill="1" applyBorder="1" applyProtection="1">
      <protection locked="0"/>
    </xf>
    <xf numFmtId="1" fontId="4" fillId="4" borderId="0" xfId="0" applyNumberFormat="1" applyFont="1" applyFill="1" applyAlignment="1" applyProtection="1">
      <alignment horizontal="center"/>
      <protection hidden="1"/>
    </xf>
    <xf numFmtId="1" fontId="8" fillId="4" borderId="0" xfId="0" applyNumberFormat="1" applyFont="1" applyFill="1" applyAlignment="1" applyProtection="1">
      <alignment horizontal="center"/>
      <protection hidden="1"/>
    </xf>
    <xf numFmtId="3" fontId="4" fillId="9" borderId="13" xfId="0" applyNumberFormat="1" applyFont="1" applyFill="1" applyBorder="1"/>
    <xf numFmtId="0" fontId="0" fillId="20" borderId="0" xfId="0" applyFill="1"/>
    <xf numFmtId="0" fontId="5" fillId="20" borderId="0" xfId="0" applyFont="1" applyFill="1"/>
    <xf numFmtId="0" fontId="5" fillId="20" borderId="0" xfId="0" applyFont="1" applyFill="1" applyAlignment="1">
      <alignment vertical="center"/>
    </xf>
    <xf numFmtId="0" fontId="0" fillId="20" borderId="0" xfId="0" applyFill="1" applyAlignment="1">
      <alignment horizontal="center" vertical="center"/>
    </xf>
    <xf numFmtId="0" fontId="0" fillId="20" borderId="0" xfId="0" applyFill="1" applyAlignment="1">
      <alignment horizontal="center"/>
    </xf>
    <xf numFmtId="0" fontId="4" fillId="20" borderId="0" xfId="0" applyFont="1" applyFill="1" applyAlignment="1">
      <alignment horizontal="center" wrapText="1"/>
    </xf>
    <xf numFmtId="0" fontId="3" fillId="20" borderId="0" xfId="0" applyFont="1" applyFill="1" applyAlignment="1">
      <alignment horizontal="center" wrapText="1"/>
    </xf>
    <xf numFmtId="0" fontId="4" fillId="20" borderId="0" xfId="0" applyFont="1" applyFill="1"/>
    <xf numFmtId="0" fontId="4" fillId="20" borderId="2" xfId="0" applyFont="1" applyFill="1" applyBorder="1"/>
    <xf numFmtId="0" fontId="4" fillId="20" borderId="0" xfId="0" applyFont="1" applyFill="1" applyProtection="1">
      <protection hidden="1"/>
    </xf>
    <xf numFmtId="0" fontId="4" fillId="20" borderId="2" xfId="0" applyFont="1" applyFill="1" applyBorder="1" applyProtection="1">
      <protection hidden="1"/>
    </xf>
    <xf numFmtId="49" fontId="4" fillId="4" borderId="7" xfId="0" applyNumberFormat="1" applyFont="1" applyFill="1" applyBorder="1" applyAlignment="1" applyProtection="1">
      <alignment horizontal="left"/>
      <protection locked="0"/>
    </xf>
    <xf numFmtId="49" fontId="8" fillId="4" borderId="7" xfId="0" applyNumberFormat="1" applyFont="1" applyFill="1" applyBorder="1" applyAlignment="1" applyProtection="1">
      <alignment horizontal="left"/>
      <protection locked="0"/>
    </xf>
    <xf numFmtId="5" fontId="4" fillId="4" borderId="7" xfId="0" applyNumberFormat="1" applyFont="1" applyFill="1" applyBorder="1" applyAlignment="1" applyProtection="1">
      <alignment horizontal="right"/>
      <protection locked="0"/>
    </xf>
    <xf numFmtId="5" fontId="8" fillId="4" borderId="7" xfId="0" applyNumberFormat="1" applyFont="1" applyFill="1" applyBorder="1" applyAlignment="1" applyProtection="1">
      <alignment horizontal="right"/>
      <protection locked="0"/>
    </xf>
    <xf numFmtId="1" fontId="4" fillId="4" borderId="11" xfId="0" applyNumberFormat="1" applyFont="1" applyFill="1" applyBorder="1" applyAlignment="1" applyProtection="1">
      <alignment horizontal="center"/>
      <protection hidden="1"/>
    </xf>
    <xf numFmtId="1" fontId="8" fillId="4" borderId="11" xfId="0" applyNumberFormat="1" applyFont="1" applyFill="1" applyBorder="1" applyAlignment="1" applyProtection="1">
      <alignment horizontal="center"/>
      <protection hidden="1"/>
    </xf>
    <xf numFmtId="49" fontId="8" fillId="4" borderId="11" xfId="0" applyNumberFormat="1" applyFont="1" applyFill="1" applyBorder="1" applyAlignment="1" applyProtection="1">
      <alignment horizontal="center"/>
      <protection locked="0"/>
    </xf>
    <xf numFmtId="0" fontId="8" fillId="4" borderId="11" xfId="0" applyFont="1" applyFill="1" applyBorder="1" applyAlignment="1" applyProtection="1">
      <alignment horizontal="center"/>
      <protection hidden="1"/>
    </xf>
    <xf numFmtId="3" fontId="8" fillId="4" borderId="11" xfId="0" applyNumberFormat="1" applyFont="1" applyFill="1" applyBorder="1" applyAlignment="1" applyProtection="1">
      <alignment horizontal="center"/>
      <protection hidden="1"/>
    </xf>
    <xf numFmtId="3" fontId="8" fillId="4" borderId="11" xfId="0" applyNumberFormat="1" applyFont="1" applyFill="1" applyBorder="1" applyProtection="1">
      <protection hidden="1"/>
    </xf>
    <xf numFmtId="4" fontId="8" fillId="4" borderId="14" xfId="0" applyNumberFormat="1" applyFont="1" applyFill="1" applyBorder="1" applyProtection="1">
      <protection hidden="1"/>
    </xf>
    <xf numFmtId="0" fontId="4" fillId="7" borderId="11" xfId="0" quotePrefix="1" applyFont="1" applyFill="1" applyBorder="1" applyAlignment="1">
      <alignment horizontal="center"/>
    </xf>
    <xf numFmtId="44" fontId="4" fillId="8" borderId="11" xfId="10" quotePrefix="1" applyNumberFormat="1" applyFont="1" applyFill="1" applyBorder="1" applyAlignment="1">
      <alignment horizontal="center"/>
    </xf>
    <xf numFmtId="43" fontId="4" fillId="8" borderId="11" xfId="0" quotePrefix="1" applyNumberFormat="1" applyFont="1" applyFill="1" applyBorder="1" applyAlignment="1">
      <alignment horizontal="center"/>
    </xf>
    <xf numFmtId="167" fontId="4" fillId="8" borderId="14" xfId="0" quotePrefix="1" applyNumberFormat="1" applyFont="1" applyFill="1" applyBorder="1" applyAlignment="1">
      <alignment horizontal="center"/>
    </xf>
    <xf numFmtId="3" fontId="4" fillId="8" borderId="15" xfId="10" applyNumberFormat="1" applyFont="1" applyFill="1" applyBorder="1" applyAlignment="1">
      <alignment horizontal="center"/>
    </xf>
    <xf numFmtId="167" fontId="4" fillId="8" borderId="11" xfId="0" quotePrefix="1" applyNumberFormat="1" applyFont="1" applyFill="1" applyBorder="1" applyAlignment="1">
      <alignment horizontal="center"/>
    </xf>
    <xf numFmtId="1" fontId="4" fillId="4" borderId="16" xfId="0" applyNumberFormat="1" applyFont="1" applyFill="1" applyBorder="1" applyAlignment="1">
      <alignment horizontal="center"/>
    </xf>
    <xf numFmtId="167" fontId="4" fillId="8" borderId="17" xfId="0" quotePrefix="1" applyNumberFormat="1" applyFont="1" applyFill="1" applyBorder="1" applyAlignment="1">
      <alignment horizontal="center"/>
    </xf>
    <xf numFmtId="1" fontId="4" fillId="4" borderId="18" xfId="0" applyNumberFormat="1" applyFont="1" applyFill="1" applyBorder="1" applyAlignment="1">
      <alignment horizontal="center"/>
    </xf>
    <xf numFmtId="1" fontId="4" fillId="4" borderId="19" xfId="0" applyNumberFormat="1" applyFont="1" applyFill="1" applyBorder="1" applyAlignment="1">
      <alignment horizontal="center"/>
    </xf>
    <xf numFmtId="49" fontId="8" fillId="4" borderId="20" xfId="0" applyNumberFormat="1" applyFont="1" applyFill="1" applyBorder="1" applyAlignment="1" applyProtection="1">
      <alignment horizontal="center"/>
      <protection locked="0"/>
    </xf>
    <xf numFmtId="49" fontId="8" fillId="4" borderId="20" xfId="0" applyNumberFormat="1" applyFont="1" applyFill="1" applyBorder="1" applyAlignment="1" applyProtection="1">
      <alignment horizontal="left"/>
      <protection locked="0"/>
    </xf>
    <xf numFmtId="5" fontId="8" fillId="4" borderId="20" xfId="0" applyNumberFormat="1" applyFont="1" applyFill="1" applyBorder="1" applyAlignment="1" applyProtection="1">
      <alignment horizontal="right"/>
      <protection locked="0"/>
    </xf>
    <xf numFmtId="3" fontId="4" fillId="9" borderId="21" xfId="0" applyNumberFormat="1" applyFont="1" applyFill="1" applyBorder="1"/>
    <xf numFmtId="0" fontId="4" fillId="7" borderId="20" xfId="0" quotePrefix="1" applyFont="1" applyFill="1" applyBorder="1" applyAlignment="1">
      <alignment horizontal="center"/>
    </xf>
    <xf numFmtId="44" fontId="4" fillId="8" borderId="20" xfId="10" quotePrefix="1" applyNumberFormat="1" applyFont="1" applyFill="1" applyBorder="1" applyAlignment="1">
      <alignment horizontal="center"/>
    </xf>
    <xf numFmtId="43" fontId="4" fillId="8" borderId="20" xfId="0" quotePrefix="1" applyNumberFormat="1" applyFont="1" applyFill="1" applyBorder="1" applyAlignment="1">
      <alignment horizontal="center"/>
    </xf>
    <xf numFmtId="167" fontId="4" fillId="8" borderId="22" xfId="0" quotePrefix="1" applyNumberFormat="1" applyFont="1" applyFill="1" applyBorder="1" applyAlignment="1">
      <alignment horizontal="center"/>
    </xf>
    <xf numFmtId="3" fontId="4" fillId="8" borderId="23" xfId="10" applyNumberFormat="1" applyFont="1" applyFill="1" applyBorder="1" applyAlignment="1">
      <alignment horizontal="center"/>
    </xf>
    <xf numFmtId="167" fontId="4" fillId="8" borderId="24" xfId="0" quotePrefix="1" applyNumberFormat="1" applyFont="1" applyFill="1" applyBorder="1" applyAlignment="1">
      <alignment horizontal="center"/>
    </xf>
    <xf numFmtId="0" fontId="0" fillId="21" borderId="25" xfId="0" applyFill="1" applyBorder="1"/>
    <xf numFmtId="0" fontId="10" fillId="21" borderId="25" xfId="0" applyFont="1" applyFill="1" applyBorder="1"/>
    <xf numFmtId="0" fontId="9" fillId="21" borderId="0" xfId="0" applyFont="1" applyFill="1" applyAlignment="1">
      <alignment horizontal="right"/>
    </xf>
    <xf numFmtId="49" fontId="7" fillId="22" borderId="0" xfId="0" applyNumberFormat="1" applyFont="1" applyFill="1" applyAlignment="1">
      <alignment horizontal="center" vertical="center"/>
    </xf>
    <xf numFmtId="1" fontId="6" fillId="22" borderId="25" xfId="0" quotePrefix="1" applyNumberFormat="1" applyFont="1" applyFill="1" applyBorder="1" applyAlignment="1">
      <alignment horizontal="left" vertical="center"/>
    </xf>
    <xf numFmtId="0" fontId="5" fillId="22" borderId="0" xfId="0" applyFont="1" applyFill="1" applyAlignment="1">
      <alignment vertical="center"/>
    </xf>
    <xf numFmtId="0" fontId="0" fillId="22" borderId="25" xfId="0" applyFill="1" applyBorder="1" applyAlignment="1">
      <alignment horizontal="center" vertical="center"/>
    </xf>
    <xf numFmtId="0" fontId="0" fillId="22" borderId="0" xfId="0" applyFill="1" applyAlignment="1">
      <alignment horizontal="center" vertical="center"/>
    </xf>
    <xf numFmtId="169" fontId="1" fillId="22" borderId="25" xfId="0" applyNumberFormat="1" applyFont="1" applyFill="1" applyBorder="1"/>
    <xf numFmtId="169" fontId="1" fillId="22" borderId="0" xfId="0" applyNumberFormat="1" applyFont="1" applyFill="1"/>
    <xf numFmtId="169" fontId="1" fillId="22" borderId="1" xfId="0" applyNumberFormat="1" applyFont="1" applyFill="1" applyBorder="1"/>
    <xf numFmtId="169" fontId="1" fillId="22" borderId="26" xfId="0" applyNumberFormat="1" applyFont="1" applyFill="1" applyBorder="1"/>
    <xf numFmtId="169" fontId="1" fillId="22" borderId="2" xfId="0" applyNumberFormat="1" applyFont="1" applyFill="1" applyBorder="1"/>
    <xf numFmtId="169" fontId="1" fillId="22" borderId="27" xfId="0" applyNumberFormat="1" applyFont="1" applyFill="1" applyBorder="1"/>
    <xf numFmtId="3" fontId="0" fillId="21" borderId="0" xfId="0" applyNumberFormat="1" applyFill="1" applyAlignment="1">
      <alignment horizontal="center"/>
    </xf>
    <xf numFmtId="38" fontId="0" fillId="21" borderId="0" xfId="0" applyNumberFormat="1" applyFill="1" applyAlignment="1">
      <alignment horizontal="center"/>
    </xf>
    <xf numFmtId="3" fontId="0" fillId="21" borderId="0" xfId="0" applyNumberFormat="1" applyFill="1"/>
    <xf numFmtId="3" fontId="1" fillId="21" borderId="0" xfId="0" applyNumberFormat="1" applyFont="1" applyFill="1"/>
    <xf numFmtId="3" fontId="9" fillId="22" borderId="0" xfId="0" applyNumberFormat="1" applyFont="1" applyFill="1" applyAlignment="1">
      <alignment horizontal="right" vertical="center"/>
    </xf>
    <xf numFmtId="3" fontId="9" fillId="22" borderId="28" xfId="0" applyNumberFormat="1" applyFont="1" applyFill="1" applyBorder="1" applyAlignment="1">
      <alignment horizontal="right" vertical="center"/>
    </xf>
    <xf numFmtId="0" fontId="10" fillId="21" borderId="0" xfId="0" applyFont="1" applyFill="1" applyAlignment="1">
      <alignment horizontal="left" vertical="center"/>
    </xf>
    <xf numFmtId="0" fontId="10" fillId="21" borderId="28" xfId="0" applyFont="1" applyFill="1" applyBorder="1" applyAlignment="1">
      <alignment horizontal="left" vertical="center"/>
    </xf>
    <xf numFmtId="0" fontId="6" fillId="21" borderId="28" xfId="0" applyFont="1" applyFill="1" applyBorder="1" applyAlignment="1">
      <alignment horizontal="left" vertical="center"/>
    </xf>
    <xf numFmtId="0" fontId="10" fillId="22" borderId="0" xfId="0" applyFont="1" applyFill="1" applyAlignment="1">
      <alignment horizontal="left" vertical="center"/>
    </xf>
    <xf numFmtId="0" fontId="21" fillId="22" borderId="25" xfId="0" applyFont="1" applyFill="1" applyBorder="1"/>
    <xf numFmtId="0" fontId="21" fillId="22" borderId="0" xfId="0" applyFont="1" applyFill="1"/>
    <xf numFmtId="0" fontId="10" fillId="22" borderId="25" xfId="0" applyFont="1" applyFill="1" applyBorder="1" applyAlignment="1">
      <alignment horizontal="left" vertical="center"/>
    </xf>
    <xf numFmtId="0" fontId="10" fillId="22" borderId="6" xfId="0" applyFont="1" applyFill="1" applyBorder="1" applyAlignment="1">
      <alignment horizontal="left" vertical="center"/>
    </xf>
    <xf numFmtId="5" fontId="4" fillId="10" borderId="7" xfId="0" applyNumberFormat="1" applyFont="1" applyFill="1" applyBorder="1" applyAlignment="1" applyProtection="1">
      <alignment horizontal="right"/>
      <protection hidden="1"/>
    </xf>
    <xf numFmtId="5" fontId="8" fillId="10" borderId="7" xfId="0" applyNumberFormat="1" applyFont="1" applyFill="1" applyBorder="1" applyAlignment="1" applyProtection="1">
      <alignment horizontal="right"/>
      <protection hidden="1"/>
    </xf>
    <xf numFmtId="5" fontId="8" fillId="10" borderId="20" xfId="0" applyNumberFormat="1" applyFont="1" applyFill="1" applyBorder="1" applyAlignment="1" applyProtection="1">
      <alignment horizontal="right"/>
      <protection hidden="1"/>
    </xf>
    <xf numFmtId="0" fontId="0" fillId="22" borderId="1" xfId="0" applyFill="1" applyBorder="1" applyAlignment="1">
      <alignment horizontal="center" vertical="center"/>
    </xf>
    <xf numFmtId="0" fontId="10" fillId="22" borderId="26" xfId="0" applyFont="1" applyFill="1" applyBorder="1" applyAlignment="1">
      <alignment horizontal="left" vertical="center"/>
    </xf>
    <xf numFmtId="0" fontId="10" fillId="22" borderId="2" xfId="0" applyFont="1" applyFill="1" applyBorder="1" applyAlignment="1">
      <alignment horizontal="left" vertical="center"/>
    </xf>
    <xf numFmtId="0" fontId="10" fillId="21" borderId="2" xfId="0" applyFont="1" applyFill="1" applyBorder="1" applyAlignment="1">
      <alignment horizontal="left" vertical="center"/>
    </xf>
    <xf numFmtId="0" fontId="10" fillId="21" borderId="29" xfId="0" applyFont="1" applyFill="1" applyBorder="1" applyAlignment="1">
      <alignment horizontal="left" vertical="center"/>
    </xf>
    <xf numFmtId="0" fontId="21" fillId="22" borderId="30" xfId="0" applyFont="1" applyFill="1" applyBorder="1" applyAlignment="1">
      <alignment horizontal="center"/>
    </xf>
    <xf numFmtId="0" fontId="6" fillId="22" borderId="31" xfId="0" applyFont="1" applyFill="1" applyBorder="1" applyAlignment="1">
      <alignment horizontal="left" vertical="center"/>
    </xf>
    <xf numFmtId="0" fontId="6" fillId="22" borderId="31" xfId="0" applyFont="1" applyFill="1" applyBorder="1" applyAlignment="1">
      <alignment horizontal="center" vertical="center"/>
    </xf>
    <xf numFmtId="0" fontId="18" fillId="21" borderId="31" xfId="0" quotePrefix="1" applyFont="1" applyFill="1" applyBorder="1" applyAlignment="1">
      <alignment horizontal="left"/>
    </xf>
    <xf numFmtId="3" fontId="21" fillId="21" borderId="31" xfId="0" applyNumberFormat="1" applyFont="1" applyFill="1" applyBorder="1" applyAlignment="1">
      <alignment horizontal="center"/>
    </xf>
    <xf numFmtId="0" fontId="18" fillId="21" borderId="31" xfId="0" quotePrefix="1" applyFont="1" applyFill="1" applyBorder="1" applyAlignment="1">
      <alignment horizontal="right"/>
    </xf>
    <xf numFmtId="3" fontId="21" fillId="22" borderId="31" xfId="0" applyNumberFormat="1" applyFont="1" applyFill="1" applyBorder="1" applyAlignment="1">
      <alignment horizontal="center"/>
    </xf>
    <xf numFmtId="164" fontId="21" fillId="22" borderId="32" xfId="0" applyNumberFormat="1" applyFont="1" applyFill="1" applyBorder="1"/>
    <xf numFmtId="0" fontId="21" fillId="22" borderId="33" xfId="0" applyFont="1" applyFill="1" applyBorder="1"/>
    <xf numFmtId="3" fontId="14" fillId="22" borderId="33" xfId="0" applyNumberFormat="1" applyFont="1" applyFill="1" applyBorder="1" applyAlignment="1">
      <alignment horizontal="right" vertical="center" wrapText="1"/>
    </xf>
    <xf numFmtId="3" fontId="9" fillId="22" borderId="33" xfId="0" applyNumberFormat="1" applyFont="1" applyFill="1" applyBorder="1" applyAlignment="1">
      <alignment horizontal="right" vertical="center"/>
    </xf>
    <xf numFmtId="1" fontId="34" fillId="22" borderId="25" xfId="0" applyNumberFormat="1" applyFont="1" applyFill="1" applyBorder="1" applyAlignment="1">
      <alignment vertical="center"/>
    </xf>
    <xf numFmtId="0" fontId="11" fillId="7" borderId="7" xfId="0" applyFont="1" applyFill="1" applyBorder="1" applyAlignment="1">
      <alignment horizontal="center" vertical="center" wrapText="1"/>
    </xf>
    <xf numFmtId="0" fontId="11" fillId="8" borderId="34" xfId="0" quotePrefix="1" applyFont="1" applyFill="1" applyBorder="1" applyAlignment="1">
      <alignment horizontal="center" vertical="center" wrapText="1"/>
    </xf>
    <xf numFmtId="0" fontId="11" fillId="8" borderId="35" xfId="0" quotePrefix="1" applyFont="1" applyFill="1" applyBorder="1" applyAlignment="1">
      <alignment horizontal="center" vertical="center" wrapText="1"/>
    </xf>
    <xf numFmtId="0" fontId="11" fillId="8" borderId="36" xfId="0" quotePrefix="1" applyFont="1" applyFill="1" applyBorder="1" applyAlignment="1">
      <alignment horizontal="center" vertical="center" wrapText="1"/>
    </xf>
    <xf numFmtId="0" fontId="11" fillId="8" borderId="37" xfId="0" quotePrefix="1" applyFont="1" applyFill="1" applyBorder="1" applyAlignment="1">
      <alignment horizontal="center" vertical="center" wrapText="1"/>
    </xf>
    <xf numFmtId="0" fontId="11" fillId="8" borderId="38" xfId="0" quotePrefix="1" applyFont="1" applyFill="1" applyBorder="1" applyAlignment="1">
      <alignment horizontal="center" vertical="center" wrapText="1"/>
    </xf>
    <xf numFmtId="0" fontId="11" fillId="8" borderId="39" xfId="0" quotePrefix="1" applyFont="1" applyFill="1" applyBorder="1" applyAlignment="1">
      <alignment horizontal="center" vertical="center" wrapText="1"/>
    </xf>
    <xf numFmtId="3" fontId="16" fillId="5" borderId="40" xfId="0" applyNumberFormat="1" applyFont="1" applyFill="1" applyBorder="1"/>
    <xf numFmtId="3" fontId="16" fillId="5" borderId="41" xfId="0" applyNumberFormat="1" applyFont="1" applyFill="1" applyBorder="1"/>
    <xf numFmtId="164" fontId="16" fillId="5" borderId="40" xfId="0" applyNumberFormat="1" applyFont="1" applyFill="1" applyBorder="1"/>
    <xf numFmtId="164" fontId="16" fillId="5" borderId="42" xfId="0" applyNumberFormat="1" applyFont="1" applyFill="1" applyBorder="1"/>
    <xf numFmtId="1" fontId="16" fillId="5" borderId="7" xfId="0" applyNumberFormat="1" applyFont="1" applyFill="1" applyBorder="1" applyAlignment="1">
      <alignment horizontal="center"/>
    </xf>
    <xf numFmtId="1" fontId="16" fillId="5" borderId="12" xfId="0" applyNumberFormat="1" applyFont="1" applyFill="1" applyBorder="1" applyAlignment="1">
      <alignment horizontal="center"/>
    </xf>
    <xf numFmtId="1" fontId="16" fillId="5" borderId="3" xfId="0" applyNumberFormat="1" applyFont="1" applyFill="1" applyBorder="1" applyAlignment="1">
      <alignment horizontal="center"/>
    </xf>
    <xf numFmtId="1" fontId="16" fillId="5" borderId="17" xfId="0" applyNumberFormat="1" applyFont="1" applyFill="1" applyBorder="1" applyAlignment="1">
      <alignment horizontal="center"/>
    </xf>
    <xf numFmtId="0" fontId="16" fillId="5" borderId="7" xfId="0" applyFont="1" applyFill="1" applyBorder="1" applyAlignment="1">
      <alignment horizontal="center"/>
    </xf>
    <xf numFmtId="0" fontId="16" fillId="5" borderId="12" xfId="0" applyFont="1" applyFill="1" applyBorder="1" applyAlignment="1">
      <alignment horizontal="center"/>
    </xf>
    <xf numFmtId="0" fontId="16" fillId="5" borderId="3" xfId="0" applyFont="1" applyFill="1" applyBorder="1" applyAlignment="1">
      <alignment horizontal="center"/>
    </xf>
    <xf numFmtId="0" fontId="16" fillId="5" borderId="17" xfId="0" applyFont="1" applyFill="1" applyBorder="1" applyAlignment="1">
      <alignment horizontal="center"/>
    </xf>
    <xf numFmtId="1" fontId="16" fillId="5" borderId="7" xfId="0" applyNumberFormat="1" applyFont="1" applyFill="1" applyBorder="1" applyAlignment="1">
      <alignment horizontal="center" vertical="center"/>
    </xf>
    <xf numFmtId="1" fontId="16" fillId="5" borderId="12" xfId="0" applyNumberFormat="1" applyFont="1" applyFill="1" applyBorder="1" applyAlignment="1">
      <alignment horizontal="center" vertical="center"/>
    </xf>
    <xf numFmtId="1" fontId="16" fillId="5" borderId="3" xfId="0" applyNumberFormat="1" applyFont="1" applyFill="1" applyBorder="1" applyAlignment="1">
      <alignment horizontal="center" vertical="center"/>
    </xf>
    <xf numFmtId="1" fontId="16" fillId="5" borderId="17" xfId="0" applyNumberFormat="1" applyFont="1" applyFill="1" applyBorder="1" applyAlignment="1">
      <alignment horizontal="center" vertical="center"/>
    </xf>
    <xf numFmtId="0" fontId="16" fillId="5" borderId="7" xfId="0" applyFont="1" applyFill="1" applyBorder="1" applyAlignment="1">
      <alignment horizontal="center" vertical="center"/>
    </xf>
    <xf numFmtId="0" fontId="16" fillId="5" borderId="12"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17" xfId="0" applyFont="1" applyFill="1" applyBorder="1" applyAlignment="1">
      <alignment horizontal="center" vertical="center"/>
    </xf>
    <xf numFmtId="1" fontId="11" fillId="5" borderId="7" xfId="0" applyNumberFormat="1" applyFont="1" applyFill="1" applyBorder="1" applyAlignment="1">
      <alignment horizontal="center" vertical="center"/>
    </xf>
    <xf numFmtId="1" fontId="11" fillId="5" borderId="12" xfId="0" applyNumberFormat="1" applyFont="1" applyFill="1" applyBorder="1" applyAlignment="1">
      <alignment horizontal="center" vertical="center"/>
    </xf>
    <xf numFmtId="1" fontId="11" fillId="5" borderId="3" xfId="0" applyNumberFormat="1" applyFont="1" applyFill="1" applyBorder="1" applyAlignment="1">
      <alignment horizontal="center" vertical="center"/>
    </xf>
    <xf numFmtId="1" fontId="11" fillId="5" borderId="17" xfId="0" applyNumberFormat="1" applyFont="1" applyFill="1" applyBorder="1" applyAlignment="1">
      <alignment horizontal="center" vertical="center"/>
    </xf>
    <xf numFmtId="39" fontId="11" fillId="5" borderId="7" xfId="0" quotePrefix="1" applyNumberFormat="1" applyFont="1" applyFill="1" applyBorder="1" applyAlignment="1">
      <alignment horizontal="center" vertical="center" shrinkToFit="1"/>
    </xf>
    <xf numFmtId="4" fontId="11" fillId="5" borderId="12" xfId="0" quotePrefix="1" applyNumberFormat="1" applyFont="1" applyFill="1" applyBorder="1" applyAlignment="1">
      <alignment horizontal="center" vertical="center" shrinkToFit="1"/>
    </xf>
    <xf numFmtId="4" fontId="11" fillId="5" borderId="9" xfId="0" quotePrefix="1" applyNumberFormat="1" applyFont="1" applyFill="1" applyBorder="1" applyAlignment="1">
      <alignment horizontal="center" vertical="center" shrinkToFit="1"/>
    </xf>
    <xf numFmtId="166" fontId="11" fillId="5" borderId="9" xfId="0" quotePrefix="1" applyNumberFormat="1" applyFont="1" applyFill="1" applyBorder="1" applyAlignment="1">
      <alignment horizontal="center" vertical="center" shrinkToFit="1"/>
    </xf>
    <xf numFmtId="168" fontId="11" fillId="5" borderId="7" xfId="0" quotePrefix="1" applyNumberFormat="1" applyFont="1" applyFill="1" applyBorder="1" applyAlignment="1">
      <alignment horizontal="center" vertical="center" shrinkToFit="1"/>
    </xf>
    <xf numFmtId="166" fontId="11" fillId="5" borderId="17" xfId="0" quotePrefix="1" applyNumberFormat="1" applyFont="1" applyFill="1" applyBorder="1" applyAlignment="1">
      <alignment horizontal="center" vertical="center" shrinkToFit="1"/>
    </xf>
    <xf numFmtId="3" fontId="11" fillId="9" borderId="0" xfId="0" quotePrefix="1" applyNumberFormat="1" applyFont="1" applyFill="1" applyAlignment="1">
      <alignment horizontal="center" vertical="center" wrapText="1"/>
    </xf>
    <xf numFmtId="3" fontId="11" fillId="9" borderId="13" xfId="0" quotePrefix="1" applyNumberFormat="1" applyFont="1" applyFill="1" applyBorder="1" applyAlignment="1">
      <alignment horizontal="center" vertical="center" wrapText="1"/>
    </xf>
    <xf numFmtId="0" fontId="21" fillId="22" borderId="28" xfId="0" applyFont="1" applyFill="1" applyBorder="1"/>
    <xf numFmtId="0" fontId="4" fillId="20" borderId="0" xfId="0" applyFont="1" applyFill="1" applyAlignment="1">
      <alignment vertical="center"/>
    </xf>
    <xf numFmtId="0" fontId="4" fillId="0" borderId="0" xfId="0" applyFont="1" applyAlignment="1">
      <alignment vertical="center"/>
    </xf>
    <xf numFmtId="0" fontId="6" fillId="22" borderId="25" xfId="0" applyFont="1" applyFill="1" applyBorder="1" applyAlignment="1">
      <alignment horizontal="left" vertical="center"/>
    </xf>
    <xf numFmtId="0" fontId="6" fillId="22" borderId="0" xfId="0" applyFont="1" applyFill="1" applyAlignment="1">
      <alignment horizontal="left" vertical="center"/>
    </xf>
    <xf numFmtId="0" fontId="6" fillId="22" borderId="28" xfId="0" applyFont="1" applyFill="1" applyBorder="1" applyAlignment="1">
      <alignment horizontal="left" vertical="center"/>
    </xf>
    <xf numFmtId="1" fontId="6" fillId="22" borderId="28" xfId="0" quotePrefix="1" applyNumberFormat="1" applyFont="1" applyFill="1" applyBorder="1" applyAlignment="1">
      <alignment vertical="center"/>
    </xf>
    <xf numFmtId="49" fontId="6" fillId="23" borderId="43" xfId="0" applyNumberFormat="1" applyFont="1" applyFill="1" applyBorder="1" applyAlignment="1">
      <alignment horizontal="left" vertical="center" indent="1"/>
    </xf>
    <xf numFmtId="0" fontId="6" fillId="22" borderId="26" xfId="0" applyFont="1" applyFill="1" applyBorder="1" applyAlignment="1">
      <alignment horizontal="left" vertical="center"/>
    </xf>
    <xf numFmtId="0" fontId="6" fillId="22" borderId="2" xfId="0" applyFont="1" applyFill="1" applyBorder="1" applyAlignment="1">
      <alignment horizontal="left" vertical="center"/>
    </xf>
    <xf numFmtId="0" fontId="6" fillId="22" borderId="29" xfId="0" applyFont="1" applyFill="1" applyBorder="1" applyAlignment="1">
      <alignment horizontal="left" vertical="center"/>
    </xf>
    <xf numFmtId="1" fontId="6" fillId="22" borderId="44" xfId="0" quotePrefix="1" applyNumberFormat="1" applyFont="1" applyFill="1" applyBorder="1" applyAlignment="1">
      <alignment vertical="center"/>
    </xf>
    <xf numFmtId="0" fontId="21" fillId="22" borderId="0" xfId="0" applyFont="1" applyFill="1" applyAlignment="1">
      <alignment horizontal="center"/>
    </xf>
    <xf numFmtId="3" fontId="1" fillId="5" borderId="37" xfId="0" applyNumberFormat="1" applyFont="1" applyFill="1" applyBorder="1"/>
    <xf numFmtId="3" fontId="1" fillId="5" borderId="45" xfId="0" applyNumberFormat="1" applyFont="1" applyFill="1" applyBorder="1"/>
    <xf numFmtId="164" fontId="1" fillId="5" borderId="45" xfId="0" applyNumberFormat="1" applyFont="1" applyFill="1" applyBorder="1"/>
    <xf numFmtId="4" fontId="1" fillId="5" borderId="4" xfId="0" applyNumberFormat="1" applyFont="1" applyFill="1" applyBorder="1"/>
    <xf numFmtId="0" fontId="1" fillId="5" borderId="6" xfId="0" applyFont="1" applyFill="1" applyBorder="1"/>
    <xf numFmtId="3" fontId="23" fillId="5" borderId="6" xfId="0" applyNumberFormat="1" applyFont="1" applyFill="1" applyBorder="1" applyAlignment="1">
      <alignment horizontal="center"/>
    </xf>
    <xf numFmtId="0" fontId="6" fillId="5" borderId="6" xfId="0" applyFont="1" applyFill="1" applyBorder="1" applyAlignment="1">
      <alignment horizontal="center"/>
    </xf>
    <xf numFmtId="0" fontId="6" fillId="5" borderId="6" xfId="0" applyFont="1" applyFill="1" applyBorder="1" applyAlignment="1">
      <alignment horizontal="center" vertical="center"/>
    </xf>
    <xf numFmtId="0" fontId="6" fillId="5" borderId="46" xfId="0" applyFont="1" applyFill="1" applyBorder="1" applyAlignment="1">
      <alignment horizontal="center" vertical="center"/>
    </xf>
    <xf numFmtId="1" fontId="1" fillId="7" borderId="47" xfId="0" applyNumberFormat="1" applyFont="1" applyFill="1" applyBorder="1" applyAlignment="1">
      <alignment horizontal="center"/>
    </xf>
    <xf numFmtId="1" fontId="1" fillId="7" borderId="48" xfId="0" applyNumberFormat="1" applyFont="1" applyFill="1" applyBorder="1" applyAlignment="1">
      <alignment horizontal="center"/>
    </xf>
    <xf numFmtId="0" fontId="0" fillId="11" borderId="0" xfId="0" applyFill="1"/>
    <xf numFmtId="3" fontId="1" fillId="5" borderId="49" xfId="0" applyNumberFormat="1" applyFont="1" applyFill="1" applyBorder="1"/>
    <xf numFmtId="3" fontId="11" fillId="5" borderId="2" xfId="0" applyNumberFormat="1" applyFont="1" applyFill="1" applyBorder="1" applyAlignment="1">
      <alignment horizontal="right" vertical="center"/>
    </xf>
    <xf numFmtId="1" fontId="4" fillId="5" borderId="2" xfId="0" applyNumberFormat="1" applyFont="1" applyFill="1" applyBorder="1" applyAlignment="1">
      <alignment horizontal="center" vertical="center"/>
    </xf>
    <xf numFmtId="1" fontId="4" fillId="5" borderId="50" xfId="0" applyNumberFormat="1" applyFont="1" applyFill="1" applyBorder="1" applyAlignment="1">
      <alignment vertical="center"/>
    </xf>
    <xf numFmtId="4" fontId="1" fillId="5" borderId="4" xfId="0" applyNumberFormat="1" applyFont="1" applyFill="1" applyBorder="1" applyAlignment="1">
      <alignment vertical="center"/>
    </xf>
    <xf numFmtId="0" fontId="1" fillId="5" borderId="0" xfId="0" applyFont="1" applyFill="1" applyAlignment="1">
      <alignment horizontal="left" vertical="center"/>
    </xf>
    <xf numFmtId="49" fontId="1" fillId="5" borderId="0" xfId="0" applyNumberFormat="1" applyFont="1" applyFill="1" applyAlignment="1">
      <alignment vertical="center"/>
    </xf>
    <xf numFmtId="3" fontId="23" fillId="5" borderId="0" xfId="0" applyNumberFormat="1" applyFont="1" applyFill="1" applyAlignment="1">
      <alignment horizontal="center" vertical="center"/>
    </xf>
    <xf numFmtId="0" fontId="1" fillId="7" borderId="51" xfId="0" applyFont="1" applyFill="1" applyBorder="1" applyAlignment="1">
      <alignment horizontal="center" vertical="center"/>
    </xf>
    <xf numFmtId="0" fontId="0" fillId="11" borderId="0" xfId="0" applyFill="1" applyAlignment="1">
      <alignment vertical="center"/>
    </xf>
    <xf numFmtId="0" fontId="4" fillId="5" borderId="33" xfId="0" applyFont="1" applyFill="1" applyBorder="1" applyAlignment="1">
      <alignment horizontal="center" vertical="center"/>
    </xf>
    <xf numFmtId="0" fontId="4" fillId="5" borderId="40" xfId="0" applyFont="1" applyFill="1" applyBorder="1" applyAlignment="1">
      <alignment vertical="center"/>
    </xf>
    <xf numFmtId="0" fontId="1" fillId="5" borderId="0" xfId="0" applyFont="1" applyFill="1" applyAlignment="1">
      <alignment vertical="center"/>
    </xf>
    <xf numFmtId="0" fontId="5" fillId="11" borderId="0" xfId="0" applyFont="1" applyFill="1" applyAlignment="1">
      <alignment vertical="center"/>
    </xf>
    <xf numFmtId="1" fontId="4" fillId="5" borderId="45" xfId="0" applyNumberFormat="1" applyFont="1" applyFill="1" applyBorder="1" applyAlignment="1">
      <alignment horizontal="center" vertical="center"/>
    </xf>
    <xf numFmtId="1" fontId="4" fillId="5" borderId="45" xfId="0" applyNumberFormat="1" applyFont="1" applyFill="1" applyBorder="1" applyAlignment="1">
      <alignment vertical="center"/>
    </xf>
    <xf numFmtId="49" fontId="9" fillId="5" borderId="0" xfId="0" quotePrefix="1" applyNumberFormat="1" applyFont="1" applyFill="1" applyAlignment="1" applyProtection="1">
      <alignment vertical="center"/>
      <protection locked="0"/>
    </xf>
    <xf numFmtId="0" fontId="1" fillId="7" borderId="11" xfId="0" applyFont="1" applyFill="1" applyBorder="1" applyAlignment="1">
      <alignment horizontal="center" vertical="center"/>
    </xf>
    <xf numFmtId="0" fontId="24" fillId="11" borderId="7" xfId="0" applyFont="1" applyFill="1" applyBorder="1" applyAlignment="1">
      <alignment vertical="center"/>
    </xf>
    <xf numFmtId="0" fontId="25" fillId="11" borderId="7" xfId="0" applyFont="1" applyFill="1" applyBorder="1" applyAlignment="1">
      <alignment horizontal="center" vertical="center"/>
    </xf>
    <xf numFmtId="49" fontId="1" fillId="5" borderId="0" xfId="0" applyNumberFormat="1" applyFont="1" applyFill="1" applyAlignment="1">
      <alignment horizontal="center" vertical="center"/>
    </xf>
    <xf numFmtId="1" fontId="14" fillId="7" borderId="52" xfId="0" applyNumberFormat="1" applyFont="1" applyFill="1" applyBorder="1" applyAlignment="1">
      <alignment horizontal="center" vertical="center"/>
    </xf>
    <xf numFmtId="1" fontId="14" fillId="7" borderId="53" xfId="0" applyNumberFormat="1" applyFont="1" applyFill="1" applyBorder="1" applyAlignment="1">
      <alignment horizontal="center" vertical="center"/>
    </xf>
    <xf numFmtId="0" fontId="26" fillId="11" borderId="7" xfId="0" applyFont="1" applyFill="1" applyBorder="1" applyAlignment="1">
      <alignment horizontal="center" vertical="center"/>
    </xf>
    <xf numFmtId="3" fontId="1" fillId="5" borderId="0" xfId="0" applyNumberFormat="1" applyFont="1" applyFill="1"/>
    <xf numFmtId="3" fontId="11" fillId="5" borderId="0" xfId="0" applyNumberFormat="1" applyFont="1" applyFill="1" applyAlignment="1">
      <alignment horizontal="right" vertical="center"/>
    </xf>
    <xf numFmtId="1" fontId="14" fillId="5" borderId="6" xfId="0" applyNumberFormat="1" applyFont="1" applyFill="1" applyBorder="1" applyAlignment="1">
      <alignment horizontal="center" vertical="center"/>
    </xf>
    <xf numFmtId="1" fontId="14" fillId="5" borderId="6" xfId="0" applyNumberFormat="1" applyFont="1" applyFill="1" applyBorder="1" applyAlignment="1">
      <alignment vertical="center"/>
    </xf>
    <xf numFmtId="4" fontId="1" fillId="5" borderId="6" xfId="0" applyNumberFormat="1" applyFont="1" applyFill="1" applyBorder="1" applyAlignment="1">
      <alignment horizontal="right" vertical="center"/>
    </xf>
    <xf numFmtId="164" fontId="1" fillId="5" borderId="0" xfId="0" applyNumberFormat="1" applyFont="1" applyFill="1" applyAlignment="1">
      <alignment horizontal="left" vertical="center"/>
    </xf>
    <xf numFmtId="164" fontId="1" fillId="5" borderId="0" xfId="0" applyNumberFormat="1" applyFont="1" applyFill="1" applyAlignment="1">
      <alignment horizontal="center" vertical="center"/>
    </xf>
    <xf numFmtId="3" fontId="1" fillId="5" borderId="31" xfId="0" applyNumberFormat="1" applyFont="1" applyFill="1" applyBorder="1" applyAlignment="1">
      <alignment horizontal="center" vertical="center"/>
    </xf>
    <xf numFmtId="2" fontId="1" fillId="5" borderId="31" xfId="0" applyNumberFormat="1" applyFont="1" applyFill="1" applyBorder="1" applyAlignment="1">
      <alignment horizontal="center" vertical="center"/>
    </xf>
    <xf numFmtId="0" fontId="1" fillId="5" borderId="31" xfId="0" applyFont="1" applyFill="1" applyBorder="1" applyAlignment="1">
      <alignment horizontal="center" vertical="center"/>
    </xf>
    <xf numFmtId="3" fontId="3" fillId="4" borderId="13" xfId="0" quotePrefix="1" applyNumberFormat="1" applyFont="1" applyFill="1" applyBorder="1" applyAlignment="1">
      <alignment horizontal="center"/>
    </xf>
    <xf numFmtId="1" fontId="3" fillId="4" borderId="10" xfId="0" applyNumberFormat="1" applyFont="1" applyFill="1" applyBorder="1" applyAlignment="1">
      <alignment horizontal="center"/>
    </xf>
    <xf numFmtId="9" fontId="3" fillId="4" borderId="7" xfId="0" applyNumberFormat="1" applyFont="1" applyFill="1" applyBorder="1" applyAlignment="1">
      <alignment horizontal="center"/>
    </xf>
    <xf numFmtId="3" fontId="3" fillId="4" borderId="7" xfId="0" quotePrefix="1" applyNumberFormat="1" applyFont="1" applyFill="1" applyBorder="1" applyAlignment="1">
      <alignment horizontal="center"/>
    </xf>
    <xf numFmtId="3" fontId="24" fillId="11" borderId="7" xfId="0" applyNumberFormat="1" applyFont="1" applyFill="1" applyBorder="1"/>
    <xf numFmtId="0" fontId="25" fillId="11" borderId="7" xfId="0" applyFont="1" applyFill="1" applyBorder="1" applyAlignment="1">
      <alignment horizontal="center"/>
    </xf>
    <xf numFmtId="39" fontId="3" fillId="6" borderId="7" xfId="0" quotePrefix="1" applyNumberFormat="1" applyFont="1" applyFill="1" applyBorder="1" applyAlignment="1">
      <alignment horizontal="center" vertical="center" wrapText="1"/>
    </xf>
    <xf numFmtId="166" fontId="3" fillId="6" borderId="7" xfId="0" quotePrefix="1" applyNumberFormat="1" applyFont="1" applyFill="1" applyBorder="1" applyAlignment="1">
      <alignment horizontal="center" vertical="center" wrapText="1"/>
    </xf>
    <xf numFmtId="168" fontId="3" fillId="6" borderId="7" xfId="0" quotePrefix="1" applyNumberFormat="1" applyFont="1" applyFill="1" applyBorder="1" applyAlignment="1">
      <alignment horizontal="center" vertical="center" wrapText="1"/>
    </xf>
    <xf numFmtId="0" fontId="3" fillId="7" borderId="40" xfId="0" applyFont="1" applyFill="1" applyBorder="1" applyAlignment="1">
      <alignment horizontal="center"/>
    </xf>
    <xf numFmtId="0" fontId="3" fillId="7" borderId="41" xfId="0" applyFont="1" applyFill="1" applyBorder="1" applyAlignment="1">
      <alignment horizontal="center"/>
    </xf>
    <xf numFmtId="2" fontId="5" fillId="0" borderId="8" xfId="0" applyNumberFormat="1" applyFont="1" applyBorder="1"/>
    <xf numFmtId="0" fontId="0" fillId="0" borderId="7" xfId="0" applyBorder="1" applyAlignment="1">
      <alignment horizontal="center"/>
    </xf>
    <xf numFmtId="0" fontId="3" fillId="8" borderId="8" xfId="0" quotePrefix="1" applyFont="1" applyFill="1" applyBorder="1" applyAlignment="1">
      <alignment horizontal="center" vertical="center" wrapText="1"/>
    </xf>
    <xf numFmtId="0" fontId="3" fillId="8" borderId="7" xfId="0" quotePrefix="1" applyFont="1" applyFill="1" applyBorder="1" applyAlignment="1">
      <alignment horizontal="center" vertical="center" wrapText="1"/>
    </xf>
    <xf numFmtId="0" fontId="3" fillId="8" borderId="7" xfId="0" applyFont="1" applyFill="1" applyBorder="1" applyAlignment="1">
      <alignment horizontal="center" vertical="center" wrapText="1"/>
    </xf>
    <xf numFmtId="0" fontId="3" fillId="7" borderId="54" xfId="0" applyFont="1" applyFill="1" applyBorder="1" applyAlignment="1">
      <alignment horizontal="center" vertical="center" wrapText="1"/>
    </xf>
    <xf numFmtId="0" fontId="3" fillId="7" borderId="55" xfId="0" applyFont="1" applyFill="1" applyBorder="1" applyAlignment="1">
      <alignment horizontal="center" vertical="center" wrapText="1"/>
    </xf>
    <xf numFmtId="0" fontId="4" fillId="0" borderId="35" xfId="0" applyFont="1" applyBorder="1" applyAlignment="1">
      <alignment horizontal="center" wrapText="1"/>
    </xf>
    <xf numFmtId="4" fontId="3" fillId="12" borderId="8" xfId="0" quotePrefix="1" applyNumberFormat="1" applyFont="1" applyFill="1" applyBorder="1" applyAlignment="1">
      <alignment horizontal="center" vertical="center" wrapText="1"/>
    </xf>
    <xf numFmtId="4" fontId="3" fillId="12" borderId="7" xfId="0" applyNumberFormat="1" applyFont="1" applyFill="1" applyBorder="1" applyAlignment="1">
      <alignment horizontal="center" vertical="center" wrapText="1"/>
    </xf>
    <xf numFmtId="4" fontId="3" fillId="12" borderId="7" xfId="0" quotePrefix="1" applyNumberFormat="1" applyFont="1" applyFill="1" applyBorder="1" applyAlignment="1">
      <alignment horizontal="center" vertical="center" wrapText="1"/>
    </xf>
    <xf numFmtId="4" fontId="3" fillId="6" borderId="56" xfId="0" quotePrefix="1" applyNumberFormat="1" applyFont="1" applyFill="1" applyBorder="1" applyAlignment="1">
      <alignment horizontal="center" vertical="center" wrapText="1"/>
    </xf>
    <xf numFmtId="4" fontId="3" fillId="6" borderId="57" xfId="0" quotePrefix="1" applyNumberFormat="1" applyFont="1" applyFill="1" applyBorder="1" applyAlignment="1">
      <alignment horizontal="center" vertical="center" wrapText="1"/>
    </xf>
    <xf numFmtId="10" fontId="3" fillId="6" borderId="58" xfId="0" quotePrefix="1" applyNumberFormat="1" applyFont="1" applyFill="1" applyBorder="1" applyAlignment="1">
      <alignment horizontal="center" vertical="center" wrapText="1"/>
    </xf>
    <xf numFmtId="4" fontId="3" fillId="6" borderId="59" xfId="0" quotePrefix="1" applyNumberFormat="1" applyFont="1" applyFill="1" applyBorder="1" applyAlignment="1">
      <alignment horizontal="center" vertical="center" wrapText="1"/>
    </xf>
    <xf numFmtId="49" fontId="4" fillId="4" borderId="11" xfId="0" applyNumberFormat="1" applyFont="1" applyFill="1" applyBorder="1" applyAlignment="1" applyProtection="1">
      <alignment horizontal="center"/>
      <protection locked="0"/>
    </xf>
    <xf numFmtId="165" fontId="4" fillId="4" borderId="11" xfId="0" applyNumberFormat="1" applyFont="1" applyFill="1" applyBorder="1" applyProtection="1">
      <protection locked="0"/>
    </xf>
    <xf numFmtId="4" fontId="4" fillId="4" borderId="7" xfId="0" applyNumberFormat="1" applyFont="1" applyFill="1" applyBorder="1" applyProtection="1">
      <protection locked="0"/>
    </xf>
    <xf numFmtId="3" fontId="4" fillId="9" borderId="7" xfId="0" applyNumberFormat="1" applyFont="1" applyFill="1" applyBorder="1" applyProtection="1">
      <protection locked="0"/>
    </xf>
    <xf numFmtId="3" fontId="4" fillId="8" borderId="7" xfId="10" applyNumberFormat="1" applyFont="1" applyFill="1" applyBorder="1" applyAlignment="1">
      <alignment horizontal="center"/>
    </xf>
    <xf numFmtId="1" fontId="0" fillId="13" borderId="7" xfId="0" applyNumberFormat="1" applyFill="1" applyBorder="1" applyAlignment="1">
      <alignment horizontal="center"/>
    </xf>
    <xf numFmtId="4" fontId="0" fillId="13" borderId="7" xfId="0" quotePrefix="1" applyNumberFormat="1" applyFill="1" applyBorder="1"/>
    <xf numFmtId="0" fontId="0" fillId="13" borderId="7" xfId="0" quotePrefix="1" applyFill="1" applyBorder="1" applyAlignment="1">
      <alignment horizontal="center"/>
    </xf>
    <xf numFmtId="3" fontId="0" fillId="14" borderId="7" xfId="0" quotePrefix="1" applyNumberFormat="1" applyFill="1" applyBorder="1" applyAlignment="1">
      <alignment horizontal="center"/>
    </xf>
    <xf numFmtId="3" fontId="0" fillId="13" borderId="7" xfId="0" quotePrefix="1" applyNumberFormat="1" applyFill="1" applyBorder="1" applyAlignment="1">
      <alignment horizontal="center"/>
    </xf>
    <xf numFmtId="0" fontId="0" fillId="15" borderId="7" xfId="0" quotePrefix="1" applyFill="1" applyBorder="1" applyAlignment="1">
      <alignment horizontal="center"/>
    </xf>
    <xf numFmtId="167" fontId="4" fillId="13" borderId="7" xfId="0" quotePrefix="1" applyNumberFormat="1" applyFont="1" applyFill="1" applyBorder="1" applyAlignment="1">
      <alignment horizontal="center"/>
    </xf>
    <xf numFmtId="3" fontId="4" fillId="13" borderId="7" xfId="10" applyNumberFormat="1" applyFont="1" applyFill="1" applyBorder="1" applyAlignment="1">
      <alignment horizontal="center"/>
    </xf>
    <xf numFmtId="43" fontId="4" fillId="13" borderId="7" xfId="0" quotePrefix="1" applyNumberFormat="1" applyFont="1" applyFill="1" applyBorder="1" applyAlignment="1">
      <alignment horizontal="center"/>
    </xf>
    <xf numFmtId="10" fontId="3" fillId="0" borderId="7" xfId="0" applyNumberFormat="1" applyFont="1" applyBorder="1" applyAlignment="1">
      <alignment horizontal="center"/>
    </xf>
    <xf numFmtId="0" fontId="4" fillId="7" borderId="51" xfId="0" quotePrefix="1" applyFont="1" applyFill="1" applyBorder="1" applyAlignment="1">
      <alignment horizontal="center"/>
    </xf>
    <xf numFmtId="43" fontId="4" fillId="8" borderId="51" xfId="0" quotePrefix="1" applyNumberFormat="1" applyFont="1" applyFill="1" applyBorder="1" applyAlignment="1">
      <alignment horizontal="center"/>
    </xf>
    <xf numFmtId="10" fontId="4" fillId="14" borderId="7" xfId="0" applyNumberFormat="1" applyFont="1" applyFill="1" applyBorder="1"/>
    <xf numFmtId="0" fontId="4" fillId="0" borderId="7" xfId="0" applyFont="1" applyBorder="1" applyAlignment="1">
      <alignment horizontal="center"/>
    </xf>
    <xf numFmtId="1" fontId="4" fillId="4" borderId="9" xfId="0" applyNumberFormat="1" applyFont="1" applyFill="1" applyBorder="1" applyAlignment="1" applyProtection="1">
      <alignment horizontal="center"/>
      <protection hidden="1"/>
    </xf>
    <xf numFmtId="0" fontId="4" fillId="4" borderId="11" xfId="0" applyFont="1" applyFill="1" applyBorder="1" applyAlignment="1" applyProtection="1">
      <alignment horizontal="center"/>
      <protection hidden="1"/>
    </xf>
    <xf numFmtId="4" fontId="4" fillId="4" borderId="11" xfId="0" applyNumberFormat="1" applyFont="1" applyFill="1" applyBorder="1" applyAlignment="1" applyProtection="1">
      <alignment horizontal="center"/>
      <protection hidden="1"/>
    </xf>
    <xf numFmtId="1" fontId="4" fillId="4" borderId="11" xfId="0" applyNumberFormat="1" applyFont="1" applyFill="1" applyBorder="1" applyProtection="1">
      <protection hidden="1"/>
    </xf>
    <xf numFmtId="3" fontId="4" fillId="4" borderId="15" xfId="0" applyNumberFormat="1" applyFont="1" applyFill="1" applyBorder="1" applyProtection="1">
      <protection hidden="1"/>
    </xf>
    <xf numFmtId="3" fontId="4" fillId="4" borderId="11" xfId="0" applyNumberFormat="1" applyFont="1" applyFill="1" applyBorder="1" applyProtection="1">
      <protection hidden="1"/>
    </xf>
    <xf numFmtId="3" fontId="4" fillId="4" borderId="7" xfId="0" applyNumberFormat="1" applyFont="1" applyFill="1" applyBorder="1" applyProtection="1">
      <protection hidden="1"/>
    </xf>
    <xf numFmtId="3" fontId="4" fillId="9" borderId="7" xfId="0" applyNumberFormat="1" applyFont="1" applyFill="1" applyBorder="1" applyProtection="1">
      <protection hidden="1"/>
    </xf>
    <xf numFmtId="0" fontId="4" fillId="7" borderId="7" xfId="0" quotePrefix="1" applyFont="1" applyFill="1" applyBorder="1" applyAlignment="1" applyProtection="1">
      <alignment horizontal="center"/>
      <protection hidden="1"/>
    </xf>
    <xf numFmtId="49" fontId="4" fillId="8" borderId="7" xfId="10" quotePrefix="1" applyNumberFormat="1" applyFont="1" applyFill="1" applyBorder="1" applyAlignment="1" applyProtection="1">
      <alignment horizontal="center"/>
      <protection hidden="1"/>
    </xf>
    <xf numFmtId="43" fontId="4" fillId="8" borderId="7" xfId="0" quotePrefix="1" applyNumberFormat="1" applyFont="1" applyFill="1" applyBorder="1" applyAlignment="1" applyProtection="1">
      <alignment horizontal="center"/>
      <protection hidden="1"/>
    </xf>
    <xf numFmtId="167" fontId="4" fillId="8" borderId="7" xfId="0" quotePrefix="1" applyNumberFormat="1" applyFont="1" applyFill="1" applyBorder="1" applyAlignment="1" applyProtection="1">
      <alignment horizontal="center"/>
      <protection hidden="1"/>
    </xf>
    <xf numFmtId="3" fontId="4" fillId="8" borderId="7" xfId="10" applyNumberFormat="1" applyFont="1" applyFill="1" applyBorder="1" applyAlignment="1" applyProtection="1">
      <alignment horizontal="center"/>
      <protection hidden="1"/>
    </xf>
    <xf numFmtId="3" fontId="4" fillId="2" borderId="7" xfId="0" applyNumberFormat="1" applyFont="1" applyFill="1" applyBorder="1" applyProtection="1">
      <protection hidden="1"/>
    </xf>
    <xf numFmtId="4" fontId="4" fillId="2" borderId="7" xfId="0" applyNumberFormat="1" applyFont="1" applyFill="1" applyBorder="1" applyProtection="1">
      <protection hidden="1"/>
    </xf>
    <xf numFmtId="1" fontId="0" fillId="13" borderId="7" xfId="0" applyNumberFormat="1" applyFill="1" applyBorder="1" applyAlignment="1" applyProtection="1">
      <alignment horizontal="center"/>
      <protection hidden="1"/>
    </xf>
    <xf numFmtId="4" fontId="0" fillId="13" borderId="7" xfId="0" quotePrefix="1" applyNumberFormat="1" applyFill="1" applyBorder="1" applyProtection="1">
      <protection hidden="1"/>
    </xf>
    <xf numFmtId="0" fontId="0" fillId="13" borderId="7" xfId="0" quotePrefix="1" applyFill="1" applyBorder="1" applyAlignment="1" applyProtection="1">
      <alignment horizontal="center"/>
      <protection hidden="1"/>
    </xf>
    <xf numFmtId="3" fontId="0" fillId="14" borderId="7" xfId="0" quotePrefix="1" applyNumberFormat="1" applyFill="1" applyBorder="1" applyAlignment="1" applyProtection="1">
      <alignment horizontal="center"/>
      <protection hidden="1"/>
    </xf>
    <xf numFmtId="3" fontId="0" fillId="13" borderId="7" xfId="0" quotePrefix="1" applyNumberFormat="1" applyFill="1" applyBorder="1" applyAlignment="1" applyProtection="1">
      <alignment horizontal="center"/>
      <protection hidden="1"/>
    </xf>
    <xf numFmtId="0" fontId="0" fillId="15" borderId="7" xfId="0" quotePrefix="1" applyFill="1" applyBorder="1" applyAlignment="1" applyProtection="1">
      <alignment horizontal="center"/>
      <protection hidden="1"/>
    </xf>
    <xf numFmtId="167" fontId="4" fillId="13" borderId="7" xfId="0" quotePrefix="1" applyNumberFormat="1" applyFont="1" applyFill="1" applyBorder="1" applyAlignment="1" applyProtection="1">
      <alignment horizontal="center"/>
      <protection hidden="1"/>
    </xf>
    <xf numFmtId="3" fontId="4" fillId="13" borderId="7" xfId="10" applyNumberFormat="1" applyFont="1" applyFill="1" applyBorder="1" applyAlignment="1" applyProtection="1">
      <alignment horizontal="center"/>
      <protection hidden="1"/>
    </xf>
    <xf numFmtId="43" fontId="4" fillId="13" borderId="7" xfId="0" quotePrefix="1" applyNumberFormat="1" applyFont="1" applyFill="1" applyBorder="1" applyAlignment="1" applyProtection="1">
      <alignment horizontal="center"/>
      <protection hidden="1"/>
    </xf>
    <xf numFmtId="10" fontId="3" fillId="0" borderId="7" xfId="0" applyNumberFormat="1" applyFont="1" applyBorder="1" applyAlignment="1" applyProtection="1">
      <alignment horizontal="center"/>
      <protection hidden="1"/>
    </xf>
    <xf numFmtId="0" fontId="4" fillId="7" borderId="51" xfId="0" quotePrefix="1" applyFont="1" applyFill="1" applyBorder="1" applyAlignment="1" applyProtection="1">
      <alignment horizontal="center"/>
      <protection hidden="1"/>
    </xf>
    <xf numFmtId="0" fontId="4" fillId="7" borderId="60" xfId="0" quotePrefix="1" applyFont="1" applyFill="1" applyBorder="1" applyAlignment="1" applyProtection="1">
      <alignment horizontal="center"/>
      <protection hidden="1"/>
    </xf>
    <xf numFmtId="43" fontId="4" fillId="8" borderId="51" xfId="0" quotePrefix="1" applyNumberFormat="1" applyFont="1" applyFill="1" applyBorder="1" applyAlignment="1" applyProtection="1">
      <alignment horizontal="center"/>
      <protection hidden="1"/>
    </xf>
    <xf numFmtId="43" fontId="4" fillId="8" borderId="11" xfId="0" quotePrefix="1" applyNumberFormat="1" applyFont="1" applyFill="1" applyBorder="1" applyAlignment="1" applyProtection="1">
      <alignment horizontal="center"/>
      <protection hidden="1"/>
    </xf>
    <xf numFmtId="167" fontId="4" fillId="8" borderId="14" xfId="0" quotePrefix="1" applyNumberFormat="1" applyFont="1" applyFill="1" applyBorder="1" applyAlignment="1" applyProtection="1">
      <alignment horizontal="center"/>
      <protection hidden="1"/>
    </xf>
    <xf numFmtId="3" fontId="4" fillId="8" borderId="15" xfId="10" applyNumberFormat="1" applyFont="1" applyFill="1" applyBorder="1" applyAlignment="1" applyProtection="1">
      <alignment horizontal="center"/>
      <protection hidden="1"/>
    </xf>
    <xf numFmtId="10" fontId="4" fillId="14" borderId="7" xfId="0" applyNumberFormat="1" applyFont="1" applyFill="1" applyBorder="1" applyProtection="1">
      <protection hidden="1"/>
    </xf>
    <xf numFmtId="0" fontId="4" fillId="0" borderId="7" xfId="0" applyFont="1" applyBorder="1" applyAlignment="1" applyProtection="1">
      <alignment horizontal="center"/>
      <protection hidden="1"/>
    </xf>
    <xf numFmtId="1" fontId="4" fillId="24" borderId="11" xfId="0" applyNumberFormat="1" applyFont="1" applyFill="1" applyBorder="1" applyAlignment="1" applyProtection="1">
      <alignment horizontal="center"/>
      <protection hidden="1"/>
    </xf>
    <xf numFmtId="3" fontId="0" fillId="3" borderId="0" xfId="0" quotePrefix="1" applyNumberFormat="1" applyFill="1" applyAlignment="1">
      <alignment horizontal="left"/>
    </xf>
    <xf numFmtId="2" fontId="0" fillId="3" borderId="0" xfId="0" quotePrefix="1" applyNumberFormat="1" applyFill="1"/>
    <xf numFmtId="0" fontId="0" fillId="3" borderId="0" xfId="0" quotePrefix="1" applyFill="1" applyAlignment="1">
      <alignment horizontal="center"/>
    </xf>
    <xf numFmtId="164" fontId="0" fillId="3" borderId="0" xfId="0" quotePrefix="1" applyNumberFormat="1" applyFill="1"/>
    <xf numFmtId="3" fontId="0" fillId="3" borderId="0" xfId="0" quotePrefix="1" applyNumberFormat="1" applyFill="1" applyAlignment="1">
      <alignment horizontal="center"/>
    </xf>
    <xf numFmtId="4" fontId="0" fillId="3" borderId="0" xfId="0" quotePrefix="1" applyNumberFormat="1" applyFill="1"/>
    <xf numFmtId="0" fontId="0" fillId="15" borderId="0" xfId="0" quotePrefix="1" applyFill="1" applyAlignment="1">
      <alignment horizontal="center"/>
    </xf>
    <xf numFmtId="0" fontId="2" fillId="3" borderId="0" xfId="0" quotePrefix="1" applyFont="1" applyFill="1" applyAlignment="1">
      <alignment horizontal="center"/>
    </xf>
    <xf numFmtId="0" fontId="0" fillId="12" borderId="0" xfId="0" applyFill="1"/>
    <xf numFmtId="0" fontId="0" fillId="12" borderId="28" xfId="0" applyFill="1" applyBorder="1"/>
    <xf numFmtId="3" fontId="1" fillId="0" borderId="0" xfId="10" applyNumberFormat="1" applyFill="1" applyBorder="1" applyProtection="1">
      <protection locked="0"/>
    </xf>
    <xf numFmtId="38" fontId="0" fillId="0" borderId="4" xfId="0" applyNumberFormat="1" applyBorder="1"/>
    <xf numFmtId="0" fontId="0" fillId="15" borderId="0" xfId="0" applyFill="1"/>
    <xf numFmtId="0" fontId="2" fillId="0" borderId="0" xfId="0" applyFont="1" applyAlignment="1">
      <alignment horizontal="center"/>
    </xf>
    <xf numFmtId="0" fontId="0" fillId="0" borderId="28" xfId="0" applyBorder="1"/>
    <xf numFmtId="0" fontId="6" fillId="22" borderId="61" xfId="0" applyFont="1" applyFill="1" applyBorder="1" applyAlignment="1">
      <alignment horizontal="left" vertical="center"/>
    </xf>
    <xf numFmtId="0" fontId="6" fillId="22" borderId="62" xfId="0" applyFont="1" applyFill="1" applyBorder="1" applyAlignment="1">
      <alignment horizontal="left" vertical="center"/>
    </xf>
    <xf numFmtId="0" fontId="6" fillId="22" borderId="62" xfId="0" applyFont="1" applyFill="1" applyBorder="1" applyAlignment="1">
      <alignment horizontal="center" vertical="center"/>
    </xf>
    <xf numFmtId="0" fontId="6" fillId="22" borderId="63" xfId="0" applyFont="1" applyFill="1" applyBorder="1" applyAlignment="1">
      <alignment horizontal="left" vertical="center"/>
    </xf>
    <xf numFmtId="49" fontId="3" fillId="5" borderId="13" xfId="0" applyNumberFormat="1" applyFont="1" applyFill="1" applyBorder="1" applyAlignment="1">
      <alignment horizontal="right" vertical="center"/>
    </xf>
    <xf numFmtId="49" fontId="3" fillId="5" borderId="13" xfId="0" quotePrefix="1" applyNumberFormat="1" applyFont="1" applyFill="1" applyBorder="1" applyAlignment="1">
      <alignment horizontal="right" vertical="center"/>
    </xf>
    <xf numFmtId="1" fontId="4" fillId="7" borderId="7" xfId="0" applyNumberFormat="1" applyFont="1" applyFill="1" applyBorder="1" applyAlignment="1">
      <alignment horizontal="center" vertical="center"/>
    </xf>
    <xf numFmtId="1" fontId="4" fillId="7" borderId="17" xfId="0" applyNumberFormat="1" applyFont="1" applyFill="1" applyBorder="1" applyAlignment="1">
      <alignment horizontal="center" vertical="center"/>
    </xf>
    <xf numFmtId="0" fontId="4" fillId="7" borderId="51" xfId="0" applyFont="1" applyFill="1" applyBorder="1" applyAlignment="1">
      <alignment horizontal="center" vertical="center"/>
    </xf>
    <xf numFmtId="0" fontId="4" fillId="7" borderId="60" xfId="0" applyFont="1" applyFill="1" applyBorder="1" applyAlignment="1">
      <alignment horizontal="center" vertical="center"/>
    </xf>
    <xf numFmtId="0" fontId="4" fillId="7" borderId="64" xfId="0" applyFont="1" applyFill="1" applyBorder="1" applyAlignment="1">
      <alignment horizontal="center" vertical="center"/>
    </xf>
    <xf numFmtId="4" fontId="4" fillId="4" borderId="11" xfId="0" applyNumberFormat="1" applyFont="1" applyFill="1" applyBorder="1" applyProtection="1">
      <protection locked="0"/>
    </xf>
    <xf numFmtId="3" fontId="4" fillId="9" borderId="11" xfId="0" applyNumberFormat="1" applyFont="1" applyFill="1" applyBorder="1" applyProtection="1">
      <protection locked="0"/>
    </xf>
    <xf numFmtId="49" fontId="4" fillId="8" borderId="11" xfId="10" quotePrefix="1" applyNumberFormat="1" applyFont="1" applyFill="1" applyBorder="1" applyAlignment="1">
      <alignment horizontal="center"/>
    </xf>
    <xf numFmtId="3" fontId="4" fillId="8" borderId="11" xfId="10" applyNumberFormat="1" applyFont="1" applyFill="1" applyBorder="1" applyAlignment="1">
      <alignment horizontal="center"/>
    </xf>
    <xf numFmtId="3" fontId="4" fillId="2" borderId="11" xfId="0" applyNumberFormat="1" applyFont="1" applyFill="1" applyBorder="1" applyProtection="1">
      <protection locked="0"/>
    </xf>
    <xf numFmtId="4" fontId="4" fillId="2" borderId="11" xfId="0" applyNumberFormat="1" applyFont="1" applyFill="1" applyBorder="1" applyProtection="1">
      <protection locked="0"/>
    </xf>
    <xf numFmtId="1" fontId="0" fillId="13" borderId="11" xfId="0" applyNumberFormat="1" applyFill="1" applyBorder="1" applyAlignment="1">
      <alignment horizontal="center"/>
    </xf>
    <xf numFmtId="4" fontId="0" fillId="13" borderId="11" xfId="0" quotePrefix="1" applyNumberFormat="1" applyFill="1" applyBorder="1"/>
    <xf numFmtId="0" fontId="0" fillId="13" borderId="11" xfId="0" quotePrefix="1" applyFill="1" applyBorder="1" applyAlignment="1">
      <alignment horizontal="center"/>
    </xf>
    <xf numFmtId="3" fontId="0" fillId="14" borderId="11" xfId="0" quotePrefix="1" applyNumberFormat="1" applyFill="1" applyBorder="1" applyAlignment="1">
      <alignment horizontal="center"/>
    </xf>
    <xf numFmtId="3" fontId="0" fillId="13" borderId="11" xfId="0" quotePrefix="1" applyNumberFormat="1" applyFill="1" applyBorder="1" applyAlignment="1">
      <alignment horizontal="center"/>
    </xf>
    <xf numFmtId="0" fontId="0" fillId="15" borderId="11" xfId="0" quotePrefix="1" applyFill="1" applyBorder="1" applyAlignment="1">
      <alignment horizontal="center"/>
    </xf>
    <xf numFmtId="167" fontId="4" fillId="13" borderId="11" xfId="0" quotePrefix="1" applyNumberFormat="1" applyFont="1" applyFill="1" applyBorder="1" applyAlignment="1">
      <alignment horizontal="center"/>
    </xf>
    <xf numFmtId="3" fontId="4" fillId="13" borderId="11" xfId="10" applyNumberFormat="1" applyFont="1" applyFill="1" applyBorder="1" applyAlignment="1">
      <alignment horizontal="center"/>
    </xf>
    <xf numFmtId="43" fontId="4" fillId="13" borderId="11" xfId="0" quotePrefix="1" applyNumberFormat="1" applyFont="1" applyFill="1" applyBorder="1" applyAlignment="1">
      <alignment horizontal="center"/>
    </xf>
    <xf numFmtId="10" fontId="3" fillId="0" borderId="11" xfId="0" applyNumberFormat="1" applyFont="1" applyBorder="1" applyAlignment="1">
      <alignment horizontal="center"/>
    </xf>
    <xf numFmtId="3" fontId="3" fillId="6" borderId="53" xfId="0" applyNumberFormat="1" applyFont="1" applyFill="1" applyBorder="1" applyAlignment="1">
      <alignment horizontal="center" vertical="center" wrapText="1"/>
    </xf>
    <xf numFmtId="4" fontId="3" fillId="6" borderId="53" xfId="0" quotePrefix="1" applyNumberFormat="1" applyFont="1" applyFill="1" applyBorder="1" applyAlignment="1">
      <alignment horizontal="center" vertical="center" wrapText="1"/>
    </xf>
    <xf numFmtId="4" fontId="3" fillId="9" borderId="53" xfId="0" quotePrefix="1" applyNumberFormat="1" applyFont="1" applyFill="1" applyBorder="1" applyAlignment="1">
      <alignment horizontal="center" vertical="center" wrapText="1"/>
    </xf>
    <xf numFmtId="10" fontId="6" fillId="4" borderId="65" xfId="0" applyNumberFormat="1" applyFont="1" applyFill="1" applyBorder="1" applyAlignment="1" applyProtection="1">
      <alignment vertical="center"/>
      <protection locked="0"/>
    </xf>
    <xf numFmtId="0" fontId="6" fillId="22" borderId="66" xfId="0" applyFont="1" applyFill="1" applyBorder="1" applyAlignment="1">
      <alignment horizontal="left" vertical="center"/>
    </xf>
    <xf numFmtId="1" fontId="3" fillId="7" borderId="35" xfId="0" applyNumberFormat="1" applyFont="1" applyFill="1" applyBorder="1" applyAlignment="1">
      <alignment horizontal="center" vertical="center"/>
    </xf>
    <xf numFmtId="1" fontId="3" fillId="7" borderId="39" xfId="0" applyNumberFormat="1" applyFont="1" applyFill="1" applyBorder="1" applyAlignment="1">
      <alignment horizontal="center" vertical="center"/>
    </xf>
    <xf numFmtId="9" fontId="3" fillId="4" borderId="67" xfId="0" applyNumberFormat="1" applyFont="1" applyFill="1" applyBorder="1" applyAlignment="1">
      <alignment horizontal="center"/>
    </xf>
    <xf numFmtId="166" fontId="3" fillId="6" borderId="17" xfId="0" quotePrefix="1" applyNumberFormat="1" applyFont="1" applyFill="1" applyBorder="1" applyAlignment="1">
      <alignment horizontal="center" vertical="center" wrapText="1"/>
    </xf>
    <xf numFmtId="0" fontId="3" fillId="8" borderId="17" xfId="0" quotePrefix="1" applyFont="1" applyFill="1" applyBorder="1" applyAlignment="1">
      <alignment horizontal="center" vertical="center" wrapText="1"/>
    </xf>
    <xf numFmtId="4" fontId="3" fillId="12" borderId="17" xfId="0" quotePrefix="1" applyNumberFormat="1" applyFont="1" applyFill="1" applyBorder="1" applyAlignment="1">
      <alignment horizontal="center" vertical="center" wrapText="1"/>
    </xf>
    <xf numFmtId="0" fontId="6" fillId="22" borderId="44" xfId="0" applyFont="1" applyFill="1" applyBorder="1" applyAlignment="1">
      <alignment horizontal="left" vertical="center"/>
    </xf>
    <xf numFmtId="1" fontId="6" fillId="22" borderId="0" xfId="0" quotePrefix="1" applyNumberFormat="1" applyFont="1" applyFill="1" applyAlignment="1">
      <alignment vertical="center"/>
    </xf>
    <xf numFmtId="1" fontId="4" fillId="4" borderId="15" xfId="0" applyNumberFormat="1" applyFont="1" applyFill="1" applyBorder="1" applyAlignment="1" applyProtection="1">
      <alignment horizontal="center"/>
      <protection hidden="1"/>
    </xf>
    <xf numFmtId="0" fontId="4" fillId="7" borderId="11" xfId="0" quotePrefix="1" applyFont="1" applyFill="1" applyBorder="1" applyAlignment="1" applyProtection="1">
      <alignment horizontal="center"/>
      <protection hidden="1"/>
    </xf>
    <xf numFmtId="49" fontId="4" fillId="8" borderId="11" xfId="10" quotePrefix="1" applyNumberFormat="1" applyFont="1" applyFill="1" applyBorder="1" applyAlignment="1" applyProtection="1">
      <alignment horizontal="center"/>
      <protection hidden="1"/>
    </xf>
    <xf numFmtId="167" fontId="4" fillId="8" borderId="11" xfId="0" quotePrefix="1" applyNumberFormat="1" applyFont="1" applyFill="1" applyBorder="1" applyAlignment="1" applyProtection="1">
      <alignment horizontal="center"/>
      <protection hidden="1"/>
    </xf>
    <xf numFmtId="3" fontId="4" fillId="8" borderId="11" xfId="10" applyNumberFormat="1" applyFont="1" applyFill="1" applyBorder="1" applyAlignment="1" applyProtection="1">
      <alignment horizontal="center"/>
      <protection hidden="1"/>
    </xf>
    <xf numFmtId="3" fontId="4" fillId="2" borderId="11" xfId="0" applyNumberFormat="1" applyFont="1" applyFill="1" applyBorder="1" applyProtection="1">
      <protection hidden="1"/>
    </xf>
    <xf numFmtId="4" fontId="4" fillId="2" borderId="11" xfId="0" applyNumberFormat="1" applyFont="1" applyFill="1" applyBorder="1" applyProtection="1">
      <protection hidden="1"/>
    </xf>
    <xf numFmtId="1" fontId="0" fillId="13" borderId="11" xfId="0" applyNumberFormat="1" applyFill="1" applyBorder="1" applyAlignment="1" applyProtection="1">
      <alignment horizontal="center"/>
      <protection hidden="1"/>
    </xf>
    <xf numFmtId="4" fontId="0" fillId="13" borderId="11" xfId="0" quotePrefix="1" applyNumberFormat="1" applyFill="1" applyBorder="1" applyProtection="1">
      <protection hidden="1"/>
    </xf>
    <xf numFmtId="0" fontId="0" fillId="13" borderId="11" xfId="0" quotePrefix="1" applyFill="1" applyBorder="1" applyAlignment="1" applyProtection="1">
      <alignment horizontal="center"/>
      <protection hidden="1"/>
    </xf>
    <xf numFmtId="3" fontId="0" fillId="14" borderId="11" xfId="0" quotePrefix="1" applyNumberFormat="1" applyFill="1" applyBorder="1" applyAlignment="1" applyProtection="1">
      <alignment horizontal="center"/>
      <protection hidden="1"/>
    </xf>
    <xf numFmtId="3" fontId="0" fillId="13" borderId="11" xfId="0" quotePrefix="1" applyNumberFormat="1" applyFill="1" applyBorder="1" applyAlignment="1" applyProtection="1">
      <alignment horizontal="center"/>
      <protection hidden="1"/>
    </xf>
    <xf numFmtId="0" fontId="0" fillId="15" borderId="11" xfId="0" quotePrefix="1" applyFill="1" applyBorder="1" applyAlignment="1" applyProtection="1">
      <alignment horizontal="center"/>
      <protection hidden="1"/>
    </xf>
    <xf numFmtId="167" fontId="4" fillId="13" borderId="11" xfId="0" quotePrefix="1" applyNumberFormat="1" applyFont="1" applyFill="1" applyBorder="1" applyAlignment="1" applyProtection="1">
      <alignment horizontal="center"/>
      <protection hidden="1"/>
    </xf>
    <xf numFmtId="3" fontId="4" fillId="13" borderId="11" xfId="10" applyNumberFormat="1" applyFont="1" applyFill="1" applyBorder="1" applyAlignment="1" applyProtection="1">
      <alignment horizontal="center"/>
      <protection hidden="1"/>
    </xf>
    <xf numFmtId="43" fontId="4" fillId="13" borderId="11" xfId="0" quotePrefix="1" applyNumberFormat="1" applyFont="1" applyFill="1" applyBorder="1" applyAlignment="1" applyProtection="1">
      <alignment horizontal="center"/>
      <protection hidden="1"/>
    </xf>
    <xf numFmtId="10" fontId="3" fillId="0" borderId="11" xfId="0" applyNumberFormat="1" applyFont="1" applyBorder="1" applyAlignment="1" applyProtection="1">
      <alignment horizontal="center"/>
      <protection hidden="1"/>
    </xf>
    <xf numFmtId="0" fontId="0" fillId="0" borderId="68" xfId="0" applyBorder="1"/>
    <xf numFmtId="0" fontId="0" fillId="0" borderId="69" xfId="0" applyBorder="1"/>
    <xf numFmtId="49" fontId="4" fillId="4" borderId="21" xfId="0" applyNumberFormat="1" applyFont="1" applyFill="1" applyBorder="1" applyAlignment="1" applyProtection="1">
      <alignment horizontal="center"/>
      <protection locked="0"/>
    </xf>
    <xf numFmtId="0" fontId="4" fillId="4" borderId="70" xfId="0" applyFont="1" applyFill="1" applyBorder="1" applyProtection="1">
      <protection locked="0"/>
    </xf>
    <xf numFmtId="3" fontId="4" fillId="4" borderId="21" xfId="0" applyNumberFormat="1" applyFont="1" applyFill="1" applyBorder="1" applyProtection="1">
      <protection locked="0"/>
    </xf>
    <xf numFmtId="165" fontId="4" fillId="4" borderId="21" xfId="0" applyNumberFormat="1" applyFont="1" applyFill="1" applyBorder="1" applyProtection="1">
      <protection locked="0"/>
    </xf>
    <xf numFmtId="4" fontId="4" fillId="4" borderId="20" xfId="0" applyNumberFormat="1" applyFont="1" applyFill="1" applyBorder="1" applyProtection="1">
      <protection locked="0"/>
    </xf>
    <xf numFmtId="3" fontId="4" fillId="9" borderId="20" xfId="0" applyNumberFormat="1" applyFont="1" applyFill="1" applyBorder="1" applyProtection="1">
      <protection locked="0"/>
    </xf>
    <xf numFmtId="49" fontId="4" fillId="8" borderId="20" xfId="10" quotePrefix="1" applyNumberFormat="1" applyFont="1" applyFill="1" applyBorder="1" applyAlignment="1">
      <alignment horizontal="center"/>
    </xf>
    <xf numFmtId="167" fontId="4" fillId="8" borderId="20" xfId="0" quotePrefix="1" applyNumberFormat="1" applyFont="1" applyFill="1" applyBorder="1" applyAlignment="1">
      <alignment horizontal="center"/>
    </xf>
    <xf numFmtId="3" fontId="4" fillId="8" borderId="20" xfId="10" applyNumberFormat="1" applyFont="1" applyFill="1" applyBorder="1" applyAlignment="1">
      <alignment horizontal="center"/>
    </xf>
    <xf numFmtId="3" fontId="4" fillId="2" borderId="20" xfId="0" applyNumberFormat="1" applyFont="1" applyFill="1" applyBorder="1" applyProtection="1">
      <protection locked="0"/>
    </xf>
    <xf numFmtId="4" fontId="4" fillId="2" borderId="20" xfId="0" applyNumberFormat="1" applyFont="1" applyFill="1" applyBorder="1" applyProtection="1">
      <protection locked="0"/>
    </xf>
    <xf numFmtId="1" fontId="0" fillId="13" borderId="20" xfId="0" applyNumberFormat="1" applyFill="1" applyBorder="1" applyAlignment="1">
      <alignment horizontal="center"/>
    </xf>
    <xf numFmtId="4" fontId="0" fillId="13" borderId="20" xfId="0" quotePrefix="1" applyNumberFormat="1" applyFill="1" applyBorder="1"/>
    <xf numFmtId="0" fontId="0" fillId="13" borderId="20" xfId="0" quotePrefix="1" applyFill="1" applyBorder="1" applyAlignment="1">
      <alignment horizontal="center"/>
    </xf>
    <xf numFmtId="3" fontId="0" fillId="14" borderId="20" xfId="0" quotePrefix="1" applyNumberFormat="1" applyFill="1" applyBorder="1" applyAlignment="1">
      <alignment horizontal="center"/>
    </xf>
    <xf numFmtId="3" fontId="0" fillId="13" borderId="20" xfId="0" quotePrefix="1" applyNumberFormat="1" applyFill="1" applyBorder="1" applyAlignment="1">
      <alignment horizontal="center"/>
    </xf>
    <xf numFmtId="0" fontId="0" fillId="15" borderId="20" xfId="0" quotePrefix="1" applyFill="1" applyBorder="1" applyAlignment="1">
      <alignment horizontal="center"/>
    </xf>
    <xf numFmtId="167" fontId="4" fillId="13" borderId="20" xfId="0" quotePrefix="1" applyNumberFormat="1" applyFont="1" applyFill="1" applyBorder="1" applyAlignment="1">
      <alignment horizontal="center"/>
    </xf>
    <xf numFmtId="3" fontId="4" fillId="13" borderId="20" xfId="10" applyNumberFormat="1" applyFont="1" applyFill="1" applyBorder="1" applyAlignment="1">
      <alignment horizontal="center"/>
    </xf>
    <xf numFmtId="43" fontId="4" fillId="13" borderId="20" xfId="0" quotePrefix="1" applyNumberFormat="1" applyFont="1" applyFill="1" applyBorder="1" applyAlignment="1">
      <alignment horizontal="center"/>
    </xf>
    <xf numFmtId="10" fontId="3" fillId="0" borderId="20" xfId="0" applyNumberFormat="1" applyFont="1" applyBorder="1" applyAlignment="1">
      <alignment horizontal="center"/>
    </xf>
    <xf numFmtId="0" fontId="4" fillId="7" borderId="71" xfId="0" quotePrefix="1" applyFont="1" applyFill="1" applyBorder="1" applyAlignment="1">
      <alignment horizontal="center"/>
    </xf>
    <xf numFmtId="43" fontId="4" fillId="8" borderId="71" xfId="0" quotePrefix="1" applyNumberFormat="1" applyFont="1" applyFill="1" applyBorder="1" applyAlignment="1">
      <alignment horizontal="center"/>
    </xf>
    <xf numFmtId="43" fontId="4" fillId="8" borderId="21" xfId="0" quotePrefix="1" applyNumberFormat="1" applyFont="1" applyFill="1" applyBorder="1" applyAlignment="1">
      <alignment horizontal="center"/>
    </xf>
    <xf numFmtId="167" fontId="4" fillId="8" borderId="72" xfId="0" quotePrefix="1" applyNumberFormat="1" applyFont="1" applyFill="1" applyBorder="1" applyAlignment="1">
      <alignment horizontal="center"/>
    </xf>
    <xf numFmtId="3" fontId="4" fillId="8" borderId="73" xfId="10" applyNumberFormat="1" applyFont="1" applyFill="1" applyBorder="1" applyAlignment="1">
      <alignment horizontal="center"/>
    </xf>
    <xf numFmtId="0" fontId="4" fillId="7" borderId="64" xfId="0" quotePrefix="1" applyFont="1" applyFill="1" applyBorder="1" applyAlignment="1">
      <alignment horizontal="center"/>
    </xf>
    <xf numFmtId="0" fontId="4" fillId="7" borderId="74" xfId="0" quotePrefix="1" applyFont="1" applyFill="1" applyBorder="1" applyAlignment="1">
      <alignment horizontal="center"/>
    </xf>
    <xf numFmtId="1" fontId="6" fillId="0" borderId="0" xfId="0" applyNumberFormat="1" applyFont="1" applyAlignment="1">
      <alignment horizontal="left" vertical="center" indent="1" shrinkToFit="1"/>
    </xf>
    <xf numFmtId="38" fontId="0" fillId="2" borderId="0" xfId="0" applyNumberFormat="1" applyFill="1"/>
    <xf numFmtId="3" fontId="0" fillId="2" borderId="0" xfId="0" applyNumberFormat="1" applyFill="1"/>
    <xf numFmtId="0" fontId="10" fillId="22" borderId="28" xfId="0" applyFont="1" applyFill="1" applyBorder="1" applyAlignment="1">
      <alignment horizontal="left" vertical="center"/>
    </xf>
    <xf numFmtId="3" fontId="0" fillId="0" borderId="62" xfId="0" applyNumberFormat="1" applyBorder="1"/>
    <xf numFmtId="43" fontId="0" fillId="0" borderId="62" xfId="0" applyNumberFormat="1" applyBorder="1"/>
    <xf numFmtId="164" fontId="0" fillId="0" borderId="62" xfId="0" applyNumberFormat="1" applyBorder="1"/>
    <xf numFmtId="38" fontId="0" fillId="2" borderId="62" xfId="0" applyNumberFormat="1" applyFill="1" applyBorder="1"/>
    <xf numFmtId="3" fontId="0" fillId="2" borderId="62" xfId="0" applyNumberFormat="1" applyFill="1" applyBorder="1"/>
    <xf numFmtId="0" fontId="0" fillId="0" borderId="62" xfId="0" applyBorder="1"/>
    <xf numFmtId="0" fontId="0" fillId="15" borderId="62" xfId="0" applyFill="1" applyBorder="1"/>
    <xf numFmtId="0" fontId="0" fillId="20" borderId="68" xfId="0" applyFill="1" applyBorder="1"/>
    <xf numFmtId="0" fontId="0" fillId="20" borderId="69" xfId="0" applyFill="1" applyBorder="1"/>
    <xf numFmtId="0" fontId="0" fillId="20" borderId="28" xfId="0" applyFill="1" applyBorder="1"/>
    <xf numFmtId="0" fontId="5" fillId="20" borderId="28" xfId="0" applyFont="1" applyFill="1" applyBorder="1"/>
    <xf numFmtId="0" fontId="4" fillId="20" borderId="25" xfId="0" applyFont="1" applyFill="1" applyBorder="1" applyAlignment="1">
      <alignment vertical="center"/>
    </xf>
    <xf numFmtId="0" fontId="4" fillId="0" borderId="76" xfId="0" applyFont="1" applyBorder="1" applyAlignment="1">
      <alignment horizontal="center" wrapText="1"/>
    </xf>
    <xf numFmtId="0" fontId="4" fillId="20" borderId="76" xfId="0" applyFont="1" applyFill="1" applyBorder="1" applyAlignment="1">
      <alignment horizontal="center" wrapText="1"/>
    </xf>
    <xf numFmtId="0" fontId="4" fillId="20" borderId="25" xfId="0" applyFont="1" applyFill="1" applyBorder="1" applyAlignment="1">
      <alignment horizontal="center" wrapText="1"/>
    </xf>
    <xf numFmtId="0" fontId="4" fillId="0" borderId="76" xfId="0" applyFont="1" applyBorder="1" applyAlignment="1">
      <alignment vertical="center"/>
    </xf>
    <xf numFmtId="0" fontId="4" fillId="20" borderId="76" xfId="0" applyFont="1" applyFill="1" applyBorder="1" applyAlignment="1">
      <alignment vertical="center"/>
    </xf>
    <xf numFmtId="0" fontId="35" fillId="0" borderId="76" xfId="9" applyFont="1" applyBorder="1" applyAlignment="1">
      <alignment horizontal="left" vertical="center" wrapText="1"/>
    </xf>
    <xf numFmtId="0" fontId="4" fillId="0" borderId="77" xfId="0" applyFont="1" applyBorder="1" applyAlignment="1">
      <alignment vertical="center"/>
    </xf>
    <xf numFmtId="0" fontId="4" fillId="20" borderId="77" xfId="0" applyFont="1" applyFill="1" applyBorder="1" applyAlignment="1">
      <alignment vertical="center"/>
    </xf>
    <xf numFmtId="3" fontId="5" fillId="4" borderId="78" xfId="0" applyNumberFormat="1" applyFont="1" applyFill="1" applyBorder="1" applyAlignment="1" applyProtection="1">
      <alignment vertical="center" wrapText="1"/>
      <protection locked="0"/>
    </xf>
    <xf numFmtId="38" fontId="4" fillId="5" borderId="13" xfId="0" applyNumberFormat="1" applyFont="1" applyFill="1" applyBorder="1" applyAlignment="1" applyProtection="1">
      <alignment horizontal="center" vertical="center"/>
      <protection locked="0"/>
    </xf>
    <xf numFmtId="3" fontId="4" fillId="5" borderId="10" xfId="0" applyNumberFormat="1" applyFont="1" applyFill="1" applyBorder="1" applyAlignment="1" applyProtection="1">
      <alignment horizontal="center" vertical="center"/>
      <protection locked="0"/>
    </xf>
    <xf numFmtId="4" fontId="11" fillId="5" borderId="8" xfId="0" quotePrefix="1" applyNumberFormat="1" applyFont="1" applyFill="1" applyBorder="1" applyAlignment="1">
      <alignment horizontal="center" vertical="center" shrinkToFit="1"/>
    </xf>
    <xf numFmtId="44" fontId="4" fillId="8" borderId="8" xfId="10" quotePrefix="1" applyNumberFormat="1" applyFont="1" applyFill="1" applyBorder="1" applyAlignment="1">
      <alignment horizontal="center"/>
    </xf>
    <xf numFmtId="0" fontId="11" fillId="7" borderId="12" xfId="0" applyFont="1" applyFill="1" applyBorder="1" applyAlignment="1">
      <alignment horizontal="center" vertical="center" wrapText="1"/>
    </xf>
    <xf numFmtId="0" fontId="4" fillId="7" borderId="12" xfId="0" quotePrefix="1" applyFont="1" applyFill="1" applyBorder="1" applyAlignment="1">
      <alignment horizontal="center"/>
    </xf>
    <xf numFmtId="9" fontId="11" fillId="25" borderId="8" xfId="0" applyNumberFormat="1" applyFont="1" applyFill="1" applyBorder="1" applyAlignment="1">
      <alignment horizontal="center" vertical="center" wrapText="1"/>
    </xf>
    <xf numFmtId="0" fontId="11" fillId="25" borderId="7" xfId="0" applyFont="1" applyFill="1" applyBorder="1" applyAlignment="1">
      <alignment horizontal="center" vertical="center" wrapText="1"/>
    </xf>
    <xf numFmtId="9" fontId="11" fillId="25" borderId="12" xfId="0" applyNumberFormat="1" applyFont="1" applyFill="1" applyBorder="1" applyAlignment="1">
      <alignment horizontal="center" vertical="center" wrapText="1"/>
    </xf>
    <xf numFmtId="9" fontId="11" fillId="25" borderId="9" xfId="0" applyNumberFormat="1" applyFont="1" applyFill="1" applyBorder="1" applyAlignment="1">
      <alignment horizontal="center" vertical="center" wrapText="1"/>
    </xf>
    <xf numFmtId="9" fontId="11" fillId="25" borderId="17" xfId="0" applyNumberFormat="1" applyFont="1" applyFill="1" applyBorder="1" applyAlignment="1">
      <alignment horizontal="center" vertical="center" wrapText="1"/>
    </xf>
    <xf numFmtId="3" fontId="4" fillId="16" borderId="0" xfId="0" applyNumberFormat="1" applyFont="1" applyFill="1" applyAlignment="1" applyProtection="1">
      <alignment horizontal="center" vertical="center"/>
      <protection hidden="1"/>
    </xf>
    <xf numFmtId="1" fontId="12" fillId="26" borderId="79" xfId="0" quotePrefix="1" applyNumberFormat="1" applyFont="1" applyFill="1" applyBorder="1" applyAlignment="1">
      <alignment vertical="center" wrapText="1"/>
    </xf>
    <xf numFmtId="1" fontId="11" fillId="26" borderId="35" xfId="0" quotePrefix="1" applyNumberFormat="1" applyFont="1" applyFill="1" applyBorder="1" applyAlignment="1">
      <alignment horizontal="center" vertical="center" wrapText="1"/>
    </xf>
    <xf numFmtId="165" fontId="3" fillId="27" borderId="35" xfId="0" applyNumberFormat="1" applyFont="1" applyFill="1" applyBorder="1" applyAlignment="1" applyProtection="1">
      <alignment horizontal="right" vertical="center" wrapText="1" indent="1"/>
      <protection hidden="1"/>
    </xf>
    <xf numFmtId="165" fontId="3" fillId="26" borderId="35" xfId="0" applyNumberFormat="1" applyFont="1" applyFill="1" applyBorder="1" applyAlignment="1">
      <alignment horizontal="right" vertical="center" indent="1" shrinkToFit="1"/>
    </xf>
    <xf numFmtId="3" fontId="3" fillId="26" borderId="35" xfId="0" quotePrefix="1" applyNumberFormat="1" applyFont="1" applyFill="1" applyBorder="1" applyAlignment="1">
      <alignment horizontal="center" vertical="center" wrapText="1"/>
    </xf>
    <xf numFmtId="4" fontId="3" fillId="28" borderId="35" xfId="0" quotePrefix="1" applyNumberFormat="1" applyFont="1" applyFill="1" applyBorder="1" applyAlignment="1">
      <alignment horizontal="center" vertical="center" wrapText="1"/>
    </xf>
    <xf numFmtId="0" fontId="3" fillId="7" borderId="11" xfId="0" applyFont="1" applyFill="1" applyBorder="1" applyAlignment="1">
      <alignment horizontal="center" vertical="center" wrapText="1"/>
    </xf>
    <xf numFmtId="4" fontId="3" fillId="28" borderId="36" xfId="0" quotePrefix="1" applyNumberFormat="1" applyFont="1" applyFill="1" applyBorder="1" applyAlignment="1">
      <alignment horizontal="center" vertical="center" wrapText="1"/>
    </xf>
    <xf numFmtId="0" fontId="3" fillId="7" borderId="14" xfId="0" applyFont="1" applyFill="1" applyBorder="1" applyAlignment="1">
      <alignment horizontal="center" vertical="center" wrapText="1"/>
    </xf>
    <xf numFmtId="4" fontId="3" fillId="25" borderId="80" xfId="0" quotePrefix="1" applyNumberFormat="1" applyFont="1" applyFill="1" applyBorder="1" applyAlignment="1">
      <alignment horizontal="center" vertical="center" wrapText="1"/>
    </xf>
    <xf numFmtId="4" fontId="3" fillId="25" borderId="6" xfId="0" quotePrefix="1" applyNumberFormat="1" applyFont="1" applyFill="1" applyBorder="1" applyAlignment="1">
      <alignment horizontal="center" vertical="center" wrapText="1"/>
    </xf>
    <xf numFmtId="4" fontId="3" fillId="25" borderId="81" xfId="0" quotePrefix="1" applyNumberFormat="1" applyFont="1" applyFill="1" applyBorder="1" applyAlignment="1">
      <alignment horizontal="center" vertical="center" wrapText="1"/>
    </xf>
    <xf numFmtId="4" fontId="3" fillId="25" borderId="46" xfId="0" quotePrefix="1" applyNumberFormat="1" applyFont="1" applyFill="1" applyBorder="1" applyAlignment="1">
      <alignment horizontal="center" vertical="center" wrapText="1"/>
    </xf>
    <xf numFmtId="1" fontId="5" fillId="4" borderId="16" xfId="0" applyNumberFormat="1" applyFont="1" applyFill="1" applyBorder="1" applyAlignment="1">
      <alignment horizontal="center" vertical="center" wrapText="1"/>
    </xf>
    <xf numFmtId="0" fontId="4" fillId="0" borderId="76" xfId="0" applyFont="1" applyBorder="1" applyAlignment="1">
      <alignment vertical="center" wrapText="1"/>
    </xf>
    <xf numFmtId="0" fontId="4" fillId="20" borderId="76" xfId="0" applyFont="1" applyFill="1" applyBorder="1" applyAlignment="1">
      <alignment vertical="center" wrapText="1"/>
    </xf>
    <xf numFmtId="0" fontId="4" fillId="20" borderId="25" xfId="0" applyFont="1" applyFill="1" applyBorder="1" applyAlignment="1">
      <alignment vertical="center" wrapText="1"/>
    </xf>
    <xf numFmtId="0" fontId="4" fillId="20" borderId="0" xfId="0" applyFont="1" applyFill="1" applyAlignment="1">
      <alignment vertical="center" wrapText="1"/>
    </xf>
    <xf numFmtId="0" fontId="4" fillId="0" borderId="0" xfId="0" applyFont="1" applyAlignment="1">
      <alignment vertical="center" wrapText="1"/>
    </xf>
    <xf numFmtId="1" fontId="5" fillId="4" borderId="18" xfId="0" applyNumberFormat="1" applyFont="1" applyFill="1" applyBorder="1" applyAlignment="1">
      <alignment horizontal="center" vertical="center" wrapText="1"/>
    </xf>
    <xf numFmtId="0" fontId="35" fillId="0" borderId="76" xfId="0" applyFont="1" applyBorder="1" applyAlignment="1">
      <alignment horizontal="left" vertical="center" wrapText="1"/>
    </xf>
    <xf numFmtId="0" fontId="35" fillId="0" borderId="76" xfId="0" applyFont="1" applyBorder="1" applyAlignment="1">
      <alignment vertical="center" wrapText="1"/>
    </xf>
    <xf numFmtId="0" fontId="36" fillId="29" borderId="0" xfId="1" applyFont="1" applyFill="1" applyBorder="1"/>
    <xf numFmtId="0" fontId="16" fillId="29" borderId="0" xfId="0" applyFont="1" applyFill="1"/>
    <xf numFmtId="0" fontId="0" fillId="21" borderId="0" xfId="0" applyFill="1"/>
    <xf numFmtId="0" fontId="6" fillId="22" borderId="2" xfId="0" applyFont="1" applyFill="1" applyBorder="1" applyAlignment="1">
      <alignment horizontal="center" vertical="center"/>
    </xf>
    <xf numFmtId="0" fontId="6" fillId="22" borderId="0" xfId="0" applyFont="1" applyFill="1" applyAlignment="1">
      <alignment horizontal="right" vertical="center" indent="1"/>
    </xf>
    <xf numFmtId="0" fontId="6" fillId="22" borderId="0" xfId="0" applyFont="1" applyFill="1" applyAlignment="1">
      <alignment horizontal="center" vertical="center"/>
    </xf>
    <xf numFmtId="49" fontId="6" fillId="0" borderId="43" xfId="0" applyNumberFormat="1" applyFont="1" applyBorder="1" applyAlignment="1" applyProtection="1">
      <alignment horizontal="left" vertical="center" indent="1" shrinkToFit="1"/>
      <protection locked="0"/>
    </xf>
    <xf numFmtId="49" fontId="6" fillId="23" borderId="43" xfId="0" applyNumberFormat="1" applyFont="1" applyFill="1" applyBorder="1" applyAlignment="1" applyProtection="1">
      <alignment horizontal="left" vertical="center" indent="1"/>
      <protection locked="0"/>
    </xf>
    <xf numFmtId="49" fontId="6" fillId="23" borderId="43" xfId="0" applyNumberFormat="1" applyFont="1" applyFill="1" applyBorder="1" applyAlignment="1">
      <alignment horizontal="center" vertical="center"/>
    </xf>
    <xf numFmtId="49" fontId="6" fillId="0" borderId="43" xfId="0" applyNumberFormat="1" applyFont="1" applyBorder="1" applyAlignment="1">
      <alignment horizontal="left" vertical="center" indent="1" shrinkToFit="1"/>
    </xf>
    <xf numFmtId="0" fontId="6" fillId="21" borderId="0" xfId="0" applyFont="1" applyFill="1" applyAlignment="1">
      <alignment horizontal="right" vertical="center" indent="1"/>
    </xf>
    <xf numFmtId="0" fontId="6" fillId="5" borderId="30" xfId="0" applyFont="1" applyFill="1" applyBorder="1"/>
    <xf numFmtId="0" fontId="6" fillId="5" borderId="31" xfId="0" applyFont="1" applyFill="1" applyBorder="1"/>
    <xf numFmtId="0" fontId="6" fillId="5" borderId="84" xfId="0" applyFont="1" applyFill="1" applyBorder="1"/>
    <xf numFmtId="164" fontId="4" fillId="5" borderId="85" xfId="0" applyNumberFormat="1" applyFont="1" applyFill="1" applyBorder="1" applyAlignment="1">
      <alignment horizontal="center" vertical="center"/>
    </xf>
    <xf numFmtId="9" fontId="3" fillId="5" borderId="86" xfId="0" applyNumberFormat="1" applyFont="1" applyFill="1" applyBorder="1" applyAlignment="1">
      <alignment horizontal="center" vertical="center" wrapText="1"/>
    </xf>
    <xf numFmtId="0" fontId="3" fillId="5" borderId="86" xfId="0" applyFont="1" applyFill="1" applyBorder="1" applyAlignment="1">
      <alignment horizontal="center" vertical="center" wrapText="1"/>
    </xf>
    <xf numFmtId="164" fontId="1" fillId="5" borderId="85" xfId="0" applyNumberFormat="1" applyFont="1" applyFill="1" applyBorder="1" applyAlignment="1">
      <alignment horizontal="left"/>
    </xf>
    <xf numFmtId="3" fontId="1" fillId="5" borderId="48" xfId="0" applyNumberFormat="1" applyFont="1" applyFill="1" applyBorder="1" applyAlignment="1">
      <alignment horizontal="center"/>
    </xf>
    <xf numFmtId="1" fontId="1" fillId="5" borderId="48" xfId="0" applyNumberFormat="1" applyFont="1" applyFill="1" applyBorder="1" applyAlignment="1">
      <alignment horizontal="center"/>
    </xf>
    <xf numFmtId="0" fontId="1" fillId="5" borderId="48" xfId="0" applyFont="1" applyFill="1" applyBorder="1" applyAlignment="1">
      <alignment horizontal="center"/>
    </xf>
    <xf numFmtId="3" fontId="3" fillId="5" borderId="48" xfId="0" quotePrefix="1" applyNumberFormat="1" applyFont="1" applyFill="1" applyBorder="1" applyAlignment="1">
      <alignment horizontal="center"/>
    </xf>
    <xf numFmtId="1" fontId="3" fillId="5" borderId="48" xfId="0" applyNumberFormat="1" applyFont="1" applyFill="1" applyBorder="1" applyAlignment="1">
      <alignment horizontal="center"/>
    </xf>
    <xf numFmtId="9" fontId="3" fillId="5" borderId="48" xfId="0" applyNumberFormat="1" applyFont="1" applyFill="1" applyBorder="1" applyAlignment="1">
      <alignment horizontal="center"/>
    </xf>
    <xf numFmtId="0" fontId="6" fillId="5" borderId="87" xfId="0" applyFont="1" applyFill="1" applyBorder="1"/>
    <xf numFmtId="0" fontId="1" fillId="5" borderId="31" xfId="0" applyFont="1" applyFill="1" applyBorder="1"/>
    <xf numFmtId="0" fontId="1" fillId="5" borderId="32" xfId="0" applyFont="1" applyFill="1" applyBorder="1"/>
    <xf numFmtId="0" fontId="6" fillId="5" borderId="88" xfId="0" applyFont="1" applyFill="1" applyBorder="1"/>
    <xf numFmtId="0" fontId="6" fillId="5" borderId="33" xfId="0" applyFont="1" applyFill="1" applyBorder="1"/>
    <xf numFmtId="0" fontId="6" fillId="5" borderId="51" xfId="0" applyFont="1" applyFill="1" applyBorder="1"/>
    <xf numFmtId="164" fontId="4" fillId="5" borderId="11" xfId="0" applyNumberFormat="1" applyFont="1" applyFill="1" applyBorder="1" applyAlignment="1">
      <alignment horizontal="center" vertical="center"/>
    </xf>
    <xf numFmtId="4" fontId="3" fillId="5" borderId="7" xfId="0" quotePrefix="1" applyNumberFormat="1" applyFont="1" applyFill="1" applyBorder="1" applyAlignment="1">
      <alignment horizontal="center" vertical="center" wrapText="1"/>
    </xf>
    <xf numFmtId="39" fontId="3" fillId="5" borderId="7" xfId="0" quotePrefix="1" applyNumberFormat="1" applyFont="1" applyFill="1" applyBorder="1" applyAlignment="1">
      <alignment horizontal="center" vertical="center" wrapText="1"/>
    </xf>
    <xf numFmtId="166" fontId="3" fillId="5" borderId="7" xfId="0" quotePrefix="1" applyNumberFormat="1" applyFont="1" applyFill="1" applyBorder="1" applyAlignment="1">
      <alignment horizontal="center" vertical="center" wrapText="1"/>
    </xf>
    <xf numFmtId="168" fontId="3" fillId="5" borderId="7" xfId="0" quotePrefix="1" applyNumberFormat="1" applyFont="1" applyFill="1" applyBorder="1" applyAlignment="1">
      <alignment horizontal="center" vertical="center" wrapText="1"/>
    </xf>
    <xf numFmtId="164" fontId="1" fillId="5" borderId="11" xfId="0" applyNumberFormat="1" applyFont="1" applyFill="1" applyBorder="1" applyAlignment="1">
      <alignment horizontal="left"/>
    </xf>
    <xf numFmtId="3" fontId="1" fillId="5" borderId="11" xfId="0" applyNumberFormat="1" applyFont="1" applyFill="1" applyBorder="1" applyAlignment="1">
      <alignment horizontal="center"/>
    </xf>
    <xf numFmtId="3" fontId="2" fillId="5" borderId="11" xfId="0" applyNumberFormat="1" applyFont="1" applyFill="1" applyBorder="1" applyAlignment="1">
      <alignment horizontal="center"/>
    </xf>
    <xf numFmtId="0" fontId="6" fillId="5" borderId="49" xfId="0" applyFont="1" applyFill="1" applyBorder="1"/>
    <xf numFmtId="0" fontId="1" fillId="5" borderId="0" xfId="0" applyFont="1" applyFill="1"/>
    <xf numFmtId="0" fontId="1" fillId="5" borderId="60" xfId="0" applyFont="1" applyFill="1" applyBorder="1"/>
    <xf numFmtId="3" fontId="2" fillId="9" borderId="81" xfId="0" quotePrefix="1" applyNumberFormat="1" applyFont="1" applyFill="1" applyBorder="1" applyAlignment="1">
      <alignment horizontal="center" vertical="center" wrapText="1"/>
    </xf>
    <xf numFmtId="0" fontId="3" fillId="7" borderId="89" xfId="0" applyFont="1" applyFill="1" applyBorder="1" applyAlignment="1">
      <alignment horizontal="center" vertical="center" wrapText="1"/>
    </xf>
    <xf numFmtId="0" fontId="3" fillId="7" borderId="3" xfId="0" applyFont="1" applyFill="1" applyBorder="1" applyAlignment="1">
      <alignment horizontal="center" vertical="center" wrapText="1"/>
    </xf>
    <xf numFmtId="3" fontId="3" fillId="0" borderId="6" xfId="0" quotePrefix="1" applyNumberFormat="1" applyFont="1" applyBorder="1" applyAlignment="1">
      <alignment horizontal="center"/>
    </xf>
    <xf numFmtId="2" fontId="2" fillId="15" borderId="45" xfId="0" applyNumberFormat="1" applyFont="1" applyFill="1" applyBorder="1" applyAlignment="1">
      <alignment horizontal="center"/>
    </xf>
    <xf numFmtId="4" fontId="3" fillId="6" borderId="90" xfId="0" quotePrefix="1" applyNumberFormat="1" applyFont="1" applyFill="1" applyBorder="1" applyAlignment="1">
      <alignment horizontal="center" vertical="center" wrapText="1"/>
    </xf>
    <xf numFmtId="39" fontId="3" fillId="6" borderId="53" xfId="0" applyNumberFormat="1" applyFont="1" applyFill="1" applyBorder="1" applyAlignment="1">
      <alignment horizontal="center" vertical="center" wrapText="1"/>
    </xf>
    <xf numFmtId="4" fontId="3" fillId="6" borderId="52" xfId="0" quotePrefix="1" applyNumberFormat="1" applyFont="1" applyFill="1" applyBorder="1" applyAlignment="1">
      <alignment horizontal="center" vertical="center" wrapText="1"/>
    </xf>
    <xf numFmtId="4" fontId="3" fillId="6" borderId="45" xfId="0" quotePrefix="1" applyNumberFormat="1" applyFont="1" applyFill="1" applyBorder="1" applyAlignment="1">
      <alignment horizontal="center" vertical="center" wrapText="1"/>
    </xf>
    <xf numFmtId="166" fontId="3" fillId="6" borderId="90" xfId="0" quotePrefix="1" applyNumberFormat="1" applyFont="1" applyFill="1" applyBorder="1" applyAlignment="1">
      <alignment horizontal="center" vertical="center" wrapText="1"/>
    </xf>
    <xf numFmtId="168" fontId="3" fillId="6" borderId="53" xfId="0" applyNumberFormat="1" applyFont="1" applyFill="1" applyBorder="1" applyAlignment="1">
      <alignment horizontal="center" vertical="center" wrapText="1"/>
    </xf>
    <xf numFmtId="166" fontId="3" fillId="6" borderId="45" xfId="0" quotePrefix="1" applyNumberFormat="1" applyFont="1" applyFill="1" applyBorder="1" applyAlignment="1">
      <alignment horizontal="center" vertical="center" wrapText="1"/>
    </xf>
    <xf numFmtId="3" fontId="2" fillId="9" borderId="1" xfId="0" quotePrefix="1" applyNumberFormat="1" applyFont="1" applyFill="1" applyBorder="1" applyAlignment="1">
      <alignment horizontal="center" vertical="center" wrapText="1"/>
    </xf>
    <xf numFmtId="0" fontId="3" fillId="7" borderId="66" xfId="0" applyFont="1" applyFill="1" applyBorder="1" applyAlignment="1">
      <alignment horizontal="center" vertical="center" wrapText="1"/>
    </xf>
    <xf numFmtId="0" fontId="3" fillId="7" borderId="44" xfId="0" applyFont="1" applyFill="1" applyBorder="1" applyAlignment="1">
      <alignment horizontal="center" vertical="center" wrapText="1"/>
    </xf>
    <xf numFmtId="0" fontId="3" fillId="8" borderId="38" xfId="0" quotePrefix="1" applyFont="1" applyFill="1" applyBorder="1" applyAlignment="1">
      <alignment horizontal="center" vertical="center" wrapText="1"/>
    </xf>
    <xf numFmtId="0" fontId="3" fillId="8" borderId="35" xfId="0" quotePrefix="1" applyFont="1" applyFill="1" applyBorder="1" applyAlignment="1">
      <alignment horizontal="center" wrapText="1"/>
    </xf>
    <xf numFmtId="0" fontId="3" fillId="8" borderId="36" xfId="0" quotePrefix="1" applyFont="1" applyFill="1" applyBorder="1" applyAlignment="1">
      <alignment horizontal="center" vertical="center" wrapText="1"/>
    </xf>
    <xf numFmtId="0" fontId="3" fillId="8" borderId="34" xfId="0" quotePrefix="1" applyFont="1" applyFill="1" applyBorder="1" applyAlignment="1">
      <alignment horizontal="center" vertical="center" wrapText="1"/>
    </xf>
    <xf numFmtId="0" fontId="3" fillId="8" borderId="37" xfId="0" quotePrefix="1" applyFont="1" applyFill="1" applyBorder="1" applyAlignment="1">
      <alignment horizontal="center" vertical="center" wrapText="1"/>
    </xf>
    <xf numFmtId="3" fontId="0" fillId="0" borderId="91" xfId="0" applyNumberFormat="1" applyBorder="1" applyAlignment="1">
      <alignment horizontal="center" vertical="center" wrapText="1"/>
    </xf>
    <xf numFmtId="2" fontId="0" fillId="0" borderId="85" xfId="0" applyNumberFormat="1" applyBorder="1" applyAlignment="1">
      <alignment horizontal="center" vertical="center" wrapText="1"/>
    </xf>
    <xf numFmtId="0" fontId="0" fillId="0" borderId="87" xfId="0" applyBorder="1" applyAlignment="1">
      <alignment horizontal="center" vertical="center" wrapText="1"/>
    </xf>
    <xf numFmtId="164" fontId="0" fillId="0" borderId="85" xfId="0" applyNumberFormat="1" applyBorder="1" applyAlignment="1">
      <alignment horizontal="center" vertical="center" wrapText="1"/>
    </xf>
    <xf numFmtId="0" fontId="0" fillId="0" borderId="92" xfId="0" applyBorder="1" applyAlignment="1">
      <alignment horizontal="center" vertical="center" wrapText="1"/>
    </xf>
    <xf numFmtId="164" fontId="0" fillId="0" borderId="87" xfId="0" applyNumberFormat="1" applyBorder="1" applyAlignment="1">
      <alignment horizontal="center" vertical="center" wrapText="1"/>
    </xf>
    <xf numFmtId="164" fontId="0" fillId="17" borderId="65" xfId="0" applyNumberFormat="1" applyFill="1" applyBorder="1" applyAlignment="1">
      <alignment horizontal="center" vertical="center" wrapText="1"/>
    </xf>
    <xf numFmtId="164" fontId="0" fillId="0" borderId="84" xfId="0" applyNumberFormat="1" applyBorder="1" applyAlignment="1">
      <alignment horizontal="center" vertical="center" wrapText="1"/>
    </xf>
    <xf numFmtId="0" fontId="0" fillId="15" borderId="93" xfId="0" applyFill="1" applyBorder="1" applyAlignment="1">
      <alignment horizontal="center" vertical="center" wrapText="1"/>
    </xf>
    <xf numFmtId="0" fontId="3" fillId="8" borderId="36" xfId="0" applyFont="1" applyFill="1" applyBorder="1" applyAlignment="1">
      <alignment horizontal="center" vertical="center" wrapText="1"/>
    </xf>
    <xf numFmtId="0" fontId="3" fillId="7" borderId="10" xfId="0" quotePrefix="1" applyFont="1" applyFill="1" applyBorder="1" applyAlignment="1">
      <alignment horizontal="center" vertical="center" wrapText="1"/>
    </xf>
    <xf numFmtId="0" fontId="3" fillId="7" borderId="10" xfId="0" applyFont="1" applyFill="1" applyBorder="1" applyAlignment="1">
      <alignment horizontal="center" vertical="center" wrapText="1"/>
    </xf>
    <xf numFmtId="0" fontId="3" fillId="7" borderId="39" xfId="0" applyFont="1" applyFill="1" applyBorder="1" applyAlignment="1">
      <alignment horizontal="center" vertical="center" wrapText="1"/>
    </xf>
    <xf numFmtId="165" fontId="3" fillId="6" borderId="53" xfId="0" applyNumberFormat="1" applyFont="1" applyFill="1" applyBorder="1" applyAlignment="1">
      <alignment horizontal="center" vertical="center" wrapText="1"/>
    </xf>
    <xf numFmtId="4" fontId="3" fillId="15" borderId="53" xfId="0" quotePrefix="1" applyNumberFormat="1" applyFont="1" applyFill="1" applyBorder="1" applyAlignment="1">
      <alignment horizontal="center" vertical="center" wrapText="1"/>
    </xf>
    <xf numFmtId="4" fontId="3" fillId="6" borderId="53" xfId="0" applyNumberFormat="1" applyFont="1" applyFill="1" applyBorder="1" applyAlignment="1">
      <alignment horizontal="center" vertical="center" wrapText="1"/>
    </xf>
    <xf numFmtId="10" fontId="3" fillId="6" borderId="53" xfId="0" quotePrefix="1" applyNumberFormat="1" applyFont="1" applyFill="1" applyBorder="1" applyAlignment="1">
      <alignment horizontal="center" vertical="center" wrapText="1"/>
    </xf>
    <xf numFmtId="4" fontId="3" fillId="12" borderId="48" xfId="0" quotePrefix="1" applyNumberFormat="1" applyFont="1" applyFill="1" applyBorder="1" applyAlignment="1">
      <alignment horizontal="center" vertical="center" wrapText="1"/>
    </xf>
    <xf numFmtId="4" fontId="3" fillId="12" borderId="94" xfId="0" quotePrefix="1" applyNumberFormat="1" applyFont="1" applyFill="1" applyBorder="1" applyAlignment="1">
      <alignment horizontal="center" vertical="center" wrapText="1"/>
    </xf>
    <xf numFmtId="0" fontId="3" fillId="22" borderId="0" xfId="0" applyFont="1" applyFill="1" applyAlignment="1">
      <alignment horizontal="left" vertical="center"/>
    </xf>
    <xf numFmtId="0" fontId="15" fillId="30" borderId="0" xfId="0" applyFont="1" applyFill="1" applyAlignment="1">
      <alignment vertical="center" wrapText="1"/>
    </xf>
    <xf numFmtId="0" fontId="4" fillId="30" borderId="0" xfId="0" applyFont="1" applyFill="1"/>
    <xf numFmtId="0" fontId="37" fillId="30" borderId="0" xfId="1" applyFont="1" applyFill="1"/>
    <xf numFmtId="0" fontId="15" fillId="0" borderId="0" xfId="0" applyFont="1" applyAlignment="1">
      <alignment vertical="center" wrapText="1"/>
    </xf>
    <xf numFmtId="0" fontId="37" fillId="0" borderId="0" xfId="1" applyFont="1" applyFill="1"/>
    <xf numFmtId="0" fontId="10" fillId="21" borderId="124" xfId="0" applyFont="1" applyFill="1" applyBorder="1" applyAlignment="1">
      <alignment horizontal="left" vertical="center"/>
    </xf>
    <xf numFmtId="0" fontId="6" fillId="21" borderId="124" xfId="0" applyFont="1" applyFill="1" applyBorder="1" applyAlignment="1">
      <alignment horizontal="right" vertical="center" indent="1"/>
    </xf>
    <xf numFmtId="0" fontId="6" fillId="22" borderId="124" xfId="0" applyFont="1" applyFill="1" applyBorder="1" applyAlignment="1">
      <alignment horizontal="right" vertical="center" indent="1"/>
    </xf>
    <xf numFmtId="0" fontId="3" fillId="21" borderId="0" xfId="0" applyFont="1" applyFill="1" applyAlignment="1">
      <alignment vertical="top"/>
    </xf>
    <xf numFmtId="0" fontId="10" fillId="21" borderId="0" xfId="0" quotePrefix="1" applyFont="1" applyFill="1" applyAlignment="1">
      <alignment vertical="top"/>
    </xf>
    <xf numFmtId="1" fontId="3" fillId="22" borderId="0" xfId="0" applyNumberFormat="1" applyFont="1" applyFill="1" applyAlignment="1">
      <alignment vertical="top"/>
    </xf>
    <xf numFmtId="1" fontId="6" fillId="22" borderId="0" xfId="0" applyNumberFormat="1" applyFont="1" applyFill="1" applyAlignment="1">
      <alignment vertical="top"/>
    </xf>
    <xf numFmtId="1" fontId="3" fillId="22" borderId="0" xfId="0" quotePrefix="1" applyNumberFormat="1" applyFont="1" applyFill="1" applyAlignment="1">
      <alignment horizontal="left" vertical="top"/>
    </xf>
    <xf numFmtId="0" fontId="38" fillId="0" borderId="50" xfId="1" applyNumberFormat="1" applyFont="1" applyFill="1" applyBorder="1" applyAlignment="1" applyProtection="1">
      <alignment vertical="center"/>
      <protection locked="0"/>
    </xf>
    <xf numFmtId="0" fontId="6" fillId="22" borderId="0" xfId="0" applyFont="1" applyFill="1" applyAlignment="1">
      <alignment horizontal="right" vertical="center"/>
    </xf>
    <xf numFmtId="1" fontId="3" fillId="0" borderId="43" xfId="0" applyNumberFormat="1" applyFont="1" applyBorder="1" applyAlignment="1">
      <alignment horizontal="left" vertical="center" indent="1" shrinkToFit="1"/>
    </xf>
    <xf numFmtId="49" fontId="3" fillId="23" borderId="43" xfId="0" applyNumberFormat="1" applyFont="1" applyFill="1" applyBorder="1" applyAlignment="1">
      <alignment horizontal="left" vertical="center" indent="1"/>
    </xf>
    <xf numFmtId="0" fontId="3" fillId="23" borderId="43" xfId="0" applyFont="1" applyFill="1" applyBorder="1" applyAlignment="1">
      <alignment horizontal="left" vertical="center" indent="1"/>
    </xf>
    <xf numFmtId="3" fontId="0" fillId="0" borderId="50" xfId="0" applyNumberFormat="1" applyBorder="1"/>
    <xf numFmtId="43" fontId="0" fillId="0" borderId="50" xfId="0" applyNumberFormat="1" applyBorder="1"/>
    <xf numFmtId="164" fontId="0" fillId="0" borderId="50" xfId="0" applyNumberFormat="1" applyBorder="1"/>
    <xf numFmtId="38" fontId="0" fillId="2" borderId="50" xfId="0" applyNumberFormat="1" applyFill="1" applyBorder="1"/>
    <xf numFmtId="3" fontId="0" fillId="2" borderId="50" xfId="0" applyNumberFormat="1" applyFill="1" applyBorder="1"/>
    <xf numFmtId="0" fontId="0" fillId="0" borderId="50" xfId="0" applyBorder="1"/>
    <xf numFmtId="0" fontId="0" fillId="15" borderId="50" xfId="0" applyFill="1" applyBorder="1"/>
    <xf numFmtId="1" fontId="11" fillId="6" borderId="53" xfId="0" quotePrefix="1" applyNumberFormat="1" applyFont="1" applyFill="1" applyBorder="1" applyAlignment="1">
      <alignment horizontal="right" vertical="center" wrapText="1"/>
    </xf>
    <xf numFmtId="49" fontId="4" fillId="4" borderId="11" xfId="0" applyNumberFormat="1" applyFont="1" applyFill="1" applyBorder="1" applyAlignment="1" applyProtection="1">
      <alignment horizontal="left"/>
      <protection locked="0"/>
    </xf>
    <xf numFmtId="0" fontId="3" fillId="23" borderId="95" xfId="0" applyFont="1" applyFill="1" applyBorder="1" applyAlignment="1">
      <alignment vertical="center"/>
    </xf>
    <xf numFmtId="5" fontId="4" fillId="10" borderId="11" xfId="0" applyNumberFormat="1" applyFont="1" applyFill="1" applyBorder="1" applyAlignment="1" applyProtection="1">
      <alignment horizontal="right"/>
      <protection hidden="1"/>
    </xf>
    <xf numFmtId="5" fontId="4" fillId="4" borderId="11" xfId="0" applyNumberFormat="1" applyFont="1" applyFill="1" applyBorder="1" applyAlignment="1" applyProtection="1">
      <alignment horizontal="right"/>
      <protection locked="0"/>
    </xf>
    <xf numFmtId="0" fontId="4" fillId="7" borderId="14" xfId="0" quotePrefix="1" applyFont="1" applyFill="1" applyBorder="1" applyAlignment="1">
      <alignment horizontal="center"/>
    </xf>
    <xf numFmtId="44" fontId="4" fillId="8" borderId="51" xfId="10" quotePrefix="1" applyNumberFormat="1" applyFont="1" applyFill="1" applyBorder="1" applyAlignment="1">
      <alignment horizontal="center"/>
    </xf>
    <xf numFmtId="167" fontId="4" fillId="8" borderId="64" xfId="0" quotePrefix="1" applyNumberFormat="1" applyFont="1" applyFill="1" applyBorder="1" applyAlignment="1">
      <alignment horizontal="center"/>
    </xf>
    <xf numFmtId="1" fontId="3" fillId="5" borderId="96" xfId="0" applyNumberFormat="1" applyFont="1" applyFill="1" applyBorder="1" applyAlignment="1">
      <alignment horizontal="center" vertical="center" wrapText="1"/>
    </xf>
    <xf numFmtId="1" fontId="11" fillId="5" borderId="97" xfId="0" quotePrefix="1" applyNumberFormat="1" applyFont="1" applyFill="1" applyBorder="1" applyAlignment="1">
      <alignment horizontal="center" vertical="center" wrapText="1"/>
    </xf>
    <xf numFmtId="1" fontId="3" fillId="5" borderId="97" xfId="0" applyNumberFormat="1" applyFont="1" applyFill="1" applyBorder="1" applyAlignment="1">
      <alignment horizontal="center" vertical="center" wrapText="1"/>
    </xf>
    <xf numFmtId="165" fontId="3" fillId="18" borderId="53" xfId="0" applyNumberFormat="1" applyFont="1" applyFill="1" applyBorder="1" applyAlignment="1" applyProtection="1">
      <alignment horizontal="right" vertical="center" wrapText="1" indent="1"/>
      <protection hidden="1"/>
    </xf>
    <xf numFmtId="165" fontId="3" fillId="6" borderId="53" xfId="0" applyNumberFormat="1" applyFont="1" applyFill="1" applyBorder="1" applyAlignment="1">
      <alignment horizontal="right" vertical="center" indent="1" shrinkToFit="1"/>
    </xf>
    <xf numFmtId="3" fontId="3" fillId="6" borderId="53" xfId="0" quotePrefix="1" applyNumberFormat="1" applyFont="1" applyFill="1" applyBorder="1" applyAlignment="1">
      <alignment horizontal="center" vertical="center" wrapText="1"/>
    </xf>
    <xf numFmtId="4" fontId="3" fillId="9" borderId="97" xfId="0" quotePrefix="1" applyNumberFormat="1" applyFont="1" applyFill="1" applyBorder="1" applyAlignment="1">
      <alignment horizontal="center" vertical="center" wrapText="1"/>
    </xf>
    <xf numFmtId="4" fontId="3" fillId="6" borderId="98" xfId="0" quotePrefix="1" applyNumberFormat="1" applyFont="1" applyFill="1" applyBorder="1" applyAlignment="1">
      <alignment horizontal="center" vertical="center" wrapText="1"/>
    </xf>
    <xf numFmtId="4" fontId="3" fillId="9" borderId="52" xfId="0" quotePrefix="1" applyNumberFormat="1" applyFont="1" applyFill="1" applyBorder="1" applyAlignment="1">
      <alignment horizontal="center" vertical="center" wrapText="1"/>
    </xf>
    <xf numFmtId="4" fontId="3" fillId="9" borderId="98" xfId="0" quotePrefix="1" applyNumberFormat="1" applyFont="1" applyFill="1" applyBorder="1" applyAlignment="1">
      <alignment horizontal="center" vertical="center" wrapText="1"/>
    </xf>
    <xf numFmtId="4" fontId="3" fillId="9" borderId="90" xfId="0" quotePrefix="1" applyNumberFormat="1" applyFont="1" applyFill="1" applyBorder="1" applyAlignment="1">
      <alignment horizontal="center" vertical="center" wrapText="1"/>
    </xf>
    <xf numFmtId="4" fontId="3" fillId="9" borderId="99" xfId="0" quotePrefix="1" applyNumberFormat="1" applyFont="1" applyFill="1" applyBorder="1" applyAlignment="1">
      <alignment horizontal="center" vertical="center" wrapText="1"/>
    </xf>
    <xf numFmtId="0" fontId="37" fillId="0" borderId="43" xfId="1" applyNumberFormat="1" applyFont="1" applyFill="1" applyBorder="1" applyAlignment="1" applyProtection="1">
      <alignment vertical="center"/>
    </xf>
    <xf numFmtId="0" fontId="4" fillId="20" borderId="28" xfId="0" applyFont="1" applyFill="1" applyBorder="1" applyAlignment="1">
      <alignment vertical="center" wrapText="1"/>
    </xf>
    <xf numFmtId="3" fontId="5" fillId="4" borderId="60" xfId="0" applyNumberFormat="1" applyFont="1" applyFill="1" applyBorder="1" applyAlignment="1" applyProtection="1">
      <alignment vertical="center" wrapText="1"/>
      <protection locked="0"/>
    </xf>
    <xf numFmtId="0" fontId="4" fillId="29" borderId="25" xfId="0" applyFont="1" applyFill="1" applyBorder="1" applyAlignment="1">
      <alignment vertical="center" wrapText="1"/>
    </xf>
    <xf numFmtId="0" fontId="4" fillId="0" borderId="25" xfId="0" applyFont="1" applyBorder="1" applyAlignment="1">
      <alignment vertical="center" wrapText="1"/>
    </xf>
    <xf numFmtId="0" fontId="4" fillId="4" borderId="11" xfId="0" applyFont="1" applyFill="1" applyBorder="1" applyAlignment="1" applyProtection="1">
      <alignment horizontal="center" vertical="center"/>
      <protection locked="0"/>
    </xf>
    <xf numFmtId="0" fontId="4" fillId="4" borderId="21" xfId="0" applyFont="1" applyFill="1" applyBorder="1" applyAlignment="1" applyProtection="1">
      <alignment horizontal="center" vertical="center"/>
      <protection locked="0"/>
    </xf>
    <xf numFmtId="165" fontId="4" fillId="4" borderId="11" xfId="0" applyNumberFormat="1" applyFont="1" applyFill="1" applyBorder="1" applyAlignment="1" applyProtection="1">
      <alignment vertical="center"/>
      <protection locked="0"/>
    </xf>
    <xf numFmtId="165" fontId="4" fillId="4" borderId="21" xfId="0" applyNumberFormat="1" applyFont="1" applyFill="1" applyBorder="1" applyAlignment="1" applyProtection="1">
      <alignment vertical="center"/>
      <protection locked="0"/>
    </xf>
    <xf numFmtId="3" fontId="4" fillId="4" borderId="5" xfId="0" applyNumberFormat="1" applyFont="1" applyFill="1" applyBorder="1" applyAlignment="1" applyProtection="1">
      <alignment horizontal="center" vertical="center"/>
      <protection locked="0"/>
    </xf>
    <xf numFmtId="3" fontId="4" fillId="4" borderId="70" xfId="0" applyNumberFormat="1" applyFont="1" applyFill="1" applyBorder="1" applyAlignment="1" applyProtection="1">
      <alignment horizontal="center" vertical="center"/>
      <protection locked="0"/>
    </xf>
    <xf numFmtId="4" fontId="4" fillId="4" borderId="11" xfId="0" applyNumberFormat="1" applyFont="1" applyFill="1" applyBorder="1" applyAlignment="1" applyProtection="1">
      <alignment horizontal="center"/>
      <protection locked="0"/>
    </xf>
    <xf numFmtId="4" fontId="4" fillId="4" borderId="7" xfId="0" applyNumberFormat="1" applyFont="1" applyFill="1" applyBorder="1" applyAlignment="1" applyProtection="1">
      <alignment horizontal="center"/>
      <protection locked="0"/>
    </xf>
    <xf numFmtId="4" fontId="4" fillId="4" borderId="12" xfId="0" applyNumberFormat="1" applyFont="1" applyFill="1" applyBorder="1" applyAlignment="1" applyProtection="1">
      <alignment horizontal="center"/>
      <protection locked="0"/>
    </xf>
    <xf numFmtId="4" fontId="8" fillId="4" borderId="12" xfId="0" applyNumberFormat="1" applyFont="1" applyFill="1" applyBorder="1" applyAlignment="1" applyProtection="1">
      <alignment horizontal="center"/>
      <protection locked="0"/>
    </xf>
    <xf numFmtId="4" fontId="8" fillId="4" borderId="22" xfId="0" applyNumberFormat="1" applyFont="1" applyFill="1" applyBorder="1" applyAlignment="1" applyProtection="1">
      <alignment horizontal="center"/>
      <protection locked="0"/>
    </xf>
    <xf numFmtId="2" fontId="4" fillId="4" borderId="11" xfId="0" applyNumberFormat="1" applyFont="1" applyFill="1" applyBorder="1" applyAlignment="1" applyProtection="1">
      <alignment horizontal="center"/>
      <protection locked="0"/>
    </xf>
    <xf numFmtId="2" fontId="4" fillId="4" borderId="7" xfId="0" applyNumberFormat="1" applyFont="1" applyFill="1" applyBorder="1" applyAlignment="1" applyProtection="1">
      <alignment horizontal="center"/>
      <protection locked="0"/>
    </xf>
    <xf numFmtId="2" fontId="4" fillId="4" borderId="12" xfId="0" applyNumberFormat="1" applyFont="1" applyFill="1" applyBorder="1" applyAlignment="1" applyProtection="1">
      <alignment horizontal="center"/>
      <protection locked="0"/>
    </xf>
    <xf numFmtId="2" fontId="8" fillId="4" borderId="12" xfId="0" applyNumberFormat="1" applyFont="1" applyFill="1" applyBorder="1" applyAlignment="1" applyProtection="1">
      <alignment horizontal="center"/>
      <protection locked="0"/>
    </xf>
    <xf numFmtId="2" fontId="8" fillId="4" borderId="22" xfId="0" applyNumberFormat="1" applyFont="1" applyFill="1" applyBorder="1" applyAlignment="1" applyProtection="1">
      <alignment horizontal="center"/>
      <protection locked="0"/>
    </xf>
    <xf numFmtId="0" fontId="4" fillId="30" borderId="0" xfId="0" applyFont="1" applyFill="1" applyAlignment="1">
      <alignment vertical="top"/>
    </xf>
    <xf numFmtId="0" fontId="4" fillId="0" borderId="0" xfId="0" applyFont="1" applyAlignment="1">
      <alignment vertical="top"/>
    </xf>
    <xf numFmtId="0" fontId="16" fillId="29" borderId="0" xfId="0" applyFont="1" applyFill="1" applyAlignment="1">
      <alignment vertical="center"/>
    </xf>
    <xf numFmtId="0" fontId="4" fillId="30" borderId="0" xfId="0" applyFont="1" applyFill="1" applyAlignment="1">
      <alignment vertical="center"/>
    </xf>
    <xf numFmtId="0" fontId="11" fillId="29" borderId="0" xfId="0" applyFont="1" applyFill="1" applyAlignment="1">
      <alignment vertical="center"/>
    </xf>
    <xf numFmtId="0" fontId="30" fillId="29" borderId="0" xfId="0" applyFont="1" applyFill="1" applyAlignment="1">
      <alignment horizontal="left" vertical="top"/>
    </xf>
    <xf numFmtId="1" fontId="6" fillId="22" borderId="1" xfId="0" quotePrefix="1" applyNumberFormat="1" applyFont="1" applyFill="1" applyBorder="1" applyAlignment="1">
      <alignment horizontal="right" vertical="center" indent="1"/>
    </xf>
    <xf numFmtId="0" fontId="29" fillId="0" borderId="76" xfId="0" applyFont="1" applyBorder="1" applyAlignment="1">
      <alignment vertical="center" wrapText="1"/>
    </xf>
    <xf numFmtId="0" fontId="29" fillId="0" borderId="25" xfId="0" applyFont="1" applyBorder="1" applyAlignment="1">
      <alignment vertical="center" wrapText="1"/>
    </xf>
    <xf numFmtId="0" fontId="29" fillId="0" borderId="0" xfId="0" applyFont="1" applyAlignment="1">
      <alignment vertical="center" wrapText="1"/>
    </xf>
    <xf numFmtId="49" fontId="5" fillId="4" borderId="11" xfId="0" applyNumberFormat="1" applyFont="1" applyFill="1" applyBorder="1" applyAlignment="1" applyProtection="1">
      <alignment horizontal="center" vertical="center" wrapText="1"/>
      <protection locked="0"/>
    </xf>
    <xf numFmtId="1" fontId="5" fillId="4" borderId="11" xfId="0" applyNumberFormat="1" applyFont="1" applyFill="1" applyBorder="1" applyAlignment="1" applyProtection="1">
      <alignment horizontal="left" vertical="center" wrapText="1"/>
      <protection locked="0"/>
    </xf>
    <xf numFmtId="1" fontId="5" fillId="4" borderId="11" xfId="0" applyNumberFormat="1" applyFont="1" applyFill="1" applyBorder="1" applyAlignment="1" applyProtection="1">
      <alignment horizontal="center" vertical="center" wrapText="1"/>
      <protection locked="0"/>
    </xf>
    <xf numFmtId="3" fontId="5" fillId="4" borderId="11" xfId="0" applyNumberFormat="1" applyFont="1" applyFill="1" applyBorder="1" applyAlignment="1" applyProtection="1">
      <alignment horizontal="center" vertical="center" wrapText="1"/>
      <protection locked="0"/>
    </xf>
    <xf numFmtId="4" fontId="5" fillId="4" borderId="5" xfId="0" applyNumberFormat="1" applyFont="1" applyFill="1" applyBorder="1" applyAlignment="1" applyProtection="1">
      <alignment horizontal="center" vertical="center" wrapText="1"/>
      <protection locked="0"/>
    </xf>
    <xf numFmtId="3" fontId="5" fillId="4" borderId="64" xfId="0" applyNumberFormat="1" applyFont="1" applyFill="1" applyBorder="1" applyAlignment="1" applyProtection="1">
      <alignment horizontal="left" vertical="center" wrapText="1"/>
      <protection locked="0"/>
    </xf>
    <xf numFmtId="49" fontId="5" fillId="4" borderId="7" xfId="0" applyNumberFormat="1" applyFont="1" applyFill="1" applyBorder="1" applyAlignment="1" applyProtection="1">
      <alignment horizontal="center" vertical="center" wrapText="1"/>
      <protection locked="0"/>
    </xf>
    <xf numFmtId="1" fontId="5" fillId="4" borderId="7" xfId="0" applyNumberFormat="1" applyFont="1" applyFill="1" applyBorder="1" applyAlignment="1" applyProtection="1">
      <alignment horizontal="left" vertical="center" wrapText="1"/>
      <protection locked="0"/>
    </xf>
    <xf numFmtId="1" fontId="5" fillId="4" borderId="7" xfId="0" applyNumberFormat="1" applyFont="1" applyFill="1" applyBorder="1" applyAlignment="1" applyProtection="1">
      <alignment horizontal="center" vertical="center" wrapText="1"/>
      <protection locked="0"/>
    </xf>
    <xf numFmtId="3" fontId="5" fillId="4" borderId="7" xfId="0" applyNumberFormat="1" applyFont="1" applyFill="1" applyBorder="1" applyAlignment="1" applyProtection="1">
      <alignment horizontal="center" vertical="center" wrapText="1"/>
      <protection locked="0"/>
    </xf>
    <xf numFmtId="4" fontId="5" fillId="4" borderId="82" xfId="0" applyNumberFormat="1" applyFont="1" applyFill="1" applyBorder="1" applyAlignment="1" applyProtection="1">
      <alignment horizontal="center" vertical="center" wrapText="1"/>
      <protection locked="0"/>
    </xf>
    <xf numFmtId="3" fontId="5" fillId="4" borderId="17" xfId="0" applyNumberFormat="1" applyFont="1" applyFill="1" applyBorder="1" applyAlignment="1" applyProtection="1">
      <alignment horizontal="left" vertical="center" wrapText="1"/>
      <protection locked="0"/>
    </xf>
    <xf numFmtId="4" fontId="5" fillId="4" borderId="7" xfId="0" applyNumberFormat="1" applyFont="1" applyFill="1" applyBorder="1" applyAlignment="1" applyProtection="1">
      <alignment horizontal="left" vertical="center" wrapText="1"/>
      <protection locked="0"/>
    </xf>
    <xf numFmtId="4" fontId="5" fillId="4" borderId="7" xfId="0" applyNumberFormat="1" applyFont="1" applyFill="1" applyBorder="1" applyAlignment="1" applyProtection="1">
      <alignment horizontal="center" vertical="center" wrapText="1"/>
      <protection locked="0"/>
    </xf>
    <xf numFmtId="4" fontId="5" fillId="4" borderId="17" xfId="0" applyNumberFormat="1" applyFont="1" applyFill="1" applyBorder="1" applyAlignment="1" applyProtection="1">
      <alignment horizontal="left" vertical="center" wrapText="1"/>
      <protection locked="0"/>
    </xf>
    <xf numFmtId="49" fontId="5" fillId="4" borderId="7" xfId="0" applyNumberFormat="1" applyFont="1" applyFill="1" applyBorder="1" applyAlignment="1" applyProtection="1">
      <alignment horizontal="center" vertical="center"/>
      <protection locked="0"/>
    </xf>
    <xf numFmtId="4" fontId="5" fillId="4" borderId="7" xfId="0" applyNumberFormat="1" applyFont="1" applyFill="1" applyBorder="1" applyAlignment="1" applyProtection="1">
      <alignment horizontal="left" vertical="center"/>
      <protection locked="0"/>
    </xf>
    <xf numFmtId="4" fontId="5" fillId="4" borderId="7" xfId="0" applyNumberFormat="1" applyFont="1" applyFill="1" applyBorder="1" applyAlignment="1" applyProtection="1">
      <alignment horizontal="center" vertical="center"/>
      <protection locked="0"/>
    </xf>
    <xf numFmtId="3" fontId="5" fillId="4" borderId="7" xfId="0" applyNumberFormat="1" applyFont="1" applyFill="1" applyBorder="1" applyAlignment="1" applyProtection="1">
      <alignment horizontal="center" vertical="center"/>
      <protection locked="0"/>
    </xf>
    <xf numFmtId="4" fontId="5" fillId="4" borderId="82" xfId="0" applyNumberFormat="1" applyFont="1" applyFill="1" applyBorder="1" applyAlignment="1" applyProtection="1">
      <alignment horizontal="center" vertical="center"/>
      <protection locked="0"/>
    </xf>
    <xf numFmtId="49" fontId="5" fillId="4" borderId="20" xfId="0" applyNumberFormat="1" applyFont="1" applyFill="1" applyBorder="1" applyAlignment="1" applyProtection="1">
      <alignment horizontal="center" vertical="center"/>
      <protection locked="0"/>
    </xf>
    <xf numFmtId="4" fontId="5" fillId="4" borderId="20" xfId="0" applyNumberFormat="1" applyFont="1" applyFill="1" applyBorder="1" applyAlignment="1" applyProtection="1">
      <alignment horizontal="left" vertical="center"/>
      <protection locked="0"/>
    </xf>
    <xf numFmtId="4" fontId="5" fillId="4" borderId="20" xfId="0" applyNumberFormat="1" applyFont="1" applyFill="1" applyBorder="1" applyAlignment="1" applyProtection="1">
      <alignment horizontal="center" vertical="center"/>
      <protection locked="0"/>
    </xf>
    <xf numFmtId="3" fontId="5" fillId="4" borderId="20" xfId="0" applyNumberFormat="1" applyFont="1" applyFill="1" applyBorder="1" applyAlignment="1" applyProtection="1">
      <alignment horizontal="center" vertical="center"/>
      <protection locked="0"/>
    </xf>
    <xf numFmtId="4" fontId="5" fillId="4" borderId="83" xfId="0" applyNumberFormat="1" applyFont="1" applyFill="1" applyBorder="1" applyAlignment="1" applyProtection="1">
      <alignment horizontal="center" vertical="center"/>
      <protection locked="0"/>
    </xf>
    <xf numFmtId="4" fontId="5" fillId="4" borderId="24" xfId="0" applyNumberFormat="1" applyFont="1" applyFill="1" applyBorder="1" applyAlignment="1" applyProtection="1">
      <alignment horizontal="left" vertical="center" wrapText="1"/>
      <protection locked="0"/>
    </xf>
    <xf numFmtId="0" fontId="5" fillId="0" borderId="75" xfId="0" applyFont="1" applyBorder="1"/>
    <xf numFmtId="1" fontId="5" fillId="0" borderId="33" xfId="0" applyNumberFormat="1" applyFont="1" applyBorder="1" applyAlignment="1">
      <alignment horizontal="center"/>
    </xf>
    <xf numFmtId="0" fontId="5" fillId="0" borderId="33" xfId="0" applyFont="1" applyBorder="1"/>
    <xf numFmtId="0" fontId="5" fillId="0" borderId="33" xfId="0" applyFont="1" applyBorder="1" applyAlignment="1">
      <alignment horizontal="center"/>
    </xf>
    <xf numFmtId="3" fontId="5" fillId="0" borderId="33" xfId="0" applyNumberFormat="1" applyFont="1" applyBorder="1" applyAlignment="1">
      <alignment horizontal="left"/>
    </xf>
    <xf numFmtId="38" fontId="5" fillId="0" borderId="33" xfId="0" applyNumberFormat="1" applyFont="1" applyBorder="1" applyAlignment="1">
      <alignment horizontal="left" wrapText="1"/>
    </xf>
    <xf numFmtId="0" fontId="5" fillId="0" borderId="3" xfId="0" applyFont="1" applyBorder="1"/>
    <xf numFmtId="1" fontId="5" fillId="0" borderId="4" xfId="0" applyNumberFormat="1" applyFont="1" applyBorder="1" applyAlignment="1">
      <alignment horizontal="center"/>
    </xf>
    <xf numFmtId="0" fontId="5" fillId="0" borderId="4" xfId="0" applyFont="1" applyBorder="1"/>
    <xf numFmtId="0" fontId="5" fillId="0" borderId="4" xfId="0" applyFont="1" applyBorder="1" applyAlignment="1">
      <alignment horizontal="center"/>
    </xf>
    <xf numFmtId="3" fontId="5" fillId="0" borderId="4" xfId="0" applyNumberFormat="1" applyFont="1" applyBorder="1" applyAlignment="1">
      <alignment horizontal="left"/>
    </xf>
    <xf numFmtId="38" fontId="5" fillId="0" borderId="4" xfId="0" applyNumberFormat="1" applyFont="1" applyBorder="1" applyAlignment="1">
      <alignment horizontal="left" wrapText="1"/>
    </xf>
    <xf numFmtId="4" fontId="4" fillId="4" borderId="5" xfId="0" applyNumberFormat="1" applyFont="1" applyFill="1" applyBorder="1" applyAlignment="1" applyProtection="1">
      <alignment horizontal="center" vertical="center" wrapText="1"/>
      <protection locked="0"/>
    </xf>
    <xf numFmtId="4" fontId="4" fillId="4" borderId="82" xfId="0" applyNumberFormat="1" applyFont="1" applyFill="1" applyBorder="1" applyAlignment="1" applyProtection="1">
      <alignment horizontal="center" vertical="center" wrapText="1"/>
      <protection locked="0"/>
    </xf>
    <xf numFmtId="4" fontId="4" fillId="4" borderId="83" xfId="0" applyNumberFormat="1" applyFont="1" applyFill="1" applyBorder="1" applyAlignment="1" applyProtection="1">
      <alignment horizontal="center" vertical="center" wrapText="1"/>
      <protection locked="0"/>
    </xf>
    <xf numFmtId="0" fontId="4" fillId="0" borderId="33" xfId="0" applyFont="1" applyBorder="1" applyAlignment="1">
      <alignment horizontal="center"/>
    </xf>
    <xf numFmtId="0" fontId="4" fillId="0" borderId="4" xfId="0" applyFont="1" applyBorder="1" applyAlignment="1">
      <alignment horizontal="center"/>
    </xf>
    <xf numFmtId="0" fontId="21" fillId="34" borderId="0" xfId="0" applyFont="1" applyFill="1"/>
    <xf numFmtId="0" fontId="21" fillId="34" borderId="33" xfId="0" applyFont="1" applyFill="1" applyBorder="1"/>
    <xf numFmtId="0" fontId="44" fillId="34" borderId="0" xfId="0" applyFont="1" applyFill="1"/>
    <xf numFmtId="0" fontId="42" fillId="22" borderId="28" xfId="0" applyFont="1" applyFill="1" applyBorder="1" applyAlignment="1">
      <alignment horizontal="left"/>
    </xf>
    <xf numFmtId="0" fontId="16" fillId="29" borderId="0" xfId="0" applyFont="1" applyFill="1" applyAlignment="1">
      <alignment vertical="top"/>
    </xf>
    <xf numFmtId="0" fontId="16" fillId="29" borderId="0" xfId="0" applyFont="1" applyFill="1" applyAlignment="1">
      <alignment horizontal="left" vertical="top" wrapText="1"/>
    </xf>
    <xf numFmtId="0" fontId="16" fillId="29" borderId="0" xfId="0" applyFont="1" applyFill="1" applyAlignment="1">
      <alignment horizontal="left" vertical="top"/>
    </xf>
    <xf numFmtId="0" fontId="6" fillId="29" borderId="0" xfId="0" applyFont="1" applyFill="1" applyAlignment="1">
      <alignment horizontal="center" vertical="center" wrapText="1"/>
    </xf>
    <xf numFmtId="0" fontId="16" fillId="29" borderId="0" xfId="0" applyFont="1" applyFill="1" applyAlignment="1">
      <alignment horizontal="left" vertical="center" wrapText="1"/>
    </xf>
    <xf numFmtId="0" fontId="36" fillId="0" borderId="0" xfId="1" applyFont="1" applyBorder="1" applyAlignment="1">
      <alignment horizontal="center"/>
    </xf>
    <xf numFmtId="0" fontId="16" fillId="29" borderId="0" xfId="0" applyFont="1" applyFill="1" applyAlignment="1">
      <alignment vertical="top" wrapText="1"/>
    </xf>
    <xf numFmtId="0" fontId="38" fillId="0" borderId="95" xfId="1" applyNumberFormat="1" applyFont="1" applyFill="1" applyBorder="1" applyAlignment="1" applyProtection="1">
      <alignment horizontal="left" vertical="center" indent="1"/>
      <protection locked="0"/>
    </xf>
    <xf numFmtId="0" fontId="38" fillId="0" borderId="50" xfId="1" applyNumberFormat="1" applyFont="1" applyFill="1" applyBorder="1" applyAlignment="1" applyProtection="1">
      <alignment horizontal="left" vertical="center" indent="1"/>
      <protection locked="0"/>
    </xf>
    <xf numFmtId="0" fontId="38" fillId="0" borderId="56" xfId="1" applyNumberFormat="1" applyFont="1" applyFill="1" applyBorder="1" applyAlignment="1" applyProtection="1">
      <alignment horizontal="left" vertical="center" indent="1"/>
      <protection locked="0"/>
    </xf>
    <xf numFmtId="0" fontId="6" fillId="32" borderId="95" xfId="0" applyFont="1" applyFill="1" applyBorder="1" applyAlignment="1" applyProtection="1">
      <alignment horizontal="left" vertical="center" indent="1"/>
      <protection locked="0"/>
    </xf>
    <xf numFmtId="0" fontId="6" fillId="32" borderId="50" xfId="0" applyFont="1" applyFill="1" applyBorder="1" applyAlignment="1" applyProtection="1">
      <alignment horizontal="left" vertical="center" indent="1"/>
      <protection locked="0"/>
    </xf>
    <xf numFmtId="0" fontId="6" fillId="32" borderId="56" xfId="0" applyFont="1" applyFill="1" applyBorder="1" applyAlignment="1" applyProtection="1">
      <alignment horizontal="left" vertical="center" indent="1"/>
      <protection locked="0"/>
    </xf>
    <xf numFmtId="0" fontId="15" fillId="22" borderId="100" xfId="0" applyFont="1" applyFill="1" applyBorder="1" applyAlignment="1">
      <alignment horizontal="center" vertical="center" wrapText="1"/>
    </xf>
    <xf numFmtId="0" fontId="15" fillId="22" borderId="68" xfId="0" applyFont="1" applyFill="1" applyBorder="1" applyAlignment="1">
      <alignment horizontal="center" vertical="center" wrapText="1"/>
    </xf>
    <xf numFmtId="0" fontId="15" fillId="22" borderId="69" xfId="0" applyFont="1" applyFill="1" applyBorder="1" applyAlignment="1">
      <alignment horizontal="center" vertical="center" wrapText="1"/>
    </xf>
    <xf numFmtId="0" fontId="22" fillId="31" borderId="101" xfId="0" applyFont="1" applyFill="1" applyBorder="1" applyAlignment="1">
      <alignment horizontal="left" vertical="center"/>
    </xf>
    <xf numFmtId="0" fontId="22" fillId="31" borderId="4" xfId="0" applyFont="1" applyFill="1" applyBorder="1" applyAlignment="1">
      <alignment horizontal="left" vertical="center"/>
    </xf>
    <xf numFmtId="0" fontId="22" fillId="31" borderId="125" xfId="0" applyFont="1" applyFill="1" applyBorder="1" applyAlignment="1">
      <alignment horizontal="left" vertical="center"/>
    </xf>
    <xf numFmtId="0" fontId="22" fillId="31" borderId="102" xfId="0" applyFont="1" applyFill="1" applyBorder="1" applyAlignment="1">
      <alignment horizontal="left" vertical="center"/>
    </xf>
    <xf numFmtId="0" fontId="6" fillId="22" borderId="25" xfId="0" applyFont="1" applyFill="1" applyBorder="1" applyAlignment="1">
      <alignment horizontal="center" vertical="center"/>
    </xf>
    <xf numFmtId="0" fontId="6" fillId="22" borderId="1" xfId="0" quotePrefix="1" applyFont="1" applyFill="1" applyBorder="1" applyAlignment="1">
      <alignment horizontal="center" vertical="center"/>
    </xf>
    <xf numFmtId="0" fontId="6" fillId="0" borderId="95" xfId="0" applyFont="1" applyBorder="1" applyAlignment="1" applyProtection="1">
      <alignment horizontal="left" vertical="center" indent="1"/>
      <protection locked="0"/>
    </xf>
    <xf numFmtId="0" fontId="6" fillId="0" borderId="50" xfId="0" applyFont="1" applyBorder="1" applyAlignment="1" applyProtection="1">
      <alignment horizontal="left" vertical="center" indent="1"/>
      <protection locked="0"/>
    </xf>
    <xf numFmtId="0" fontId="6" fillId="0" borderId="56" xfId="0" applyFont="1" applyBorder="1" applyAlignment="1" applyProtection="1">
      <alignment horizontal="left" vertical="center" indent="1"/>
      <protection locked="0"/>
    </xf>
    <xf numFmtId="1" fontId="6" fillId="22" borderId="44" xfId="0" quotePrefix="1" applyNumberFormat="1" applyFont="1" applyFill="1" applyBorder="1" applyAlignment="1">
      <alignment horizontal="right" vertical="center" indent="1"/>
    </xf>
    <xf numFmtId="1" fontId="6" fillId="22" borderId="0" xfId="0" quotePrefix="1" applyNumberFormat="1" applyFont="1" applyFill="1" applyAlignment="1">
      <alignment horizontal="right" vertical="center" indent="1"/>
    </xf>
    <xf numFmtId="1" fontId="6" fillId="22" borderId="1" xfId="0" quotePrefix="1" applyNumberFormat="1" applyFont="1" applyFill="1" applyBorder="1" applyAlignment="1">
      <alignment horizontal="right" vertical="center" indent="1"/>
    </xf>
    <xf numFmtId="49" fontId="6" fillId="23" borderId="95" xfId="0" applyNumberFormat="1" applyFont="1" applyFill="1" applyBorder="1" applyAlignment="1" applyProtection="1">
      <alignment horizontal="left" vertical="center" indent="1"/>
      <protection locked="0"/>
    </xf>
    <xf numFmtId="49" fontId="6" fillId="23" borderId="56" xfId="0" applyNumberFormat="1" applyFont="1" applyFill="1" applyBorder="1" applyAlignment="1" applyProtection="1">
      <alignment horizontal="left" vertical="center" indent="1"/>
      <protection locked="0"/>
    </xf>
    <xf numFmtId="1" fontId="39" fillId="21" borderId="0" xfId="0" applyNumberFormat="1" applyFont="1" applyFill="1" applyAlignment="1">
      <alignment horizontal="left"/>
    </xf>
    <xf numFmtId="1" fontId="14" fillId="21" borderId="0" xfId="0" applyNumberFormat="1" applyFont="1" applyFill="1" applyAlignment="1">
      <alignment horizontal="left"/>
    </xf>
    <xf numFmtId="0" fontId="0" fillId="21" borderId="0" xfId="0" applyFill="1"/>
    <xf numFmtId="3" fontId="11" fillId="5" borderId="3" xfId="0" applyNumberFormat="1" applyFont="1" applyFill="1" applyBorder="1" applyAlignment="1">
      <alignment horizontal="center" vertical="center" wrapText="1" shrinkToFit="1"/>
    </xf>
    <xf numFmtId="3" fontId="11" fillId="5" borderId="8" xfId="0" applyNumberFormat="1" applyFont="1" applyFill="1" applyBorder="1" applyAlignment="1">
      <alignment horizontal="center" vertical="center" wrapText="1" shrinkToFit="1"/>
    </xf>
    <xf numFmtId="49" fontId="13" fillId="22" borderId="0" xfId="0" quotePrefix="1" applyNumberFormat="1" applyFont="1" applyFill="1" applyAlignment="1">
      <alignment horizontal="center"/>
    </xf>
    <xf numFmtId="49" fontId="13" fillId="22" borderId="1" xfId="0" quotePrefix="1" applyNumberFormat="1" applyFont="1" applyFill="1" applyBorder="1" applyAlignment="1">
      <alignment horizontal="center"/>
    </xf>
    <xf numFmtId="38" fontId="1" fillId="21" borderId="0" xfId="0" applyNumberFormat="1" applyFont="1" applyFill="1" applyAlignment="1">
      <alignment horizontal="center"/>
    </xf>
    <xf numFmtId="38" fontId="0" fillId="21" borderId="0" xfId="0" applyNumberFormat="1" applyFill="1" applyAlignment="1">
      <alignment horizontal="center"/>
    </xf>
    <xf numFmtId="38" fontId="0" fillId="21" borderId="1" xfId="0" applyNumberFormat="1" applyFill="1" applyBorder="1" applyAlignment="1">
      <alignment horizontal="center"/>
    </xf>
    <xf numFmtId="38" fontId="4" fillId="5" borderId="34" xfId="0" applyNumberFormat="1" applyFont="1" applyFill="1" applyBorder="1" applyAlignment="1" applyProtection="1">
      <alignment horizontal="center" vertical="center"/>
      <protection locked="0"/>
    </xf>
    <xf numFmtId="38" fontId="4" fillId="5" borderId="51" xfId="0" applyNumberFormat="1" applyFont="1" applyFill="1" applyBorder="1" applyAlignment="1" applyProtection="1">
      <alignment horizontal="center" vertical="center"/>
      <protection locked="0"/>
    </xf>
    <xf numFmtId="3" fontId="4" fillId="5" borderId="35" xfId="0" applyNumberFormat="1" applyFont="1" applyFill="1" applyBorder="1" applyAlignment="1" applyProtection="1">
      <alignment horizontal="center" vertical="center"/>
      <protection locked="0"/>
    </xf>
    <xf numFmtId="3" fontId="4" fillId="5" borderId="11" xfId="0" applyNumberFormat="1" applyFont="1" applyFill="1" applyBorder="1" applyAlignment="1" applyProtection="1">
      <alignment horizontal="center" vertical="center"/>
      <protection locked="0"/>
    </xf>
    <xf numFmtId="0" fontId="3" fillId="21" borderId="0" xfId="0" applyFont="1" applyFill="1" applyAlignment="1">
      <alignment vertical="top" wrapText="1"/>
    </xf>
    <xf numFmtId="1" fontId="43" fillId="21" borderId="0" xfId="0" applyNumberFormat="1" applyFont="1" applyFill="1" applyAlignment="1">
      <alignment horizontal="center" vertical="center"/>
    </xf>
    <xf numFmtId="3" fontId="4" fillId="16" borderId="104" xfId="0" applyNumberFormat="1" applyFont="1" applyFill="1" applyBorder="1" applyAlignment="1" applyProtection="1">
      <alignment horizontal="center" vertical="center"/>
      <protection hidden="1"/>
    </xf>
    <xf numFmtId="3" fontId="4" fillId="16" borderId="75" xfId="0" applyNumberFormat="1" applyFont="1" applyFill="1" applyBorder="1" applyAlignment="1" applyProtection="1">
      <alignment horizontal="center" vertical="center"/>
      <protection hidden="1"/>
    </xf>
    <xf numFmtId="38" fontId="11" fillId="5" borderId="91" xfId="0" applyNumberFormat="1" applyFont="1" applyFill="1" applyBorder="1" applyAlignment="1">
      <alignment horizontal="center" vertical="center" wrapText="1"/>
    </xf>
    <xf numFmtId="38" fontId="11" fillId="5" borderId="105" xfId="0" applyNumberFormat="1" applyFont="1" applyFill="1" applyBorder="1" applyAlignment="1">
      <alignment horizontal="center" vertical="center"/>
    </xf>
    <xf numFmtId="0" fontId="0" fillId="0" borderId="15" xfId="0" applyBorder="1" applyAlignment="1">
      <alignment horizontal="center" vertical="center"/>
    </xf>
    <xf numFmtId="3" fontId="6" fillId="22" borderId="2" xfId="0" applyNumberFormat="1" applyFont="1" applyFill="1" applyBorder="1" applyAlignment="1">
      <alignment horizontal="center" vertical="top"/>
    </xf>
    <xf numFmtId="3" fontId="7" fillId="22" borderId="2" xfId="0" applyNumberFormat="1" applyFont="1" applyFill="1" applyBorder="1" applyAlignment="1">
      <alignment horizontal="center" vertical="top"/>
    </xf>
    <xf numFmtId="3" fontId="7" fillId="22" borderId="27" xfId="0" applyNumberFormat="1" applyFont="1" applyFill="1" applyBorder="1" applyAlignment="1">
      <alignment horizontal="center" vertical="top"/>
    </xf>
    <xf numFmtId="3" fontId="11" fillId="5" borderId="85" xfId="0" applyNumberFormat="1" applyFont="1" applyFill="1" applyBorder="1" applyAlignment="1">
      <alignment horizontal="center" vertical="center" wrapText="1"/>
    </xf>
    <xf numFmtId="3" fontId="11" fillId="5" borderId="10" xfId="0" applyNumberFormat="1" applyFont="1" applyFill="1" applyBorder="1" applyAlignment="1">
      <alignment horizontal="center" vertical="center"/>
    </xf>
    <xf numFmtId="0" fontId="0" fillId="0" borderId="11" xfId="0" applyBorder="1" applyAlignment="1">
      <alignment horizontal="center" vertical="center"/>
    </xf>
    <xf numFmtId="49" fontId="3" fillId="4" borderId="95" xfId="0" applyNumberFormat="1" applyFont="1" applyFill="1" applyBorder="1" applyAlignment="1" applyProtection="1">
      <alignment horizontal="center" vertical="center"/>
      <protection locked="0"/>
    </xf>
    <xf numFmtId="49" fontId="3" fillId="4" borderId="50" xfId="0" applyNumberFormat="1" applyFont="1" applyFill="1" applyBorder="1" applyAlignment="1" applyProtection="1">
      <alignment horizontal="center" vertical="center"/>
      <protection locked="0"/>
    </xf>
    <xf numFmtId="49" fontId="3" fillId="4" borderId="56" xfId="0" applyNumberFormat="1" applyFont="1" applyFill="1" applyBorder="1" applyAlignment="1" applyProtection="1">
      <alignment horizontal="center" vertical="center"/>
      <protection locked="0"/>
    </xf>
    <xf numFmtId="3" fontId="11" fillId="5" borderId="103" xfId="0" applyNumberFormat="1" applyFont="1" applyFill="1" applyBorder="1" applyAlignment="1">
      <alignment horizontal="center" vertical="center"/>
    </xf>
    <xf numFmtId="3" fontId="11" fillId="5" borderId="40" xfId="0" applyNumberFormat="1" applyFont="1" applyFill="1" applyBorder="1" applyAlignment="1">
      <alignment horizontal="center" vertical="center"/>
    </xf>
    <xf numFmtId="3" fontId="11" fillId="5" borderId="3" xfId="0" applyNumberFormat="1" applyFont="1" applyFill="1" applyBorder="1" applyAlignment="1">
      <alignment horizontal="center" vertical="center"/>
    </xf>
    <xf numFmtId="3" fontId="11" fillId="5" borderId="8" xfId="0" applyNumberFormat="1" applyFont="1" applyFill="1" applyBorder="1" applyAlignment="1">
      <alignment horizontal="center" vertical="center"/>
    </xf>
    <xf numFmtId="0" fontId="3" fillId="8" borderId="75" xfId="0" quotePrefix="1" applyFont="1" applyFill="1" applyBorder="1" applyAlignment="1">
      <alignment horizontal="center" vertical="center" wrapText="1"/>
    </xf>
    <xf numFmtId="0" fontId="3" fillId="8" borderId="33" xfId="0" quotePrefix="1" applyFont="1" applyFill="1" applyBorder="1" applyAlignment="1">
      <alignment horizontal="center" vertical="center" wrapText="1"/>
    </xf>
    <xf numFmtId="0" fontId="3" fillId="8" borderId="108" xfId="0" quotePrefix="1" applyFont="1" applyFill="1" applyBorder="1" applyAlignment="1">
      <alignment horizontal="center" vertical="center" wrapText="1"/>
    </xf>
    <xf numFmtId="0" fontId="3" fillId="8" borderId="60" xfId="0" quotePrefix="1" applyFont="1" applyFill="1" applyBorder="1" applyAlignment="1">
      <alignment horizontal="center" vertical="center" wrapText="1"/>
    </xf>
    <xf numFmtId="164" fontId="11" fillId="5" borderId="35" xfId="0" applyNumberFormat="1" applyFont="1" applyFill="1" applyBorder="1" applyAlignment="1">
      <alignment horizontal="center" vertical="center" wrapText="1"/>
    </xf>
    <xf numFmtId="164" fontId="11" fillId="5" borderId="10" xfId="0" applyNumberFormat="1" applyFont="1" applyFill="1" applyBorder="1" applyAlignment="1">
      <alignment horizontal="center" vertical="center"/>
    </xf>
    <xf numFmtId="3" fontId="40" fillId="33" borderId="37" xfId="0" quotePrefix="1" applyNumberFormat="1" applyFont="1" applyFill="1" applyBorder="1" applyAlignment="1">
      <alignment horizontal="center" vertical="center" wrapText="1"/>
    </xf>
    <xf numFmtId="3" fontId="40" fillId="33" borderId="6" xfId="0" quotePrefix="1" applyNumberFormat="1" applyFont="1" applyFill="1" applyBorder="1" applyAlignment="1">
      <alignment horizontal="center" vertical="center" wrapText="1"/>
    </xf>
    <xf numFmtId="3" fontId="40" fillId="33" borderId="81" xfId="0" quotePrefix="1" applyNumberFormat="1" applyFont="1" applyFill="1" applyBorder="1" applyAlignment="1">
      <alignment horizontal="center" vertical="center" wrapText="1"/>
    </xf>
    <xf numFmtId="3" fontId="40" fillId="33" borderId="49" xfId="0" quotePrefix="1" applyNumberFormat="1" applyFont="1" applyFill="1" applyBorder="1" applyAlignment="1">
      <alignment horizontal="center" vertical="center" wrapText="1"/>
    </xf>
    <xf numFmtId="3" fontId="40" fillId="33" borderId="0" xfId="0" quotePrefix="1" applyNumberFormat="1" applyFont="1" applyFill="1" applyAlignment="1">
      <alignment horizontal="center" vertical="center" wrapText="1"/>
    </xf>
    <xf numFmtId="3" fontId="40" fillId="33" borderId="1" xfId="0" quotePrefix="1" applyNumberFormat="1" applyFont="1" applyFill="1" applyBorder="1" applyAlignment="1">
      <alignment horizontal="center" vertical="center" wrapText="1"/>
    </xf>
    <xf numFmtId="3" fontId="14" fillId="28" borderId="4" xfId="0" quotePrefix="1" applyNumberFormat="1" applyFont="1" applyFill="1" applyBorder="1" applyAlignment="1">
      <alignment horizontal="center" vertical="center" wrapText="1"/>
    </xf>
    <xf numFmtId="0" fontId="29" fillId="28" borderId="4" xfId="0" applyFont="1" applyFill="1" applyBorder="1" applyAlignment="1">
      <alignment horizontal="center" vertical="center" wrapText="1"/>
    </xf>
    <xf numFmtId="0" fontId="29" fillId="28" borderId="106" xfId="0" applyFont="1" applyFill="1" applyBorder="1" applyAlignment="1">
      <alignment horizontal="center" vertical="center" wrapText="1"/>
    </xf>
    <xf numFmtId="4" fontId="14" fillId="25" borderId="6" xfId="0" quotePrefix="1" applyNumberFormat="1" applyFont="1" applyFill="1" applyBorder="1" applyAlignment="1">
      <alignment horizontal="center" vertical="center" shrinkToFit="1"/>
    </xf>
    <xf numFmtId="0" fontId="29" fillId="25" borderId="6" xfId="0" applyFont="1" applyFill="1" applyBorder="1" applyAlignment="1">
      <alignment horizontal="center" vertical="center" shrinkToFit="1"/>
    </xf>
    <xf numFmtId="0" fontId="29" fillId="25" borderId="46" xfId="0" applyFont="1" applyFill="1" applyBorder="1" applyAlignment="1">
      <alignment horizontal="center" vertical="center" shrinkToFit="1"/>
    </xf>
    <xf numFmtId="1" fontId="3" fillId="5" borderId="107" xfId="0" applyNumberFormat="1" applyFont="1" applyFill="1" applyBorder="1" applyAlignment="1">
      <alignment horizontal="center" vertical="center" wrapText="1"/>
    </xf>
    <xf numFmtId="1" fontId="11" fillId="5" borderId="10" xfId="0" quotePrefix="1" applyNumberFormat="1" applyFont="1" applyFill="1" applyBorder="1" applyAlignment="1">
      <alignment horizontal="center" vertical="center" wrapText="1"/>
    </xf>
    <xf numFmtId="0" fontId="11" fillId="5" borderId="5" xfId="0" applyFont="1" applyFill="1" applyBorder="1" applyAlignment="1">
      <alignment horizontal="center" vertical="center" wrapText="1"/>
    </xf>
    <xf numFmtId="0" fontId="11" fillId="5" borderId="37"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6" fillId="5" borderId="11" xfId="0" applyFont="1" applyFill="1" applyBorder="1" applyAlignment="1">
      <alignment vertical="center"/>
    </xf>
    <xf numFmtId="3" fontId="11" fillId="16" borderId="10" xfId="0" quotePrefix="1" applyNumberFormat="1" applyFont="1" applyFill="1" applyBorder="1" applyAlignment="1" applyProtection="1">
      <alignment horizontal="center" vertical="center" wrapText="1"/>
      <protection hidden="1"/>
    </xf>
    <xf numFmtId="3" fontId="11" fillId="16" borderId="11" xfId="0" quotePrefix="1" applyNumberFormat="1" applyFont="1" applyFill="1" applyBorder="1" applyAlignment="1" applyProtection="1">
      <alignment horizontal="center" vertical="center" wrapText="1"/>
      <protection hidden="1"/>
    </xf>
    <xf numFmtId="38" fontId="11" fillId="5" borderId="11" xfId="0" quotePrefix="1" applyNumberFormat="1" applyFont="1" applyFill="1" applyBorder="1" applyAlignment="1">
      <alignment horizontal="center" vertical="center" wrapText="1"/>
    </xf>
    <xf numFmtId="38" fontId="11" fillId="5" borderId="35" xfId="0" applyNumberFormat="1" applyFont="1" applyFill="1" applyBorder="1" applyAlignment="1">
      <alignment horizontal="center" vertical="center" wrapText="1"/>
    </xf>
    <xf numFmtId="38" fontId="12" fillId="2" borderId="13" xfId="0" quotePrefix="1" applyNumberFormat="1" applyFont="1" applyFill="1" applyBorder="1" applyAlignment="1" applyProtection="1">
      <alignment horizontal="center" vertical="center" wrapText="1"/>
      <protection locked="0"/>
    </xf>
    <xf numFmtId="38" fontId="12" fillId="2" borderId="13" xfId="0" applyNumberFormat="1" applyFont="1" applyFill="1" applyBorder="1" applyAlignment="1" applyProtection="1">
      <alignment horizontal="center" vertical="center" wrapText="1"/>
      <protection locked="0"/>
    </xf>
    <xf numFmtId="3" fontId="12" fillId="2" borderId="10" xfId="0" quotePrefix="1" applyNumberFormat="1" applyFont="1" applyFill="1" applyBorder="1" applyAlignment="1" applyProtection="1">
      <alignment horizontal="center" vertical="center" wrapText="1"/>
      <protection locked="0"/>
    </xf>
    <xf numFmtId="3" fontId="12" fillId="2" borderId="10" xfId="0" applyNumberFormat="1" applyFont="1" applyFill="1" applyBorder="1" applyAlignment="1" applyProtection="1">
      <alignment horizontal="center" vertical="center" wrapText="1"/>
      <protection locked="0"/>
    </xf>
    <xf numFmtId="3" fontId="12" fillId="2" borderId="97" xfId="0" quotePrefix="1" applyNumberFormat="1" applyFont="1" applyFill="1" applyBorder="1" applyAlignment="1" applyProtection="1">
      <alignment horizontal="center" vertical="center" wrapText="1"/>
      <protection locked="0"/>
    </xf>
    <xf numFmtId="3" fontId="12" fillId="2" borderId="85" xfId="0" applyNumberFormat="1" applyFont="1" applyFill="1" applyBorder="1" applyAlignment="1" applyProtection="1">
      <alignment horizontal="center" vertical="center" wrapText="1"/>
      <protection locked="0"/>
    </xf>
    <xf numFmtId="3" fontId="11" fillId="5" borderId="11" xfId="0" quotePrefix="1" applyNumberFormat="1" applyFont="1" applyFill="1" applyBorder="1" applyAlignment="1">
      <alignment horizontal="center" vertical="center" wrapText="1"/>
    </xf>
    <xf numFmtId="3" fontId="12" fillId="5" borderId="35" xfId="0" applyNumberFormat="1" applyFont="1" applyFill="1" applyBorder="1" applyAlignment="1">
      <alignment horizontal="center" vertical="center" wrapText="1"/>
    </xf>
    <xf numFmtId="3" fontId="11" fillId="5" borderId="35" xfId="0" applyNumberFormat="1" applyFont="1" applyFill="1" applyBorder="1" applyAlignment="1">
      <alignment horizontal="center" vertical="center" wrapText="1"/>
    </xf>
    <xf numFmtId="0" fontId="16" fillId="5" borderId="10" xfId="0" applyFont="1" applyFill="1" applyBorder="1" applyAlignment="1">
      <alignment vertical="center"/>
    </xf>
    <xf numFmtId="0" fontId="6" fillId="32" borderId="95" xfId="0" applyFont="1" applyFill="1" applyBorder="1" applyAlignment="1">
      <alignment horizontal="left" vertical="center" indent="1"/>
    </xf>
    <xf numFmtId="0" fontId="6" fillId="32" borderId="50" xfId="0" applyFont="1" applyFill="1" applyBorder="1" applyAlignment="1">
      <alignment horizontal="left" vertical="center" indent="1"/>
    </xf>
    <xf numFmtId="0" fontId="6" fillId="32" borderId="56" xfId="0" applyFont="1" applyFill="1" applyBorder="1" applyAlignment="1">
      <alignment horizontal="left" vertical="center" indent="1"/>
    </xf>
    <xf numFmtId="0" fontId="38" fillId="0" borderId="95" xfId="1" applyNumberFormat="1" applyFont="1" applyFill="1" applyBorder="1" applyAlignment="1" applyProtection="1">
      <alignment horizontal="left" vertical="center" indent="1"/>
    </xf>
    <xf numFmtId="0" fontId="38" fillId="0" borderId="50" xfId="1" applyNumberFormat="1" applyFont="1" applyFill="1" applyBorder="1" applyAlignment="1" applyProtection="1">
      <alignment horizontal="left" vertical="center" indent="1"/>
    </xf>
    <xf numFmtId="0" fontId="38" fillId="0" borderId="56" xfId="1" applyNumberFormat="1" applyFont="1" applyFill="1" applyBorder="1" applyAlignment="1" applyProtection="1">
      <alignment horizontal="left" vertical="center" indent="1"/>
    </xf>
    <xf numFmtId="0" fontId="6" fillId="0" borderId="95" xfId="0" applyFont="1" applyBorder="1" applyAlignment="1">
      <alignment horizontal="left" vertical="center" indent="1"/>
    </xf>
    <xf numFmtId="0" fontId="6" fillId="0" borderId="50" xfId="0" applyFont="1" applyBorder="1" applyAlignment="1">
      <alignment horizontal="left" vertical="center" indent="1"/>
    </xf>
    <xf numFmtId="0" fontId="6" fillId="0" borderId="56" xfId="0" applyFont="1" applyBorder="1" applyAlignment="1">
      <alignment horizontal="left" vertical="center" indent="1"/>
    </xf>
    <xf numFmtId="49" fontId="6" fillId="23" borderId="95" xfId="0" applyNumberFormat="1" applyFont="1" applyFill="1" applyBorder="1" applyAlignment="1">
      <alignment horizontal="left" vertical="center" indent="1"/>
    </xf>
    <xf numFmtId="0" fontId="6" fillId="23" borderId="56" xfId="0" applyFont="1" applyFill="1" applyBorder="1" applyAlignment="1">
      <alignment horizontal="left" vertical="center" indent="1"/>
    </xf>
    <xf numFmtId="3" fontId="5" fillId="4" borderId="82" xfId="0" applyNumberFormat="1" applyFont="1" applyFill="1" applyBorder="1" applyAlignment="1" applyProtection="1">
      <alignment horizontal="left" vertical="center" wrapText="1"/>
      <protection locked="0"/>
    </xf>
    <xf numFmtId="3" fontId="5" fillId="4" borderId="4" xfId="0" applyNumberFormat="1" applyFont="1" applyFill="1" applyBorder="1" applyAlignment="1" applyProtection="1">
      <alignment horizontal="left" vertical="center" wrapText="1"/>
      <protection locked="0"/>
    </xf>
    <xf numFmtId="3" fontId="5" fillId="4" borderId="8" xfId="0" applyNumberFormat="1" applyFont="1" applyFill="1" applyBorder="1" applyAlignment="1" applyProtection="1">
      <alignment horizontal="left" vertical="center" wrapText="1"/>
      <protection locked="0"/>
    </xf>
    <xf numFmtId="4" fontId="5" fillId="4" borderId="82" xfId="0" applyNumberFormat="1" applyFont="1" applyFill="1" applyBorder="1" applyAlignment="1" applyProtection="1">
      <alignment horizontal="left" vertical="center" wrapText="1"/>
      <protection locked="0"/>
    </xf>
    <xf numFmtId="4" fontId="5" fillId="4" borderId="4" xfId="0" applyNumberFormat="1" applyFont="1" applyFill="1" applyBorder="1" applyAlignment="1" applyProtection="1">
      <alignment horizontal="left" vertical="center" wrapText="1"/>
      <protection locked="0"/>
    </xf>
    <xf numFmtId="4" fontId="5" fillId="4" borderId="8" xfId="0" applyNumberFormat="1" applyFont="1" applyFill="1" applyBorder="1" applyAlignment="1" applyProtection="1">
      <alignment horizontal="left" vertical="center" wrapText="1"/>
      <protection locked="0"/>
    </xf>
    <xf numFmtId="4" fontId="5" fillId="4" borderId="83" xfId="0" applyNumberFormat="1" applyFont="1" applyFill="1" applyBorder="1" applyAlignment="1" applyProtection="1">
      <alignment horizontal="left" vertical="center" wrapText="1"/>
      <protection locked="0"/>
    </xf>
    <xf numFmtId="4" fontId="5" fillId="4" borderId="109" xfId="0" applyNumberFormat="1" applyFont="1" applyFill="1" applyBorder="1" applyAlignment="1" applyProtection="1">
      <alignment horizontal="left" vertical="center" wrapText="1"/>
      <protection locked="0"/>
    </xf>
    <xf numFmtId="4" fontId="5" fillId="4" borderId="110" xfId="0" applyNumberFormat="1" applyFont="1" applyFill="1" applyBorder="1" applyAlignment="1" applyProtection="1">
      <alignment horizontal="left" vertical="center" wrapText="1"/>
      <protection locked="0"/>
    </xf>
    <xf numFmtId="0" fontId="22" fillId="31" borderId="118" xfId="0" applyFont="1" applyFill="1" applyBorder="1" applyAlignment="1">
      <alignment horizontal="left" vertical="center"/>
    </xf>
    <xf numFmtId="0" fontId="22" fillId="31" borderId="50" xfId="0" applyFont="1" applyFill="1" applyBorder="1" applyAlignment="1">
      <alignment horizontal="left" vertical="center"/>
    </xf>
    <xf numFmtId="0" fontId="22" fillId="31" borderId="119" xfId="0" applyFont="1" applyFill="1" applyBorder="1" applyAlignment="1">
      <alignment horizontal="left" vertical="center"/>
    </xf>
    <xf numFmtId="0" fontId="6" fillId="23" borderId="95" xfId="0" applyFont="1" applyFill="1" applyBorder="1" applyAlignment="1">
      <alignment horizontal="left" vertical="center" indent="1"/>
    </xf>
    <xf numFmtId="0" fontId="6" fillId="23" borderId="50" xfId="0" applyFont="1" applyFill="1" applyBorder="1" applyAlignment="1">
      <alignment horizontal="left" vertical="center" indent="1"/>
    </xf>
    <xf numFmtId="1" fontId="3" fillId="5" borderId="111" xfId="0" applyNumberFormat="1" applyFont="1" applyFill="1" applyBorder="1" applyAlignment="1">
      <alignment horizontal="center" vertical="center" wrapText="1"/>
    </xf>
    <xf numFmtId="1" fontId="3" fillId="5" borderId="96" xfId="0" applyNumberFormat="1" applyFont="1" applyFill="1" applyBorder="1" applyAlignment="1">
      <alignment horizontal="center" vertical="center" wrapText="1"/>
    </xf>
    <xf numFmtId="1" fontId="11" fillId="5" borderId="85" xfId="0" quotePrefix="1" applyNumberFormat="1" applyFont="1" applyFill="1" applyBorder="1" applyAlignment="1">
      <alignment horizontal="center" vertical="center" wrapText="1"/>
    </xf>
    <xf numFmtId="1" fontId="12" fillId="5" borderId="97" xfId="0" quotePrefix="1" applyNumberFormat="1" applyFont="1" applyFill="1" applyBorder="1" applyAlignment="1">
      <alignment horizontal="center" vertical="center" wrapText="1"/>
    </xf>
    <xf numFmtId="0" fontId="12" fillId="5" borderId="112" xfId="0" applyFont="1" applyFill="1" applyBorder="1" applyAlignment="1">
      <alignment horizontal="center" vertical="center" wrapText="1"/>
    </xf>
    <xf numFmtId="0" fontId="12" fillId="5" borderId="113" xfId="0" applyFont="1" applyFill="1" applyBorder="1" applyAlignment="1">
      <alignment horizontal="center" vertical="center" wrapText="1"/>
    </xf>
    <xf numFmtId="0" fontId="11" fillId="5" borderId="85" xfId="0" applyFont="1" applyFill="1" applyBorder="1" applyAlignment="1">
      <alignment horizontal="center" vertical="center" wrapText="1"/>
    </xf>
    <xf numFmtId="0" fontId="16" fillId="5" borderId="97" xfId="0" applyFont="1" applyFill="1" applyBorder="1" applyAlignment="1">
      <alignment horizontal="center"/>
    </xf>
    <xf numFmtId="0" fontId="16" fillId="5" borderId="97" xfId="0" applyFont="1" applyFill="1" applyBorder="1"/>
    <xf numFmtId="3" fontId="11" fillId="5" borderId="87" xfId="0" quotePrefix="1" applyNumberFormat="1" applyFont="1" applyFill="1" applyBorder="1" applyAlignment="1">
      <alignment horizontal="center" vertical="center" wrapText="1"/>
    </xf>
    <xf numFmtId="3" fontId="11" fillId="5" borderId="31" xfId="0" quotePrefix="1" applyNumberFormat="1" applyFont="1" applyFill="1" applyBorder="1" applyAlignment="1">
      <alignment horizontal="center" vertical="center" wrapText="1"/>
    </xf>
    <xf numFmtId="3" fontId="11" fillId="5" borderId="84" xfId="0" quotePrefix="1" applyNumberFormat="1" applyFont="1" applyFill="1" applyBorder="1" applyAlignment="1">
      <alignment horizontal="center" vertical="center" wrapText="1"/>
    </xf>
    <xf numFmtId="3" fontId="11" fillId="5" borderId="114" xfId="0" quotePrefix="1" applyNumberFormat="1" applyFont="1" applyFill="1" applyBorder="1" applyAlignment="1">
      <alignment horizontal="center" vertical="center" wrapText="1"/>
    </xf>
    <xf numFmtId="3" fontId="11" fillId="5" borderId="2" xfId="0" quotePrefix="1" applyNumberFormat="1" applyFont="1" applyFill="1" applyBorder="1" applyAlignment="1">
      <alignment horizontal="center" vertical="center" wrapText="1"/>
    </xf>
    <xf numFmtId="3" fontId="11" fillId="5" borderId="115" xfId="0" quotePrefix="1" applyNumberFormat="1" applyFont="1" applyFill="1" applyBorder="1" applyAlignment="1">
      <alignment horizontal="center" vertical="center" wrapText="1"/>
    </xf>
    <xf numFmtId="0" fontId="11" fillId="5" borderId="97" xfId="0" applyFont="1" applyFill="1" applyBorder="1" applyAlignment="1">
      <alignment horizontal="center" vertical="center" wrapText="1"/>
    </xf>
    <xf numFmtId="0" fontId="32" fillId="22" borderId="28" xfId="1" applyFill="1" applyBorder="1" applyAlignment="1" applyProtection="1">
      <alignment horizontal="center" vertical="top" wrapText="1"/>
      <protection locked="0"/>
    </xf>
    <xf numFmtId="0" fontId="32" fillId="22" borderId="28" xfId="1" applyFill="1" applyBorder="1" applyAlignment="1" applyProtection="1">
      <alignment horizontal="center" vertical="top"/>
      <protection locked="0"/>
    </xf>
    <xf numFmtId="3" fontId="5" fillId="4" borderId="5" xfId="0" applyNumberFormat="1" applyFont="1" applyFill="1" applyBorder="1" applyAlignment="1" applyProtection="1">
      <alignment horizontal="left" vertical="center" wrapText="1"/>
      <protection locked="0"/>
    </xf>
    <xf numFmtId="3" fontId="5" fillId="4" borderId="33" xfId="0" applyNumberFormat="1" applyFont="1" applyFill="1" applyBorder="1" applyAlignment="1" applyProtection="1">
      <alignment horizontal="left" vertical="center" wrapText="1"/>
      <protection locked="0"/>
    </xf>
    <xf numFmtId="3" fontId="5" fillId="4" borderId="51" xfId="0" applyNumberFormat="1" applyFont="1" applyFill="1" applyBorder="1" applyAlignment="1" applyProtection="1">
      <alignment horizontal="left" vertical="center" wrapText="1"/>
      <protection locked="0"/>
    </xf>
    <xf numFmtId="0" fontId="41" fillId="23" borderId="95" xfId="0" applyFont="1" applyFill="1" applyBorder="1" applyAlignment="1">
      <alignment horizontal="left" vertical="center" indent="1"/>
    </xf>
    <xf numFmtId="0" fontId="41" fillId="23" borderId="50" xfId="0" applyFont="1" applyFill="1" applyBorder="1" applyAlignment="1">
      <alignment horizontal="left" vertical="center" indent="1"/>
    </xf>
    <xf numFmtId="0" fontId="41" fillId="23" borderId="56" xfId="0" applyFont="1" applyFill="1" applyBorder="1" applyAlignment="1">
      <alignment horizontal="left" vertical="center" indent="1"/>
    </xf>
    <xf numFmtId="3" fontId="11" fillId="5" borderId="116" xfId="0" quotePrefix="1" applyNumberFormat="1" applyFont="1" applyFill="1" applyBorder="1" applyAlignment="1">
      <alignment horizontal="center" vertical="center" wrapText="1"/>
    </xf>
    <xf numFmtId="3" fontId="11" fillId="5" borderId="117" xfId="0" quotePrefix="1" applyNumberFormat="1" applyFont="1" applyFill="1" applyBorder="1" applyAlignment="1">
      <alignment horizontal="center" vertical="center" wrapText="1"/>
    </xf>
    <xf numFmtId="1" fontId="14" fillId="7" borderId="7" xfId="0" applyNumberFormat="1" applyFont="1" applyFill="1" applyBorder="1" applyAlignment="1">
      <alignment horizontal="center" vertical="center"/>
    </xf>
    <xf numFmtId="1" fontId="14" fillId="7" borderId="17" xfId="0" applyNumberFormat="1" applyFont="1" applyFill="1" applyBorder="1" applyAlignment="1">
      <alignment horizontal="center" vertical="center"/>
    </xf>
    <xf numFmtId="0" fontId="15" fillId="7" borderId="7" xfId="0" applyFont="1" applyFill="1" applyBorder="1" applyAlignment="1">
      <alignment horizontal="center" vertical="center"/>
    </xf>
    <xf numFmtId="0" fontId="15" fillId="7" borderId="17" xfId="0" applyFont="1" applyFill="1" applyBorder="1" applyAlignment="1">
      <alignment horizontal="center" vertical="center"/>
    </xf>
    <xf numFmtId="0" fontId="6" fillId="22" borderId="0" xfId="0" applyFont="1" applyFill="1" applyAlignment="1">
      <alignment horizontal="right" vertical="center" indent="1"/>
    </xf>
    <xf numFmtId="0" fontId="6" fillId="22" borderId="1" xfId="0" applyFont="1" applyFill="1" applyBorder="1" applyAlignment="1">
      <alignment horizontal="right" vertical="center" indent="1"/>
    </xf>
    <xf numFmtId="49" fontId="11" fillId="4" borderId="104" xfId="0" applyNumberFormat="1" applyFont="1" applyFill="1" applyBorder="1" applyAlignment="1" applyProtection="1">
      <alignment horizontal="center" vertical="center"/>
      <protection locked="0"/>
    </xf>
    <xf numFmtId="49" fontId="11" fillId="4" borderId="120" xfId="0" applyNumberFormat="1" applyFont="1" applyFill="1" applyBorder="1" applyAlignment="1" applyProtection="1">
      <alignment horizontal="center" vertical="center"/>
      <protection locked="0"/>
    </xf>
    <xf numFmtId="3" fontId="4" fillId="5" borderId="41" xfId="0" applyNumberFormat="1" applyFont="1" applyFill="1" applyBorder="1" applyAlignment="1">
      <alignment horizontal="center" vertical="center"/>
    </xf>
    <xf numFmtId="3" fontId="4" fillId="5" borderId="8" xfId="0" applyNumberFormat="1" applyFont="1" applyFill="1" applyBorder="1" applyAlignment="1">
      <alignment horizontal="center" vertical="center"/>
    </xf>
    <xf numFmtId="38" fontId="4" fillId="5" borderId="86" xfId="0" applyNumberFormat="1" applyFont="1" applyFill="1" applyBorder="1" applyAlignment="1">
      <alignment horizontal="center" vertical="center"/>
    </xf>
    <xf numFmtId="38" fontId="4" fillId="5" borderId="7" xfId="0" applyNumberFormat="1" applyFont="1" applyFill="1" applyBorder="1" applyAlignment="1">
      <alignment horizontal="center" vertical="center"/>
    </xf>
    <xf numFmtId="3" fontId="4" fillId="5" borderId="86" xfId="0" applyNumberFormat="1" applyFont="1" applyFill="1" applyBorder="1" applyAlignment="1">
      <alignment horizontal="center" vertical="center"/>
    </xf>
    <xf numFmtId="3" fontId="4" fillId="5" borderId="7" xfId="0" applyNumberFormat="1" applyFont="1" applyFill="1" applyBorder="1" applyAlignment="1">
      <alignment horizontal="center" vertical="center"/>
    </xf>
    <xf numFmtId="164" fontId="4" fillId="5" borderId="86" xfId="0" applyNumberFormat="1" applyFont="1" applyFill="1" applyBorder="1" applyAlignment="1">
      <alignment horizontal="center" vertical="center"/>
    </xf>
    <xf numFmtId="164" fontId="4" fillId="5" borderId="7" xfId="0" applyNumberFormat="1" applyFont="1" applyFill="1" applyBorder="1" applyAlignment="1">
      <alignment horizontal="center" vertical="center"/>
    </xf>
    <xf numFmtId="38" fontId="4" fillId="5" borderId="85" xfId="0" applyNumberFormat="1" applyFont="1" applyFill="1" applyBorder="1" applyAlignment="1">
      <alignment horizontal="center" vertical="center"/>
    </xf>
    <xf numFmtId="38" fontId="4" fillId="5" borderId="11" xfId="0" applyNumberFormat="1" applyFont="1" applyFill="1" applyBorder="1" applyAlignment="1">
      <alignment horizontal="center" vertical="center"/>
    </xf>
    <xf numFmtId="3" fontId="4" fillId="5" borderId="85" xfId="0" applyNumberFormat="1" applyFont="1" applyFill="1" applyBorder="1" applyAlignment="1">
      <alignment horizontal="center" vertical="center"/>
    </xf>
    <xf numFmtId="3" fontId="4" fillId="5" borderId="11" xfId="0" applyNumberFormat="1" applyFont="1" applyFill="1" applyBorder="1" applyAlignment="1">
      <alignment horizontal="center" vertical="center"/>
    </xf>
    <xf numFmtId="41" fontId="4" fillId="5" borderId="7" xfId="0" applyNumberFormat="1" applyFont="1" applyFill="1" applyBorder="1" applyAlignment="1">
      <alignment horizontal="center" vertical="center" wrapText="1"/>
    </xf>
    <xf numFmtId="0" fontId="24" fillId="11" borderId="82" xfId="0" applyFont="1" applyFill="1" applyBorder="1" applyAlignment="1">
      <alignment horizontal="center" shrinkToFit="1"/>
    </xf>
    <xf numFmtId="0" fontId="24" fillId="11" borderId="8" xfId="0" applyFont="1" applyFill="1" applyBorder="1" applyAlignment="1">
      <alignment horizontal="center" shrinkToFit="1"/>
    </xf>
    <xf numFmtId="1" fontId="3" fillId="5" borderId="18" xfId="0" applyNumberFormat="1" applyFont="1" applyFill="1" applyBorder="1" applyAlignment="1">
      <alignment horizontal="center" vertical="center" wrapText="1"/>
    </xf>
    <xf numFmtId="1" fontId="3" fillId="5" borderId="121" xfId="0" applyNumberFormat="1" applyFont="1" applyFill="1" applyBorder="1" applyAlignment="1">
      <alignment horizontal="center" vertical="center" wrapText="1"/>
    </xf>
    <xf numFmtId="1" fontId="11" fillId="5" borderId="7" xfId="0" quotePrefix="1" applyNumberFormat="1" applyFont="1" applyFill="1" applyBorder="1" applyAlignment="1">
      <alignment horizontal="center" vertical="center" wrapText="1"/>
    </xf>
    <xf numFmtId="1" fontId="11" fillId="5" borderId="53" xfId="0" quotePrefix="1" applyNumberFormat="1" applyFont="1" applyFill="1" applyBorder="1" applyAlignment="1">
      <alignment horizontal="center" vertical="center" wrapText="1"/>
    </xf>
    <xf numFmtId="0" fontId="11" fillId="5" borderId="82" xfId="0" applyFont="1" applyFill="1" applyBorder="1" applyAlignment="1">
      <alignment horizontal="center" vertical="center" wrapText="1"/>
    </xf>
    <xf numFmtId="0" fontId="11" fillId="5" borderId="35" xfId="0" quotePrefix="1" applyFont="1" applyFill="1" applyBorder="1" applyAlignment="1">
      <alignment horizontal="center" vertical="center" wrapText="1"/>
    </xf>
    <xf numFmtId="0" fontId="16" fillId="5" borderId="10" xfId="0" applyFont="1" applyFill="1" applyBorder="1"/>
    <xf numFmtId="3" fontId="11" fillId="5" borderId="7" xfId="0" quotePrefix="1" applyNumberFormat="1" applyFont="1" applyFill="1" applyBorder="1" applyAlignment="1">
      <alignment horizontal="center" vertical="center" wrapText="1"/>
    </xf>
    <xf numFmtId="3" fontId="11" fillId="5" borderId="35" xfId="0" quotePrefix="1" applyNumberFormat="1" applyFont="1" applyFill="1" applyBorder="1" applyAlignment="1">
      <alignment horizontal="center" vertical="center" wrapText="1"/>
    </xf>
    <xf numFmtId="3" fontId="3" fillId="5" borderId="34" xfId="0" quotePrefix="1" applyNumberFormat="1" applyFont="1" applyFill="1" applyBorder="1" applyAlignment="1">
      <alignment horizontal="center" vertical="center" wrapText="1"/>
    </xf>
    <xf numFmtId="3" fontId="3" fillId="5" borderId="13" xfId="0" quotePrefix="1" applyNumberFormat="1" applyFont="1" applyFill="1" applyBorder="1" applyAlignment="1">
      <alignment horizontal="center" vertical="center" wrapText="1"/>
    </xf>
    <xf numFmtId="3" fontId="11" fillId="2" borderId="53" xfId="0" quotePrefix="1" applyNumberFormat="1" applyFont="1" applyFill="1" applyBorder="1" applyAlignment="1">
      <alignment horizontal="center" vertical="center" wrapText="1"/>
    </xf>
    <xf numFmtId="3" fontId="11" fillId="2" borderId="85" xfId="0" applyNumberFormat="1" applyFont="1" applyFill="1" applyBorder="1" applyAlignment="1">
      <alignment horizontal="center" vertical="center" wrapText="1"/>
    </xf>
    <xf numFmtId="3" fontId="11" fillId="4" borderId="36" xfId="0" quotePrefix="1" applyNumberFormat="1" applyFont="1" applyFill="1" applyBorder="1" applyAlignment="1">
      <alignment horizontal="center" vertical="center" wrapText="1"/>
    </xf>
    <xf numFmtId="3" fontId="11" fillId="4" borderId="93" xfId="0" quotePrefix="1" applyNumberFormat="1" applyFont="1" applyFill="1" applyBorder="1" applyAlignment="1">
      <alignment horizontal="center" vertical="center" wrapText="1"/>
    </xf>
    <xf numFmtId="38" fontId="11" fillId="5" borderId="7" xfId="0" quotePrefix="1" applyNumberFormat="1" applyFont="1" applyFill="1" applyBorder="1" applyAlignment="1">
      <alignment horizontal="center" vertical="center" wrapText="1"/>
    </xf>
    <xf numFmtId="3" fontId="2" fillId="5" borderId="7" xfId="0" quotePrefix="1" applyNumberFormat="1" applyFont="1" applyFill="1" applyBorder="1" applyAlignment="1">
      <alignment horizontal="center" vertical="center" wrapText="1"/>
    </xf>
    <xf numFmtId="3" fontId="2" fillId="5" borderId="35" xfId="0" applyNumberFormat="1" applyFont="1" applyFill="1" applyBorder="1" applyAlignment="1">
      <alignment horizontal="center" vertical="center" wrapText="1"/>
    </xf>
    <xf numFmtId="3" fontId="2" fillId="5" borderId="35" xfId="0" quotePrefix="1" applyNumberFormat="1" applyFont="1" applyFill="1" applyBorder="1" applyAlignment="1">
      <alignment horizontal="center" vertical="center" wrapText="1"/>
    </xf>
    <xf numFmtId="0" fontId="6" fillId="8" borderId="80" xfId="0" quotePrefix="1" applyFont="1" applyFill="1" applyBorder="1" applyAlignment="1">
      <alignment horizontal="center" vertical="center" wrapText="1"/>
    </xf>
    <xf numFmtId="0" fontId="6" fillId="8" borderId="6" xfId="0" quotePrefix="1" applyFont="1" applyFill="1" applyBorder="1" applyAlignment="1">
      <alignment horizontal="center" vertical="center" wrapText="1"/>
    </xf>
    <xf numFmtId="0" fontId="6" fillId="8" borderId="81" xfId="0" quotePrefix="1" applyFont="1" applyFill="1" applyBorder="1" applyAlignment="1">
      <alignment horizontal="center" vertical="center" wrapText="1"/>
    </xf>
    <xf numFmtId="3" fontId="2" fillId="5" borderId="86" xfId="0" applyNumberFormat="1" applyFont="1" applyFill="1" applyBorder="1" applyAlignment="1">
      <alignment horizontal="center"/>
    </xf>
    <xf numFmtId="0" fontId="3" fillId="7" borderId="7" xfId="0" quotePrefix="1" applyFont="1" applyFill="1" applyBorder="1" applyAlignment="1">
      <alignment horizontal="center"/>
    </xf>
    <xf numFmtId="0" fontId="3" fillId="7" borderId="7" xfId="0" applyFont="1" applyFill="1" applyBorder="1" applyAlignment="1">
      <alignment horizontal="center"/>
    </xf>
    <xf numFmtId="0" fontId="3" fillId="7" borderId="17" xfId="0" applyFont="1" applyFill="1" applyBorder="1" applyAlignment="1">
      <alignment horizontal="center"/>
    </xf>
    <xf numFmtId="0" fontId="3" fillId="6" borderId="113" xfId="0" quotePrefix="1" applyFont="1" applyFill="1" applyBorder="1" applyAlignment="1">
      <alignment horizontal="right" vertical="center" wrapText="1"/>
    </xf>
    <xf numFmtId="0" fontId="3" fillId="6" borderId="52" xfId="0" quotePrefix="1" applyFont="1" applyFill="1" applyBorder="1" applyAlignment="1">
      <alignment horizontal="right" vertical="center" wrapText="1"/>
    </xf>
    <xf numFmtId="0" fontId="6" fillId="8" borderId="9" xfId="0" quotePrefix="1" applyFont="1" applyFill="1" applyBorder="1" applyAlignment="1">
      <alignment horizontal="center" vertical="center" wrapText="1"/>
    </xf>
    <xf numFmtId="0" fontId="6" fillId="8" borderId="7" xfId="0" quotePrefix="1" applyFont="1" applyFill="1" applyBorder="1" applyAlignment="1">
      <alignment horizontal="center" vertical="center" wrapText="1"/>
    </xf>
    <xf numFmtId="0" fontId="6" fillId="8" borderId="12" xfId="0" quotePrefix="1" applyFont="1" applyFill="1" applyBorder="1" applyAlignment="1">
      <alignment horizontal="center" vertical="center" wrapText="1"/>
    </xf>
    <xf numFmtId="38" fontId="11" fillId="2" borderId="34" xfId="0" quotePrefix="1" applyNumberFormat="1" applyFont="1" applyFill="1" applyBorder="1" applyAlignment="1">
      <alignment horizontal="center" vertical="center" wrapText="1"/>
    </xf>
    <xf numFmtId="38" fontId="11" fillId="2" borderId="13" xfId="0" applyNumberFormat="1" applyFont="1" applyFill="1" applyBorder="1" applyAlignment="1">
      <alignment horizontal="center" vertical="center" wrapText="1"/>
    </xf>
    <xf numFmtId="3" fontId="11" fillId="2" borderId="35" xfId="0" quotePrefix="1" applyNumberFormat="1" applyFont="1" applyFill="1" applyBorder="1" applyAlignment="1">
      <alignment horizontal="center" vertical="center" wrapText="1"/>
    </xf>
    <xf numFmtId="3" fontId="11" fillId="2" borderId="10" xfId="0" applyNumberFormat="1" applyFont="1" applyFill="1" applyBorder="1" applyAlignment="1">
      <alignment horizontal="center" vertical="center" wrapText="1"/>
    </xf>
    <xf numFmtId="2" fontId="2" fillId="0" borderId="122" xfId="0" applyNumberFormat="1" applyFont="1" applyBorder="1" applyAlignment="1">
      <alignment horizontal="center"/>
    </xf>
    <xf numFmtId="2" fontId="2" fillId="0" borderId="45" xfId="0" applyNumberFormat="1" applyFont="1" applyBorder="1" applyAlignment="1">
      <alignment horizontal="center"/>
    </xf>
    <xf numFmtId="2" fontId="2" fillId="0" borderId="123" xfId="0" applyNumberFormat="1" applyFont="1" applyBorder="1" applyAlignment="1">
      <alignment horizontal="center"/>
    </xf>
    <xf numFmtId="0" fontId="3" fillId="7" borderId="82" xfId="0" applyFont="1" applyFill="1" applyBorder="1" applyAlignment="1">
      <alignment horizontal="center"/>
    </xf>
    <xf numFmtId="0" fontId="3" fillId="7" borderId="4" xfId="0" applyFont="1" applyFill="1" applyBorder="1" applyAlignment="1">
      <alignment horizontal="center"/>
    </xf>
    <xf numFmtId="0" fontId="3" fillId="7" borderId="8" xfId="0" applyFont="1" applyFill="1" applyBorder="1" applyAlignment="1">
      <alignment horizontal="center"/>
    </xf>
    <xf numFmtId="3" fontId="2" fillId="4" borderId="36" xfId="0" quotePrefix="1" applyNumberFormat="1" applyFont="1" applyFill="1" applyBorder="1" applyAlignment="1">
      <alignment horizontal="center" vertical="center" wrapText="1"/>
    </xf>
    <xf numFmtId="3" fontId="2" fillId="4" borderId="93" xfId="0" quotePrefix="1" applyNumberFormat="1" applyFont="1" applyFill="1" applyBorder="1" applyAlignment="1">
      <alignment horizontal="center" vertical="center" wrapText="1"/>
    </xf>
    <xf numFmtId="0" fontId="15" fillId="22" borderId="68" xfId="0" applyFont="1" applyFill="1" applyBorder="1" applyAlignment="1">
      <alignment horizontal="center" vertical="center"/>
    </xf>
    <xf numFmtId="0" fontId="15" fillId="22" borderId="69" xfId="0" applyFont="1" applyFill="1" applyBorder="1" applyAlignment="1">
      <alignment horizontal="center" vertical="center"/>
    </xf>
    <xf numFmtId="0" fontId="15" fillId="22" borderId="25" xfId="0" applyFont="1" applyFill="1" applyBorder="1" applyAlignment="1">
      <alignment horizontal="center" vertical="center"/>
    </xf>
    <xf numFmtId="0" fontId="15" fillId="22" borderId="0" xfId="0" applyFont="1" applyFill="1" applyAlignment="1">
      <alignment horizontal="center" vertical="center"/>
    </xf>
    <xf numFmtId="0" fontId="15" fillId="22" borderId="28" xfId="0" applyFont="1" applyFill="1" applyBorder="1" applyAlignment="1">
      <alignment horizontal="center" vertical="center"/>
    </xf>
    <xf numFmtId="0" fontId="6" fillId="22" borderId="2" xfId="0" applyFont="1" applyFill="1" applyBorder="1" applyAlignment="1">
      <alignment horizontal="center" vertical="center"/>
    </xf>
    <xf numFmtId="0" fontId="6" fillId="22" borderId="115" xfId="0" applyFont="1" applyFill="1" applyBorder="1" applyAlignment="1">
      <alignment horizontal="center" vertical="center"/>
    </xf>
    <xf numFmtId="0" fontId="3" fillId="0" borderId="95" xfId="0" applyFont="1" applyBorder="1" applyAlignment="1">
      <alignment horizontal="left" vertical="center" indent="1"/>
    </xf>
    <xf numFmtId="0" fontId="3" fillId="0" borderId="56" xfId="0" applyFont="1" applyBorder="1" applyAlignment="1">
      <alignment horizontal="left" vertical="center" indent="1"/>
    </xf>
    <xf numFmtId="49" fontId="3" fillId="23" borderId="95" xfId="0" applyNumberFormat="1" applyFont="1" applyFill="1" applyBorder="1" applyAlignment="1">
      <alignment horizontal="left" vertical="center" indent="1"/>
    </xf>
    <xf numFmtId="0" fontId="3" fillId="23" borderId="56" xfId="0" applyFont="1" applyFill="1" applyBorder="1" applyAlignment="1">
      <alignment horizontal="left" vertical="center" indent="1"/>
    </xf>
    <xf numFmtId="0" fontId="3" fillId="23" borderId="95" xfId="0" applyFont="1" applyFill="1" applyBorder="1" applyAlignment="1">
      <alignment horizontal="left" vertical="center" indent="1"/>
    </xf>
    <xf numFmtId="0" fontId="3" fillId="5" borderId="45" xfId="0" applyFont="1" applyFill="1" applyBorder="1" applyAlignment="1">
      <alignment horizontal="center"/>
    </xf>
    <xf numFmtId="0" fontId="6" fillId="22" borderId="0" xfId="0" applyFont="1" applyFill="1" applyAlignment="1">
      <alignment horizontal="center" vertical="center"/>
    </xf>
    <xf numFmtId="0" fontId="6" fillId="22" borderId="13" xfId="0" applyFont="1" applyFill="1" applyBorder="1" applyAlignment="1">
      <alignment horizontal="center" vertical="center"/>
    </xf>
    <xf numFmtId="0" fontId="6" fillId="8" borderId="8" xfId="0" quotePrefix="1" applyFont="1" applyFill="1" applyBorder="1" applyAlignment="1">
      <alignment horizontal="center" vertical="center" wrapText="1"/>
    </xf>
    <xf numFmtId="0" fontId="6" fillId="8" borderId="82" xfId="0" quotePrefix="1" applyFont="1" applyFill="1" applyBorder="1" applyAlignment="1">
      <alignment horizontal="center" vertical="center" wrapText="1"/>
    </xf>
  </cellXfs>
  <cellStyles count="12">
    <cellStyle name="Hyperlink" xfId="1" builtinId="8"/>
    <cellStyle name="Hyperlink 2" xfId="2" xr:uid="{00000000-0005-0000-0000-000001000000}"/>
    <cellStyle name="Normal" xfId="0" builtinId="0"/>
    <cellStyle name="Normal 2" xfId="3" xr:uid="{00000000-0005-0000-0000-000003000000}"/>
    <cellStyle name="Normal 2 4" xfId="4" xr:uid="{00000000-0005-0000-0000-000004000000}"/>
    <cellStyle name="Normal 3" xfId="5" xr:uid="{00000000-0005-0000-0000-000005000000}"/>
    <cellStyle name="Normal 3 2" xfId="6" xr:uid="{00000000-0005-0000-0000-000006000000}"/>
    <cellStyle name="Normal 3 4" xfId="7" xr:uid="{00000000-0005-0000-0000-000007000000}"/>
    <cellStyle name="Normal 4" xfId="8" xr:uid="{00000000-0005-0000-0000-000008000000}"/>
    <cellStyle name="Normal_Sheet1" xfId="9" xr:uid="{00000000-0005-0000-0000-000009000000}"/>
    <cellStyle name="Percent" xfId="10" builtinId="5"/>
    <cellStyle name="Percent 2" xfId="11" xr:uid="{00000000-0005-0000-0000-00000B000000}"/>
  </cellStyles>
  <dxfs count="290">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ill>
        <patternFill>
          <bgColor indexed="51"/>
        </patternFill>
      </fill>
    </dxf>
    <dxf>
      <fill>
        <patternFill>
          <bgColor indexed="41"/>
        </patternFill>
      </fill>
    </dxf>
    <dxf>
      <fill>
        <patternFill>
          <bgColor indexed="43"/>
        </patternFill>
      </fill>
    </dxf>
    <dxf>
      <font>
        <b/>
        <i val="0"/>
        <condense val="0"/>
        <extend val="0"/>
      </font>
    </dxf>
    <dxf>
      <font>
        <color theme="0"/>
      </font>
    </dxf>
    <dxf>
      <font>
        <b/>
        <i val="0"/>
        <condense val="0"/>
        <extend val="0"/>
        <color indexed="37"/>
      </font>
    </dxf>
    <dxf>
      <font>
        <color theme="0"/>
      </font>
    </dxf>
    <dxf>
      <fill>
        <patternFill>
          <bgColor indexed="42"/>
        </patternFill>
      </fill>
    </dxf>
    <dxf>
      <font>
        <b/>
        <i val="0"/>
        <condense val="0"/>
        <extend val="0"/>
      </font>
      <fill>
        <patternFill>
          <bgColor indexed="52"/>
        </patternFill>
      </fill>
    </dxf>
    <dxf>
      <fill>
        <patternFill>
          <bgColor indexed="11"/>
        </patternFill>
      </fill>
    </dxf>
    <dxf>
      <fill>
        <patternFill>
          <bgColor indexed="49"/>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dxf>
    <dxf>
      <font>
        <color theme="0"/>
      </font>
    </dxf>
    <dxf>
      <font>
        <color theme="0"/>
      </font>
    </dxf>
    <dxf>
      <font>
        <color theme="0"/>
      </font>
    </dxf>
    <dxf>
      <font>
        <color theme="0"/>
      </font>
    </dxf>
    <dxf>
      <font>
        <color theme="0"/>
      </font>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
      <font>
        <color theme="0"/>
      </font>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color rgb="FFCCFFFF"/>
      </font>
      <fill>
        <patternFill patternType="solid">
          <fgColor indexed="64"/>
        </patternFill>
      </fill>
    </dxf>
    <dxf>
      <font>
        <b/>
        <i val="0"/>
        <condense val="0"/>
        <extend val="0"/>
        <color indexed="16"/>
      </font>
      <fill>
        <patternFill>
          <bgColor indexed="41"/>
        </patternFill>
      </fill>
    </dxf>
    <dxf>
      <font>
        <b/>
        <i val="0"/>
        <condense val="0"/>
        <extend val="0"/>
        <color indexed="16"/>
      </font>
    </dxf>
    <dxf>
      <font>
        <color rgb="FFCCFFCC"/>
      </font>
      <fill>
        <patternFill patternType="solid"/>
      </fill>
    </dxf>
  </dxfs>
  <tableStyles count="0" defaultTableStyle="TableStyleMedium9" defaultPivotStyle="PivotStyleLight16"/>
  <colors>
    <mruColors>
      <color rgb="FFC9E7A7"/>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tea.texas.gov/Finance_and_Grants/Grants/Federal_Fiscal_Compliance_and_Reporting/NCLB_Fiscal_Compliance/Title_I,_Part_A_-_Comparability_of_Services_Requiremen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AA96"/>
  <sheetViews>
    <sheetView zoomScaleNormal="100" zoomScaleSheetLayoutView="90" workbookViewId="0">
      <selection activeCell="B8" sqref="B8:D8"/>
    </sheetView>
  </sheetViews>
  <sheetFormatPr defaultColWidth="0" defaultRowHeight="15" zeroHeight="1" x14ac:dyDescent="0.2"/>
  <cols>
    <col min="1" max="1" width="2.85546875" style="4" customWidth="1"/>
    <col min="2" max="2" width="5.140625" style="4" customWidth="1"/>
    <col min="3" max="3" width="4.85546875" style="4" customWidth="1"/>
    <col min="4" max="4" width="86.5703125" style="4" customWidth="1"/>
    <col min="5" max="27" width="0" style="4" hidden="1" customWidth="1"/>
    <col min="28" max="16384" width="9.140625" style="4" hidden="1"/>
  </cols>
  <sheetData>
    <row r="1" spans="1:27" ht="99" customHeight="1" x14ac:dyDescent="0.2">
      <c r="A1" s="711" t="s">
        <v>191</v>
      </c>
      <c r="B1" s="711"/>
      <c r="C1" s="711"/>
      <c r="D1" s="711"/>
      <c r="E1" s="585"/>
      <c r="F1" s="585"/>
      <c r="G1" s="585"/>
      <c r="H1" s="585"/>
      <c r="I1" s="585"/>
      <c r="J1" s="585"/>
      <c r="K1" s="585"/>
      <c r="L1" s="585"/>
      <c r="M1" s="585"/>
      <c r="N1" s="585"/>
      <c r="O1" s="585"/>
      <c r="P1" s="585"/>
      <c r="Q1" s="585"/>
      <c r="R1" s="585"/>
      <c r="S1" s="585"/>
      <c r="T1" s="585"/>
      <c r="U1" s="585"/>
      <c r="V1" s="585"/>
      <c r="W1" s="585"/>
      <c r="X1" s="585"/>
      <c r="Y1" s="585"/>
      <c r="Z1" s="585"/>
      <c r="AA1" s="588"/>
    </row>
    <row r="2" spans="1:27" ht="17.45" customHeight="1" x14ac:dyDescent="0.2">
      <c r="A2" s="712" t="s">
        <v>168</v>
      </c>
      <c r="B2" s="712"/>
      <c r="C2" s="712"/>
      <c r="D2" s="712"/>
      <c r="E2" s="586"/>
      <c r="F2" s="586"/>
      <c r="G2" s="586"/>
      <c r="H2" s="586"/>
      <c r="I2" s="586"/>
      <c r="J2" s="586"/>
      <c r="K2" s="586"/>
      <c r="L2" s="586"/>
      <c r="M2" s="586"/>
      <c r="N2" s="586"/>
      <c r="O2" s="586"/>
      <c r="P2" s="586"/>
      <c r="Q2" s="586"/>
      <c r="R2" s="586"/>
      <c r="S2" s="586"/>
      <c r="T2" s="586"/>
      <c r="U2" s="586"/>
      <c r="V2" s="586"/>
      <c r="W2" s="586"/>
      <c r="X2" s="586"/>
      <c r="Y2" s="586"/>
      <c r="Z2" s="586"/>
    </row>
    <row r="3" spans="1:27" ht="17.45" customHeight="1" x14ac:dyDescent="0.2">
      <c r="A3" s="712"/>
      <c r="B3" s="712"/>
      <c r="C3" s="712"/>
      <c r="D3" s="712"/>
      <c r="E3" s="586"/>
      <c r="F3" s="586"/>
      <c r="G3" s="586"/>
      <c r="H3" s="586"/>
      <c r="I3" s="586"/>
      <c r="J3" s="586"/>
      <c r="K3" s="586"/>
      <c r="L3" s="586"/>
      <c r="M3" s="586"/>
      <c r="N3" s="586"/>
      <c r="O3" s="586"/>
      <c r="P3" s="586"/>
      <c r="Q3" s="586"/>
      <c r="R3" s="586"/>
      <c r="S3" s="586"/>
      <c r="T3" s="586"/>
      <c r="U3" s="586"/>
      <c r="V3" s="586"/>
      <c r="W3" s="586"/>
      <c r="X3" s="586"/>
      <c r="Y3" s="586"/>
      <c r="Z3" s="586"/>
    </row>
    <row r="4" spans="1:27" s="589" customFormat="1" x14ac:dyDescent="0.2">
      <c r="A4" s="713" t="s">
        <v>167</v>
      </c>
      <c r="B4" s="713"/>
      <c r="C4" s="713"/>
      <c r="D4" s="713"/>
      <c r="E4" s="587"/>
      <c r="F4" s="587"/>
      <c r="G4" s="587"/>
      <c r="H4" s="587"/>
      <c r="I4" s="587"/>
      <c r="J4" s="587"/>
      <c r="K4" s="587"/>
      <c r="L4" s="587"/>
      <c r="M4" s="587"/>
      <c r="N4" s="587"/>
      <c r="O4" s="587"/>
      <c r="P4" s="587"/>
      <c r="Q4" s="587"/>
      <c r="R4" s="587"/>
      <c r="S4" s="587"/>
      <c r="T4" s="587"/>
      <c r="U4" s="587"/>
      <c r="V4" s="587"/>
      <c r="W4" s="587"/>
      <c r="X4" s="587"/>
      <c r="Y4" s="587"/>
      <c r="Z4" s="587"/>
    </row>
    <row r="5" spans="1:27" s="589" customFormat="1" x14ac:dyDescent="0.2">
      <c r="A5" s="504"/>
      <c r="B5" s="504"/>
      <c r="C5" s="504"/>
      <c r="D5" s="504"/>
      <c r="E5" s="587"/>
      <c r="F5" s="587"/>
      <c r="G5" s="587"/>
      <c r="H5" s="587"/>
      <c r="I5" s="587"/>
      <c r="J5" s="587"/>
      <c r="K5" s="587"/>
      <c r="L5" s="587"/>
      <c r="M5" s="587"/>
      <c r="N5" s="587"/>
      <c r="O5" s="587"/>
      <c r="P5" s="587"/>
      <c r="Q5" s="587"/>
      <c r="R5" s="587"/>
      <c r="S5" s="587"/>
      <c r="T5" s="587"/>
      <c r="U5" s="587"/>
      <c r="V5" s="587"/>
      <c r="W5" s="587"/>
      <c r="X5" s="587"/>
      <c r="Y5" s="587"/>
      <c r="Z5" s="587"/>
    </row>
    <row r="6" spans="1:27" s="207" customFormat="1" ht="26.1" customHeight="1" x14ac:dyDescent="0.2">
      <c r="A6" s="655" t="s">
        <v>159</v>
      </c>
      <c r="B6" s="653"/>
      <c r="C6" s="653"/>
      <c r="D6" s="653"/>
      <c r="E6" s="654"/>
      <c r="F6" s="654"/>
      <c r="G6" s="654"/>
      <c r="H6" s="654"/>
      <c r="I6" s="654"/>
      <c r="J6" s="654"/>
      <c r="K6" s="654"/>
      <c r="L6" s="654"/>
      <c r="M6" s="654"/>
      <c r="N6" s="654"/>
      <c r="O6" s="654"/>
      <c r="P6" s="654"/>
      <c r="Q6" s="654"/>
      <c r="R6" s="654"/>
      <c r="S6" s="654"/>
      <c r="T6" s="654"/>
      <c r="U6" s="654"/>
      <c r="V6" s="654"/>
      <c r="W6" s="654"/>
      <c r="X6" s="654"/>
      <c r="Y6" s="654"/>
      <c r="Z6" s="654"/>
    </row>
    <row r="7" spans="1:27" ht="20.100000000000001" customHeight="1" x14ac:dyDescent="0.2">
      <c r="A7" s="656" t="s">
        <v>62</v>
      </c>
      <c r="B7" s="710" t="s">
        <v>161</v>
      </c>
      <c r="C7" s="710"/>
      <c r="D7" s="710"/>
      <c r="E7" s="586"/>
      <c r="F7" s="586"/>
      <c r="G7" s="586"/>
      <c r="H7" s="586"/>
      <c r="I7" s="586"/>
      <c r="J7" s="586"/>
      <c r="K7" s="586"/>
      <c r="L7" s="586"/>
      <c r="M7" s="586"/>
      <c r="N7" s="586"/>
      <c r="O7" s="586"/>
      <c r="P7" s="586"/>
      <c r="Q7" s="586"/>
      <c r="R7" s="586"/>
      <c r="S7" s="586"/>
      <c r="T7" s="586"/>
      <c r="U7" s="586"/>
      <c r="V7" s="586"/>
      <c r="W7" s="586"/>
      <c r="X7" s="586"/>
      <c r="Y7" s="586"/>
      <c r="Z7" s="586"/>
    </row>
    <row r="8" spans="1:27" ht="35.1" customHeight="1" x14ac:dyDescent="0.2">
      <c r="A8" s="656" t="s">
        <v>62</v>
      </c>
      <c r="B8" s="709" t="s">
        <v>186</v>
      </c>
      <c r="C8" s="709"/>
      <c r="D8" s="709"/>
      <c r="E8" s="586"/>
      <c r="F8" s="586"/>
      <c r="G8" s="586"/>
      <c r="H8" s="586"/>
      <c r="I8" s="586"/>
      <c r="J8" s="586"/>
      <c r="K8" s="586"/>
      <c r="L8" s="586"/>
      <c r="M8" s="586"/>
      <c r="N8" s="586"/>
      <c r="O8" s="586"/>
      <c r="P8" s="586"/>
      <c r="Q8" s="586"/>
      <c r="R8" s="586"/>
      <c r="S8" s="586"/>
      <c r="T8" s="586"/>
      <c r="U8" s="586"/>
      <c r="V8" s="586"/>
      <c r="W8" s="586"/>
      <c r="X8" s="586"/>
      <c r="Y8" s="586"/>
      <c r="Z8" s="586"/>
    </row>
    <row r="9" spans="1:27" ht="20.100000000000001" customHeight="1" x14ac:dyDescent="0.2">
      <c r="A9" s="656" t="s">
        <v>62</v>
      </c>
      <c r="B9" s="708" t="s">
        <v>160</v>
      </c>
      <c r="C9" s="708"/>
      <c r="D9" s="708"/>
      <c r="E9" s="586"/>
      <c r="F9" s="586"/>
      <c r="G9" s="586"/>
      <c r="H9" s="586"/>
      <c r="I9" s="586"/>
      <c r="J9" s="586"/>
      <c r="K9" s="586"/>
      <c r="L9" s="586"/>
      <c r="M9" s="586"/>
      <c r="N9" s="586"/>
      <c r="O9" s="586"/>
      <c r="P9" s="586"/>
      <c r="Q9" s="586"/>
      <c r="R9" s="586"/>
      <c r="S9" s="586"/>
      <c r="T9" s="586"/>
      <c r="U9" s="586"/>
      <c r="V9" s="586"/>
      <c r="W9" s="586"/>
      <c r="X9" s="586"/>
      <c r="Y9" s="586"/>
      <c r="Z9" s="586"/>
    </row>
    <row r="10" spans="1:27" ht="65.099999999999994" customHeight="1" x14ac:dyDescent="0.2">
      <c r="A10" s="656" t="s">
        <v>62</v>
      </c>
      <c r="B10" s="709" t="s">
        <v>137</v>
      </c>
      <c r="C10" s="709"/>
      <c r="D10" s="709"/>
      <c r="E10" s="586"/>
      <c r="F10" s="586"/>
      <c r="G10" s="586"/>
      <c r="H10" s="586"/>
      <c r="I10" s="586"/>
      <c r="J10" s="586"/>
      <c r="K10" s="586"/>
      <c r="L10" s="586"/>
      <c r="M10" s="586"/>
      <c r="N10" s="586"/>
      <c r="O10" s="586"/>
      <c r="P10" s="586"/>
      <c r="Q10" s="586"/>
      <c r="R10" s="586"/>
      <c r="S10" s="586"/>
      <c r="T10" s="586"/>
      <c r="U10" s="586"/>
      <c r="V10" s="586"/>
      <c r="W10" s="586"/>
      <c r="X10" s="586"/>
      <c r="Y10" s="586"/>
      <c r="Z10" s="586"/>
    </row>
    <row r="11" spans="1:27" ht="35.1" customHeight="1" x14ac:dyDescent="0.2">
      <c r="A11" s="656" t="s">
        <v>62</v>
      </c>
      <c r="B11" s="714" t="s">
        <v>172</v>
      </c>
      <c r="C11" s="714"/>
      <c r="D11" s="714"/>
      <c r="E11" s="586"/>
      <c r="F11" s="586"/>
      <c r="G11" s="586"/>
      <c r="H11" s="586"/>
      <c r="I11" s="586"/>
      <c r="J11" s="586"/>
      <c r="K11" s="586"/>
      <c r="L11" s="586"/>
      <c r="M11" s="586"/>
      <c r="N11" s="586"/>
      <c r="O11" s="586"/>
      <c r="P11" s="586"/>
      <c r="Q11" s="586"/>
      <c r="R11" s="586"/>
      <c r="S11" s="586"/>
      <c r="T11" s="586"/>
      <c r="U11" s="586"/>
      <c r="V11" s="586"/>
      <c r="W11" s="586"/>
      <c r="X11" s="586"/>
      <c r="Y11" s="586"/>
      <c r="Z11" s="586"/>
    </row>
    <row r="12" spans="1:27" x14ac:dyDescent="0.2">
      <c r="A12" s="505"/>
      <c r="B12" s="505"/>
      <c r="C12" s="505"/>
      <c r="D12" s="505"/>
      <c r="E12" s="586"/>
      <c r="F12" s="586"/>
      <c r="G12" s="586"/>
      <c r="H12" s="586"/>
      <c r="I12" s="586"/>
      <c r="J12" s="586"/>
      <c r="K12" s="586"/>
      <c r="L12" s="586"/>
      <c r="M12" s="586"/>
      <c r="N12" s="586"/>
      <c r="O12" s="586"/>
      <c r="P12" s="586"/>
      <c r="Q12" s="586"/>
      <c r="R12" s="586"/>
      <c r="S12" s="586"/>
      <c r="T12" s="586"/>
      <c r="U12" s="586"/>
      <c r="V12" s="586"/>
      <c r="W12" s="586"/>
      <c r="X12" s="586"/>
      <c r="Y12" s="586"/>
      <c r="Z12" s="586"/>
    </row>
    <row r="13" spans="1:27" s="207" customFormat="1" ht="26.1" customHeight="1" x14ac:dyDescent="0.2">
      <c r="A13" s="655" t="s">
        <v>136</v>
      </c>
      <c r="B13" s="653"/>
      <c r="C13" s="653"/>
      <c r="D13" s="653"/>
      <c r="E13" s="654"/>
      <c r="F13" s="654"/>
      <c r="G13" s="654"/>
      <c r="H13" s="654"/>
      <c r="I13" s="654"/>
      <c r="J13" s="654"/>
      <c r="K13" s="654"/>
      <c r="L13" s="654"/>
      <c r="M13" s="654"/>
      <c r="N13" s="654"/>
      <c r="O13" s="654"/>
      <c r="P13" s="654"/>
      <c r="Q13" s="654"/>
      <c r="R13" s="654"/>
      <c r="S13" s="654"/>
      <c r="T13" s="654"/>
      <c r="U13" s="654"/>
      <c r="V13" s="654"/>
      <c r="W13" s="654"/>
      <c r="X13" s="654"/>
      <c r="Y13" s="654"/>
      <c r="Z13" s="654"/>
    </row>
    <row r="14" spans="1:27" s="652" customFormat="1" ht="35.1" customHeight="1" x14ac:dyDescent="0.2">
      <c r="A14" s="656" t="s">
        <v>62</v>
      </c>
      <c r="B14" s="709" t="s">
        <v>187</v>
      </c>
      <c r="C14" s="709"/>
      <c r="D14" s="709"/>
      <c r="E14" s="651"/>
      <c r="F14" s="651"/>
      <c r="G14" s="651"/>
      <c r="H14" s="651"/>
      <c r="I14" s="651"/>
      <c r="J14" s="651"/>
      <c r="K14" s="651"/>
      <c r="L14" s="651"/>
      <c r="M14" s="651"/>
      <c r="N14" s="651"/>
      <c r="O14" s="651"/>
      <c r="P14" s="651"/>
      <c r="Q14" s="651"/>
      <c r="R14" s="651"/>
      <c r="S14" s="651"/>
      <c r="T14" s="651"/>
      <c r="U14" s="651"/>
      <c r="V14" s="651"/>
      <c r="W14" s="651"/>
      <c r="X14" s="651"/>
      <c r="Y14" s="651"/>
      <c r="Z14" s="651"/>
    </row>
    <row r="15" spans="1:27" x14ac:dyDescent="0.2">
      <c r="A15" s="505"/>
      <c r="B15" s="505"/>
      <c r="C15" s="505"/>
      <c r="D15" s="505"/>
      <c r="E15" s="586"/>
      <c r="F15" s="586"/>
      <c r="G15" s="586"/>
      <c r="H15" s="586"/>
      <c r="I15" s="586"/>
      <c r="J15" s="586"/>
      <c r="K15" s="586"/>
      <c r="L15" s="586"/>
      <c r="M15" s="586"/>
      <c r="N15" s="586"/>
      <c r="O15" s="586"/>
      <c r="P15" s="586"/>
      <c r="Q15" s="586"/>
      <c r="R15" s="586"/>
      <c r="S15" s="586"/>
      <c r="T15" s="586"/>
      <c r="U15" s="586"/>
      <c r="V15" s="586"/>
      <c r="W15" s="586"/>
      <c r="X15" s="586"/>
      <c r="Y15" s="586"/>
      <c r="Z15" s="586"/>
    </row>
    <row r="16" spans="1:27" s="207" customFormat="1" ht="26.1" customHeight="1" x14ac:dyDescent="0.2">
      <c r="A16" s="655" t="s">
        <v>184</v>
      </c>
      <c r="B16" s="653"/>
      <c r="C16" s="653"/>
      <c r="D16" s="653"/>
      <c r="E16" s="654"/>
      <c r="F16" s="654"/>
      <c r="G16" s="654"/>
      <c r="H16" s="654"/>
      <c r="I16" s="654"/>
      <c r="J16" s="654"/>
      <c r="K16" s="654"/>
      <c r="L16" s="654"/>
      <c r="M16" s="654"/>
      <c r="N16" s="654"/>
      <c r="O16" s="654"/>
      <c r="P16" s="654"/>
      <c r="Q16" s="654"/>
      <c r="R16" s="654"/>
      <c r="S16" s="654"/>
      <c r="T16" s="654"/>
      <c r="U16" s="654"/>
      <c r="V16" s="654"/>
      <c r="W16" s="654"/>
      <c r="X16" s="654"/>
      <c r="Y16" s="654"/>
      <c r="Z16" s="654"/>
    </row>
    <row r="17" spans="1:26" ht="20.100000000000001" customHeight="1" x14ac:dyDescent="0.2">
      <c r="A17" s="656" t="s">
        <v>62</v>
      </c>
      <c r="B17" s="708" t="s">
        <v>188</v>
      </c>
      <c r="C17" s="708"/>
      <c r="D17" s="708"/>
      <c r="E17" s="586"/>
      <c r="F17" s="586"/>
      <c r="G17" s="586"/>
      <c r="H17" s="586"/>
      <c r="I17" s="586"/>
      <c r="J17" s="586"/>
      <c r="K17" s="586"/>
      <c r="L17" s="586"/>
      <c r="M17" s="586"/>
      <c r="N17" s="586"/>
      <c r="O17" s="586"/>
      <c r="P17" s="586"/>
      <c r="Q17" s="586"/>
      <c r="R17" s="586"/>
      <c r="S17" s="586"/>
      <c r="T17" s="586"/>
      <c r="U17" s="586"/>
      <c r="V17" s="586"/>
      <c r="W17" s="586"/>
      <c r="X17" s="586"/>
      <c r="Y17" s="586"/>
      <c r="Z17" s="586"/>
    </row>
    <row r="18" spans="1:26" ht="20.100000000000001" customHeight="1" x14ac:dyDescent="0.2">
      <c r="A18" s="656" t="s">
        <v>62</v>
      </c>
      <c r="B18" s="708" t="s">
        <v>169</v>
      </c>
      <c r="C18" s="708"/>
      <c r="D18" s="708"/>
      <c r="E18" s="586"/>
      <c r="F18" s="586"/>
      <c r="G18" s="586"/>
      <c r="H18" s="586"/>
      <c r="I18" s="586"/>
      <c r="J18" s="586"/>
      <c r="K18" s="586"/>
      <c r="L18" s="586"/>
      <c r="M18" s="586"/>
      <c r="N18" s="586"/>
      <c r="O18" s="586"/>
      <c r="P18" s="586"/>
      <c r="Q18" s="586"/>
      <c r="R18" s="586"/>
      <c r="S18" s="586"/>
      <c r="T18" s="586"/>
      <c r="U18" s="586"/>
      <c r="V18" s="586"/>
      <c r="W18" s="586"/>
      <c r="X18" s="586"/>
      <c r="Y18" s="586"/>
      <c r="Z18" s="586"/>
    </row>
    <row r="19" spans="1:26" ht="35.1" customHeight="1" x14ac:dyDescent="0.2">
      <c r="A19" s="656" t="s">
        <v>62</v>
      </c>
      <c r="B19" s="709" t="s">
        <v>170</v>
      </c>
      <c r="C19" s="709"/>
      <c r="D19" s="709"/>
      <c r="E19" s="586"/>
      <c r="F19" s="586"/>
      <c r="G19" s="586"/>
      <c r="H19" s="586"/>
      <c r="I19" s="586"/>
      <c r="J19" s="586"/>
      <c r="K19" s="586"/>
      <c r="L19" s="586"/>
      <c r="M19" s="586"/>
      <c r="N19" s="586"/>
      <c r="O19" s="586"/>
      <c r="P19" s="586"/>
      <c r="Q19" s="586"/>
      <c r="R19" s="586"/>
      <c r="S19" s="586"/>
      <c r="T19" s="586"/>
      <c r="U19" s="586"/>
      <c r="V19" s="586"/>
      <c r="W19" s="586"/>
      <c r="X19" s="586"/>
      <c r="Y19" s="586"/>
      <c r="Z19" s="586"/>
    </row>
    <row r="20" spans="1:26" ht="20.100000000000001" customHeight="1" x14ac:dyDescent="0.2">
      <c r="A20" s="656" t="s">
        <v>62</v>
      </c>
      <c r="B20" s="709" t="s">
        <v>189</v>
      </c>
      <c r="C20" s="709"/>
      <c r="D20" s="709"/>
      <c r="E20" s="586"/>
      <c r="F20" s="586"/>
      <c r="G20" s="586"/>
      <c r="H20" s="586"/>
      <c r="I20" s="586"/>
      <c r="J20" s="586"/>
      <c r="K20" s="586"/>
      <c r="L20" s="586"/>
      <c r="M20" s="586"/>
      <c r="N20" s="586"/>
      <c r="O20" s="586"/>
      <c r="P20" s="586"/>
      <c r="Q20" s="586"/>
      <c r="R20" s="586"/>
      <c r="S20" s="586"/>
      <c r="T20" s="586"/>
      <c r="U20" s="586"/>
      <c r="V20" s="586"/>
      <c r="W20" s="586"/>
      <c r="X20" s="586"/>
      <c r="Y20" s="586"/>
      <c r="Z20" s="586"/>
    </row>
    <row r="21" spans="1:26" ht="20.100000000000001" customHeight="1" x14ac:dyDescent="0.2">
      <c r="A21" s="656" t="s">
        <v>62</v>
      </c>
      <c r="B21" s="708" t="s">
        <v>190</v>
      </c>
      <c r="C21" s="708"/>
      <c r="D21" s="708"/>
      <c r="E21" s="586"/>
      <c r="F21" s="586"/>
      <c r="G21" s="586"/>
      <c r="H21" s="586"/>
      <c r="I21" s="586"/>
      <c r="J21" s="586"/>
      <c r="K21" s="586"/>
      <c r="L21" s="586"/>
      <c r="M21" s="586"/>
      <c r="N21" s="586"/>
      <c r="O21" s="586"/>
      <c r="P21" s="586"/>
      <c r="Q21" s="586"/>
      <c r="R21" s="586"/>
      <c r="S21" s="586"/>
      <c r="T21" s="586"/>
      <c r="U21" s="586"/>
      <c r="V21" s="586"/>
      <c r="W21" s="586"/>
      <c r="X21" s="586"/>
      <c r="Y21" s="586"/>
      <c r="Z21" s="586"/>
    </row>
    <row r="22" spans="1:26" ht="20.100000000000001" customHeight="1" x14ac:dyDescent="0.2">
      <c r="A22" s="656" t="s">
        <v>62</v>
      </c>
      <c r="B22" s="708" t="s">
        <v>171</v>
      </c>
      <c r="C22" s="708"/>
      <c r="D22" s="708"/>
      <c r="E22" s="586"/>
      <c r="F22" s="586"/>
      <c r="G22" s="586"/>
      <c r="H22" s="586"/>
      <c r="I22" s="586"/>
      <c r="J22" s="586"/>
      <c r="K22" s="586"/>
      <c r="L22" s="586"/>
      <c r="M22" s="586"/>
      <c r="N22" s="586"/>
      <c r="O22" s="586"/>
      <c r="P22" s="586"/>
      <c r="Q22" s="586"/>
      <c r="R22" s="586"/>
      <c r="S22" s="586"/>
      <c r="T22" s="586"/>
      <c r="U22" s="586"/>
      <c r="V22" s="586"/>
      <c r="W22" s="586"/>
      <c r="X22" s="586"/>
      <c r="Y22" s="586"/>
      <c r="Z22" s="586"/>
    </row>
    <row r="23" spans="1:26" hidden="1" x14ac:dyDescent="0.2">
      <c r="A23" s="586"/>
      <c r="B23" s="586"/>
      <c r="C23" s="586"/>
      <c r="D23" s="586"/>
      <c r="E23" s="586"/>
      <c r="F23" s="586"/>
      <c r="G23" s="586"/>
      <c r="H23" s="586"/>
      <c r="I23" s="586"/>
      <c r="J23" s="586"/>
      <c r="K23" s="586"/>
      <c r="L23" s="586"/>
      <c r="M23" s="586"/>
      <c r="N23" s="586"/>
      <c r="O23" s="586"/>
      <c r="P23" s="586"/>
      <c r="Q23" s="586"/>
      <c r="R23" s="586"/>
      <c r="S23" s="586"/>
      <c r="T23" s="586"/>
      <c r="U23" s="586"/>
      <c r="V23" s="586"/>
      <c r="W23" s="586"/>
      <c r="X23" s="586"/>
      <c r="Y23" s="586"/>
      <c r="Z23" s="586"/>
    </row>
    <row r="24" spans="1:26" hidden="1" x14ac:dyDescent="0.2">
      <c r="A24" s="586"/>
      <c r="B24" s="586"/>
      <c r="C24" s="586"/>
      <c r="D24" s="586"/>
      <c r="E24" s="586"/>
      <c r="F24" s="586"/>
      <c r="G24" s="586"/>
      <c r="H24" s="586"/>
      <c r="I24" s="586"/>
      <c r="J24" s="586"/>
      <c r="K24" s="586"/>
      <c r="L24" s="586"/>
      <c r="M24" s="586"/>
      <c r="N24" s="586"/>
      <c r="O24" s="586"/>
      <c r="P24" s="586"/>
      <c r="Q24" s="586"/>
      <c r="R24" s="586"/>
      <c r="S24" s="586"/>
      <c r="T24" s="586"/>
      <c r="U24" s="586"/>
      <c r="V24" s="586"/>
      <c r="W24" s="586"/>
      <c r="X24" s="586"/>
      <c r="Y24" s="586"/>
      <c r="Z24" s="586"/>
    </row>
    <row r="25" spans="1:26" hidden="1" x14ac:dyDescent="0.2">
      <c r="A25" s="586"/>
      <c r="B25" s="586"/>
      <c r="C25" s="586"/>
      <c r="D25" s="586"/>
      <c r="E25" s="586"/>
      <c r="F25" s="586"/>
      <c r="G25" s="586"/>
      <c r="H25" s="586"/>
      <c r="I25" s="586"/>
      <c r="J25" s="586"/>
      <c r="K25" s="586"/>
      <c r="L25" s="586"/>
      <c r="M25" s="586"/>
      <c r="N25" s="586"/>
      <c r="O25" s="586"/>
      <c r="P25" s="586"/>
      <c r="Q25" s="586"/>
      <c r="R25" s="586"/>
      <c r="S25" s="586"/>
      <c r="T25" s="586"/>
      <c r="U25" s="586"/>
      <c r="V25" s="586"/>
      <c r="W25" s="586"/>
      <c r="X25" s="586"/>
      <c r="Y25" s="586"/>
      <c r="Z25" s="586"/>
    </row>
    <row r="26" spans="1:26" hidden="1" x14ac:dyDescent="0.2">
      <c r="A26" s="586"/>
      <c r="B26" s="586"/>
      <c r="C26" s="586"/>
      <c r="D26" s="586"/>
      <c r="E26" s="586"/>
      <c r="F26" s="586"/>
      <c r="G26" s="586"/>
      <c r="H26" s="586"/>
      <c r="I26" s="586"/>
      <c r="J26" s="586"/>
      <c r="K26" s="586"/>
      <c r="L26" s="586"/>
      <c r="M26" s="586"/>
      <c r="N26" s="586"/>
      <c r="O26" s="586"/>
      <c r="P26" s="586"/>
      <c r="Q26" s="586"/>
      <c r="R26" s="586"/>
      <c r="S26" s="586"/>
      <c r="T26" s="586"/>
      <c r="U26" s="586"/>
      <c r="V26" s="586"/>
      <c r="W26" s="586"/>
      <c r="X26" s="586"/>
      <c r="Y26" s="586"/>
      <c r="Z26" s="586"/>
    </row>
    <row r="27" spans="1:26" hidden="1" x14ac:dyDescent="0.2">
      <c r="A27" s="586"/>
      <c r="B27" s="586"/>
      <c r="C27" s="586"/>
      <c r="D27" s="586"/>
      <c r="E27" s="586"/>
      <c r="F27" s="586"/>
      <c r="G27" s="586"/>
      <c r="H27" s="586"/>
      <c r="I27" s="586"/>
      <c r="J27" s="586"/>
      <c r="K27" s="586"/>
      <c r="L27" s="586"/>
      <c r="M27" s="586"/>
      <c r="N27" s="586"/>
      <c r="O27" s="586"/>
      <c r="P27" s="586"/>
      <c r="Q27" s="586"/>
      <c r="R27" s="586"/>
      <c r="S27" s="586"/>
      <c r="T27" s="586"/>
      <c r="U27" s="586"/>
      <c r="V27" s="586"/>
      <c r="W27" s="586"/>
      <c r="X27" s="586"/>
      <c r="Y27" s="586"/>
      <c r="Z27" s="586"/>
    </row>
    <row r="28" spans="1:26" hidden="1" x14ac:dyDescent="0.2">
      <c r="A28" s="586"/>
      <c r="B28" s="586"/>
      <c r="C28" s="586"/>
      <c r="D28" s="586"/>
      <c r="E28" s="586"/>
      <c r="F28" s="586"/>
      <c r="G28" s="586"/>
      <c r="H28" s="586"/>
      <c r="I28" s="586"/>
      <c r="J28" s="586"/>
      <c r="K28" s="586"/>
      <c r="L28" s="586"/>
      <c r="M28" s="586"/>
      <c r="N28" s="586"/>
      <c r="O28" s="586"/>
      <c r="P28" s="586"/>
      <c r="Q28" s="586"/>
      <c r="R28" s="586"/>
      <c r="S28" s="586"/>
      <c r="T28" s="586"/>
      <c r="U28" s="586"/>
      <c r="V28" s="586"/>
      <c r="W28" s="586"/>
      <c r="X28" s="586"/>
      <c r="Y28" s="586"/>
      <c r="Z28" s="586"/>
    </row>
    <row r="29" spans="1:26" hidden="1" x14ac:dyDescent="0.2">
      <c r="A29" s="586"/>
      <c r="B29" s="586"/>
      <c r="C29" s="586"/>
      <c r="D29" s="586"/>
      <c r="E29" s="586"/>
      <c r="F29" s="586"/>
      <c r="G29" s="586"/>
      <c r="H29" s="586"/>
      <c r="I29" s="586"/>
      <c r="J29" s="586"/>
      <c r="K29" s="586"/>
      <c r="L29" s="586"/>
      <c r="M29" s="586"/>
      <c r="N29" s="586"/>
      <c r="O29" s="586"/>
      <c r="P29" s="586"/>
      <c r="Q29" s="586"/>
      <c r="R29" s="586"/>
      <c r="S29" s="586"/>
      <c r="T29" s="586"/>
      <c r="U29" s="586"/>
      <c r="V29" s="586"/>
      <c r="W29" s="586"/>
      <c r="X29" s="586"/>
      <c r="Y29" s="586"/>
      <c r="Z29" s="586"/>
    </row>
    <row r="30" spans="1:26" hidden="1" x14ac:dyDescent="0.2">
      <c r="A30" s="586"/>
      <c r="B30" s="586"/>
      <c r="C30" s="586"/>
      <c r="D30" s="586"/>
      <c r="E30" s="586"/>
      <c r="F30" s="586"/>
      <c r="G30" s="586"/>
      <c r="H30" s="586"/>
      <c r="I30" s="586"/>
      <c r="J30" s="586"/>
      <c r="K30" s="586"/>
      <c r="L30" s="586"/>
      <c r="M30" s="586"/>
      <c r="N30" s="586"/>
      <c r="O30" s="586"/>
      <c r="P30" s="586"/>
      <c r="Q30" s="586"/>
      <c r="R30" s="586"/>
      <c r="S30" s="586"/>
      <c r="T30" s="586"/>
      <c r="U30" s="586"/>
      <c r="V30" s="586"/>
      <c r="W30" s="586"/>
      <c r="X30" s="586"/>
      <c r="Y30" s="586"/>
      <c r="Z30" s="586"/>
    </row>
    <row r="31" spans="1:26" hidden="1" x14ac:dyDescent="0.2">
      <c r="A31" s="586"/>
      <c r="B31" s="586"/>
      <c r="C31" s="586"/>
      <c r="D31" s="586"/>
      <c r="E31" s="586"/>
      <c r="F31" s="586"/>
      <c r="G31" s="586"/>
      <c r="H31" s="586"/>
      <c r="I31" s="586"/>
      <c r="J31" s="586"/>
      <c r="K31" s="586"/>
      <c r="L31" s="586"/>
      <c r="M31" s="586"/>
      <c r="N31" s="586"/>
      <c r="O31" s="586"/>
      <c r="P31" s="586"/>
      <c r="Q31" s="586"/>
      <c r="R31" s="586"/>
      <c r="S31" s="586"/>
      <c r="T31" s="586"/>
      <c r="U31" s="586"/>
      <c r="V31" s="586"/>
      <c r="W31" s="586"/>
      <c r="X31" s="586"/>
      <c r="Y31" s="586"/>
      <c r="Z31" s="586"/>
    </row>
    <row r="32" spans="1:26" hidden="1" x14ac:dyDescent="0.2">
      <c r="A32" s="586"/>
      <c r="B32" s="586"/>
      <c r="C32" s="586"/>
      <c r="D32" s="586"/>
      <c r="E32" s="586"/>
      <c r="F32" s="586"/>
      <c r="G32" s="586"/>
      <c r="H32" s="586"/>
      <c r="I32" s="586"/>
      <c r="J32" s="586"/>
      <c r="K32" s="586"/>
      <c r="L32" s="586"/>
      <c r="M32" s="586"/>
      <c r="N32" s="586"/>
      <c r="O32" s="586"/>
      <c r="P32" s="586"/>
      <c r="Q32" s="586"/>
      <c r="R32" s="586"/>
      <c r="S32" s="586"/>
      <c r="T32" s="586"/>
      <c r="U32" s="586"/>
      <c r="V32" s="586"/>
      <c r="W32" s="586"/>
      <c r="X32" s="586"/>
      <c r="Y32" s="586"/>
      <c r="Z32" s="586"/>
    </row>
    <row r="33" spans="1:26" hidden="1" x14ac:dyDescent="0.2">
      <c r="A33" s="586"/>
      <c r="B33" s="586"/>
      <c r="C33" s="586"/>
      <c r="D33" s="586"/>
      <c r="E33" s="586"/>
      <c r="F33" s="586"/>
      <c r="G33" s="586"/>
      <c r="H33" s="586"/>
      <c r="I33" s="586"/>
      <c r="J33" s="586"/>
      <c r="K33" s="586"/>
      <c r="L33" s="586"/>
      <c r="M33" s="586"/>
      <c r="N33" s="586"/>
      <c r="O33" s="586"/>
      <c r="P33" s="586"/>
      <c r="Q33" s="586"/>
      <c r="R33" s="586"/>
      <c r="S33" s="586"/>
      <c r="T33" s="586"/>
      <c r="U33" s="586"/>
      <c r="V33" s="586"/>
      <c r="W33" s="586"/>
      <c r="X33" s="586"/>
      <c r="Y33" s="586"/>
      <c r="Z33" s="586"/>
    </row>
    <row r="34" spans="1:26" hidden="1" x14ac:dyDescent="0.2">
      <c r="A34" s="586"/>
      <c r="B34" s="586"/>
      <c r="C34" s="586"/>
      <c r="D34" s="586"/>
      <c r="E34" s="586"/>
      <c r="F34" s="586"/>
      <c r="G34" s="586"/>
      <c r="H34" s="586"/>
      <c r="I34" s="586"/>
      <c r="J34" s="586"/>
      <c r="K34" s="586"/>
      <c r="L34" s="586"/>
      <c r="M34" s="586"/>
      <c r="N34" s="586"/>
      <c r="O34" s="586"/>
      <c r="P34" s="586"/>
      <c r="Q34" s="586"/>
      <c r="R34" s="586"/>
      <c r="S34" s="586"/>
      <c r="T34" s="586"/>
      <c r="U34" s="586"/>
      <c r="V34" s="586"/>
      <c r="W34" s="586"/>
      <c r="X34" s="586"/>
      <c r="Y34" s="586"/>
      <c r="Z34" s="586"/>
    </row>
    <row r="35" spans="1:26" hidden="1" x14ac:dyDescent="0.2">
      <c r="A35" s="586"/>
      <c r="B35" s="586"/>
      <c r="C35" s="586"/>
      <c r="D35" s="586"/>
      <c r="E35" s="586"/>
      <c r="F35" s="586"/>
      <c r="G35" s="586"/>
      <c r="H35" s="586"/>
      <c r="I35" s="586"/>
      <c r="J35" s="586"/>
      <c r="K35" s="586"/>
      <c r="L35" s="586"/>
      <c r="M35" s="586"/>
      <c r="N35" s="586"/>
      <c r="O35" s="586"/>
      <c r="P35" s="586"/>
      <c r="Q35" s="586"/>
      <c r="R35" s="586"/>
      <c r="S35" s="586"/>
      <c r="T35" s="586"/>
      <c r="U35" s="586"/>
      <c r="V35" s="586"/>
      <c r="W35" s="586"/>
      <c r="X35" s="586"/>
      <c r="Y35" s="586"/>
      <c r="Z35" s="586"/>
    </row>
    <row r="36" spans="1:26" hidden="1" x14ac:dyDescent="0.2">
      <c r="A36" s="586"/>
      <c r="B36" s="586"/>
      <c r="C36" s="586"/>
      <c r="D36" s="586"/>
      <c r="E36" s="586"/>
      <c r="F36" s="586"/>
      <c r="G36" s="586"/>
      <c r="H36" s="586"/>
      <c r="I36" s="586"/>
      <c r="J36" s="586"/>
      <c r="K36" s="586"/>
      <c r="L36" s="586"/>
      <c r="M36" s="586"/>
      <c r="N36" s="586"/>
      <c r="O36" s="586"/>
      <c r="P36" s="586"/>
      <c r="Q36" s="586"/>
      <c r="R36" s="586"/>
      <c r="S36" s="586"/>
      <c r="T36" s="586"/>
      <c r="U36" s="586"/>
      <c r="V36" s="586"/>
      <c r="W36" s="586"/>
      <c r="X36" s="586"/>
      <c r="Y36" s="586"/>
      <c r="Z36" s="586"/>
    </row>
    <row r="37" spans="1:26" hidden="1" x14ac:dyDescent="0.2">
      <c r="A37" s="586"/>
      <c r="B37" s="586"/>
      <c r="C37" s="586"/>
      <c r="D37" s="586"/>
      <c r="E37" s="586"/>
      <c r="F37" s="586"/>
      <c r="G37" s="586"/>
      <c r="H37" s="586"/>
      <c r="I37" s="586"/>
      <c r="J37" s="586"/>
      <c r="K37" s="586"/>
      <c r="L37" s="586"/>
      <c r="M37" s="586"/>
      <c r="N37" s="586"/>
      <c r="O37" s="586"/>
      <c r="P37" s="586"/>
      <c r="Q37" s="586"/>
      <c r="R37" s="586"/>
      <c r="S37" s="586"/>
      <c r="T37" s="586"/>
      <c r="U37" s="586"/>
      <c r="V37" s="586"/>
      <c r="W37" s="586"/>
      <c r="X37" s="586"/>
      <c r="Y37" s="586"/>
      <c r="Z37" s="586"/>
    </row>
    <row r="38" spans="1:26" hidden="1" x14ac:dyDescent="0.2">
      <c r="A38" s="586"/>
      <c r="B38" s="586"/>
      <c r="C38" s="586"/>
      <c r="D38" s="586"/>
      <c r="E38" s="586"/>
      <c r="F38" s="586"/>
      <c r="G38" s="586"/>
      <c r="H38" s="586"/>
      <c r="I38" s="586"/>
      <c r="J38" s="586"/>
      <c r="K38" s="586"/>
      <c r="L38" s="586"/>
      <c r="M38" s="586"/>
      <c r="N38" s="586"/>
      <c r="O38" s="586"/>
      <c r="P38" s="586"/>
      <c r="Q38" s="586"/>
      <c r="R38" s="586"/>
      <c r="S38" s="586"/>
      <c r="T38" s="586"/>
      <c r="U38" s="586"/>
      <c r="V38" s="586"/>
      <c r="W38" s="586"/>
      <c r="X38" s="586"/>
      <c r="Y38" s="586"/>
      <c r="Z38" s="586"/>
    </row>
    <row r="39" spans="1:26" hidden="1" x14ac:dyDescent="0.2">
      <c r="A39" s="586"/>
      <c r="B39" s="586"/>
      <c r="C39" s="586"/>
      <c r="D39" s="586"/>
      <c r="E39" s="586"/>
      <c r="F39" s="586"/>
      <c r="G39" s="586"/>
      <c r="H39" s="586"/>
      <c r="I39" s="586"/>
      <c r="J39" s="586"/>
      <c r="K39" s="586"/>
      <c r="L39" s="586"/>
      <c r="M39" s="586"/>
      <c r="N39" s="586"/>
      <c r="O39" s="586"/>
      <c r="P39" s="586"/>
      <c r="Q39" s="586"/>
      <c r="R39" s="586"/>
      <c r="S39" s="586"/>
      <c r="T39" s="586"/>
      <c r="U39" s="586"/>
      <c r="V39" s="586"/>
      <c r="W39" s="586"/>
      <c r="X39" s="586"/>
      <c r="Y39" s="586"/>
      <c r="Z39" s="586"/>
    </row>
    <row r="40" spans="1:26" hidden="1" x14ac:dyDescent="0.2">
      <c r="A40" s="586"/>
      <c r="B40" s="586"/>
      <c r="C40" s="586"/>
      <c r="D40" s="586"/>
      <c r="E40" s="586"/>
      <c r="F40" s="586"/>
      <c r="G40" s="586"/>
      <c r="H40" s="586"/>
      <c r="I40" s="586"/>
      <c r="J40" s="586"/>
      <c r="K40" s="586"/>
      <c r="L40" s="586"/>
      <c r="M40" s="586"/>
      <c r="N40" s="586"/>
      <c r="O40" s="586"/>
      <c r="P40" s="586"/>
      <c r="Q40" s="586"/>
      <c r="R40" s="586"/>
      <c r="S40" s="586"/>
      <c r="T40" s="586"/>
      <c r="U40" s="586"/>
      <c r="V40" s="586"/>
      <c r="W40" s="586"/>
      <c r="X40" s="586"/>
      <c r="Y40" s="586"/>
      <c r="Z40" s="586"/>
    </row>
    <row r="41" spans="1:26" hidden="1" x14ac:dyDescent="0.2">
      <c r="A41" s="586"/>
      <c r="B41" s="586"/>
      <c r="C41" s="586"/>
      <c r="D41" s="586"/>
      <c r="E41" s="586"/>
      <c r="F41" s="586"/>
      <c r="G41" s="586"/>
      <c r="H41" s="586"/>
      <c r="I41" s="586"/>
      <c r="J41" s="586"/>
      <c r="K41" s="586"/>
      <c r="L41" s="586"/>
      <c r="M41" s="586"/>
      <c r="N41" s="586"/>
      <c r="O41" s="586"/>
      <c r="P41" s="586"/>
      <c r="Q41" s="586"/>
      <c r="R41" s="586"/>
      <c r="S41" s="586"/>
      <c r="T41" s="586"/>
      <c r="U41" s="586"/>
      <c r="V41" s="586"/>
      <c r="W41" s="586"/>
      <c r="X41" s="586"/>
      <c r="Y41" s="586"/>
      <c r="Z41" s="586"/>
    </row>
    <row r="42" spans="1:26" hidden="1" x14ac:dyDescent="0.2">
      <c r="A42" s="586"/>
      <c r="B42" s="586"/>
      <c r="C42" s="586"/>
      <c r="D42" s="586"/>
      <c r="E42" s="586"/>
      <c r="F42" s="586"/>
      <c r="G42" s="586"/>
      <c r="H42" s="586"/>
      <c r="I42" s="586"/>
      <c r="J42" s="586"/>
      <c r="K42" s="586"/>
      <c r="L42" s="586"/>
      <c r="M42" s="586"/>
      <c r="N42" s="586"/>
      <c r="O42" s="586"/>
      <c r="P42" s="586"/>
      <c r="Q42" s="586"/>
      <c r="R42" s="586"/>
      <c r="S42" s="586"/>
      <c r="T42" s="586"/>
      <c r="U42" s="586"/>
      <c r="V42" s="586"/>
      <c r="W42" s="586"/>
      <c r="X42" s="586"/>
      <c r="Y42" s="586"/>
      <c r="Z42" s="586"/>
    </row>
    <row r="43" spans="1:26" hidden="1" x14ac:dyDescent="0.2">
      <c r="A43" s="586"/>
      <c r="B43" s="586"/>
      <c r="C43" s="586"/>
      <c r="D43" s="586"/>
      <c r="E43" s="586"/>
      <c r="F43" s="586"/>
      <c r="G43" s="586"/>
      <c r="H43" s="586"/>
      <c r="I43" s="586"/>
      <c r="J43" s="586"/>
      <c r="K43" s="586"/>
      <c r="L43" s="586"/>
      <c r="M43" s="586"/>
      <c r="N43" s="586"/>
      <c r="O43" s="586"/>
      <c r="P43" s="586"/>
      <c r="Q43" s="586"/>
      <c r="R43" s="586"/>
      <c r="S43" s="586"/>
      <c r="T43" s="586"/>
      <c r="U43" s="586"/>
      <c r="V43" s="586"/>
      <c r="W43" s="586"/>
      <c r="X43" s="586"/>
      <c r="Y43" s="586"/>
      <c r="Z43" s="586"/>
    </row>
    <row r="44" spans="1:26" hidden="1" x14ac:dyDescent="0.2">
      <c r="A44" s="586"/>
      <c r="B44" s="586"/>
      <c r="C44" s="586"/>
      <c r="D44" s="586"/>
      <c r="E44" s="586"/>
      <c r="F44" s="586"/>
      <c r="G44" s="586"/>
      <c r="H44" s="586"/>
      <c r="I44" s="586"/>
      <c r="J44" s="586"/>
      <c r="K44" s="586"/>
      <c r="L44" s="586"/>
      <c r="M44" s="586"/>
      <c r="N44" s="586"/>
      <c r="O44" s="586"/>
      <c r="P44" s="586"/>
      <c r="Q44" s="586"/>
      <c r="R44" s="586"/>
      <c r="S44" s="586"/>
      <c r="T44" s="586"/>
      <c r="U44" s="586"/>
      <c r="V44" s="586"/>
      <c r="W44" s="586"/>
      <c r="X44" s="586"/>
      <c r="Y44" s="586"/>
      <c r="Z44" s="586"/>
    </row>
    <row r="45" spans="1:26" hidden="1" x14ac:dyDescent="0.2">
      <c r="A45" s="586"/>
      <c r="B45" s="586"/>
      <c r="C45" s="586"/>
      <c r="D45" s="586"/>
      <c r="E45" s="586"/>
      <c r="F45" s="586"/>
      <c r="G45" s="586"/>
      <c r="H45" s="586"/>
      <c r="I45" s="586"/>
      <c r="J45" s="586"/>
      <c r="K45" s="586"/>
      <c r="L45" s="586"/>
      <c r="M45" s="586"/>
      <c r="N45" s="586"/>
      <c r="O45" s="586"/>
      <c r="P45" s="586"/>
      <c r="Q45" s="586"/>
      <c r="R45" s="586"/>
      <c r="S45" s="586"/>
      <c r="T45" s="586"/>
      <c r="U45" s="586"/>
      <c r="V45" s="586"/>
      <c r="W45" s="586"/>
      <c r="X45" s="586"/>
      <c r="Y45" s="586"/>
      <c r="Z45" s="586"/>
    </row>
    <row r="46" spans="1:26" hidden="1" x14ac:dyDescent="0.2">
      <c r="A46" s="586"/>
      <c r="B46" s="586"/>
      <c r="C46" s="586"/>
      <c r="D46" s="586"/>
      <c r="E46" s="586"/>
      <c r="F46" s="586"/>
      <c r="G46" s="586"/>
      <c r="H46" s="586"/>
      <c r="I46" s="586"/>
      <c r="J46" s="586"/>
      <c r="K46" s="586"/>
      <c r="L46" s="586"/>
      <c r="M46" s="586"/>
      <c r="N46" s="586"/>
      <c r="O46" s="586"/>
      <c r="P46" s="586"/>
      <c r="Q46" s="586"/>
      <c r="R46" s="586"/>
      <c r="S46" s="586"/>
      <c r="T46" s="586"/>
      <c r="U46" s="586"/>
      <c r="V46" s="586"/>
      <c r="W46" s="586"/>
      <c r="X46" s="586"/>
      <c r="Y46" s="586"/>
      <c r="Z46" s="586"/>
    </row>
    <row r="47" spans="1:26" hidden="1" x14ac:dyDescent="0.2">
      <c r="A47" s="586"/>
      <c r="B47" s="586"/>
      <c r="C47" s="586"/>
      <c r="D47" s="586"/>
      <c r="E47" s="586"/>
      <c r="F47" s="586"/>
      <c r="G47" s="586"/>
      <c r="H47" s="586"/>
      <c r="I47" s="586"/>
      <c r="J47" s="586"/>
      <c r="K47" s="586"/>
      <c r="L47" s="586"/>
      <c r="M47" s="586"/>
      <c r="N47" s="586"/>
      <c r="O47" s="586"/>
      <c r="P47" s="586"/>
      <c r="Q47" s="586"/>
      <c r="R47" s="586"/>
      <c r="S47" s="586"/>
      <c r="T47" s="586"/>
      <c r="U47" s="586"/>
      <c r="V47" s="586"/>
      <c r="W47" s="586"/>
      <c r="X47" s="586"/>
      <c r="Y47" s="586"/>
      <c r="Z47" s="586"/>
    </row>
    <row r="48" spans="1:26" hidden="1" x14ac:dyDescent="0.2">
      <c r="A48" s="586"/>
      <c r="B48" s="586"/>
      <c r="C48" s="586"/>
      <c r="D48" s="586"/>
      <c r="E48" s="586"/>
      <c r="F48" s="586"/>
      <c r="G48" s="586"/>
      <c r="H48" s="586"/>
      <c r="I48" s="586"/>
      <c r="J48" s="586"/>
      <c r="K48" s="586"/>
      <c r="L48" s="586"/>
      <c r="M48" s="586"/>
      <c r="N48" s="586"/>
      <c r="O48" s="586"/>
      <c r="P48" s="586"/>
      <c r="Q48" s="586"/>
      <c r="R48" s="586"/>
      <c r="S48" s="586"/>
      <c r="T48" s="586"/>
      <c r="U48" s="586"/>
      <c r="V48" s="586"/>
      <c r="W48" s="586"/>
      <c r="X48" s="586"/>
      <c r="Y48" s="586"/>
      <c r="Z48" s="586"/>
    </row>
    <row r="49" spans="1:26" hidden="1" x14ac:dyDescent="0.2">
      <c r="A49" s="586"/>
      <c r="B49" s="586"/>
      <c r="C49" s="586"/>
      <c r="D49" s="586"/>
      <c r="E49" s="586"/>
      <c r="F49" s="586"/>
      <c r="G49" s="586"/>
      <c r="H49" s="586"/>
      <c r="I49" s="586"/>
      <c r="J49" s="586"/>
      <c r="K49" s="586"/>
      <c r="L49" s="586"/>
      <c r="M49" s="586"/>
      <c r="N49" s="586"/>
      <c r="O49" s="586"/>
      <c r="P49" s="586"/>
      <c r="Q49" s="586"/>
      <c r="R49" s="586"/>
      <c r="S49" s="586"/>
      <c r="T49" s="586"/>
      <c r="U49" s="586"/>
      <c r="V49" s="586"/>
      <c r="W49" s="586"/>
      <c r="X49" s="586"/>
      <c r="Y49" s="586"/>
      <c r="Z49" s="586"/>
    </row>
    <row r="50" spans="1:26" hidden="1" x14ac:dyDescent="0.2">
      <c r="A50" s="586"/>
      <c r="B50" s="586"/>
      <c r="C50" s="586"/>
      <c r="D50" s="586"/>
      <c r="E50" s="586"/>
      <c r="F50" s="586"/>
      <c r="G50" s="586"/>
      <c r="H50" s="586"/>
      <c r="I50" s="586"/>
      <c r="J50" s="586"/>
      <c r="K50" s="586"/>
      <c r="L50" s="586"/>
      <c r="M50" s="586"/>
      <c r="N50" s="586"/>
      <c r="O50" s="586"/>
      <c r="P50" s="586"/>
      <c r="Q50" s="586"/>
      <c r="R50" s="586"/>
      <c r="S50" s="586"/>
      <c r="T50" s="586"/>
      <c r="U50" s="586"/>
      <c r="V50" s="586"/>
      <c r="W50" s="586"/>
      <c r="X50" s="586"/>
      <c r="Y50" s="586"/>
      <c r="Z50" s="586"/>
    </row>
    <row r="51" spans="1:26" hidden="1" x14ac:dyDescent="0.2">
      <c r="A51" s="586"/>
      <c r="B51" s="586"/>
      <c r="C51" s="586"/>
      <c r="D51" s="586"/>
      <c r="E51" s="586"/>
      <c r="F51" s="586"/>
      <c r="G51" s="586"/>
      <c r="H51" s="586"/>
      <c r="I51" s="586"/>
      <c r="J51" s="586"/>
      <c r="K51" s="586"/>
      <c r="L51" s="586"/>
      <c r="M51" s="586"/>
      <c r="N51" s="586"/>
      <c r="O51" s="586"/>
      <c r="P51" s="586"/>
      <c r="Q51" s="586"/>
      <c r="R51" s="586"/>
      <c r="S51" s="586"/>
      <c r="T51" s="586"/>
      <c r="U51" s="586"/>
      <c r="V51" s="586"/>
      <c r="W51" s="586"/>
      <c r="X51" s="586"/>
      <c r="Y51" s="586"/>
      <c r="Z51" s="586"/>
    </row>
    <row r="52" spans="1:26" hidden="1" x14ac:dyDescent="0.2">
      <c r="A52" s="586"/>
      <c r="B52" s="586"/>
      <c r="C52" s="586"/>
      <c r="D52" s="586"/>
      <c r="E52" s="586"/>
      <c r="F52" s="586"/>
      <c r="G52" s="586"/>
      <c r="H52" s="586"/>
      <c r="I52" s="586"/>
      <c r="J52" s="586"/>
      <c r="K52" s="586"/>
      <c r="L52" s="586"/>
      <c r="M52" s="586"/>
      <c r="N52" s="586"/>
      <c r="O52" s="586"/>
      <c r="P52" s="586"/>
      <c r="Q52" s="586"/>
      <c r="R52" s="586"/>
      <c r="S52" s="586"/>
      <c r="T52" s="586"/>
      <c r="U52" s="586"/>
      <c r="V52" s="586"/>
      <c r="W52" s="586"/>
      <c r="X52" s="586"/>
      <c r="Y52" s="586"/>
      <c r="Z52" s="586"/>
    </row>
    <row r="53" spans="1:26" hidden="1" x14ac:dyDescent="0.2">
      <c r="A53" s="586"/>
      <c r="B53" s="586"/>
      <c r="C53" s="586"/>
      <c r="D53" s="586"/>
      <c r="E53" s="586"/>
      <c r="F53" s="586"/>
      <c r="G53" s="586"/>
      <c r="H53" s="586"/>
      <c r="I53" s="586"/>
      <c r="J53" s="586"/>
      <c r="K53" s="586"/>
      <c r="L53" s="586"/>
      <c r="M53" s="586"/>
      <c r="N53" s="586"/>
      <c r="O53" s="586"/>
      <c r="P53" s="586"/>
      <c r="Q53" s="586"/>
      <c r="R53" s="586"/>
      <c r="S53" s="586"/>
      <c r="T53" s="586"/>
      <c r="U53" s="586"/>
      <c r="V53" s="586"/>
      <c r="W53" s="586"/>
      <c r="X53" s="586"/>
      <c r="Y53" s="586"/>
      <c r="Z53" s="586"/>
    </row>
    <row r="54" spans="1:26" hidden="1" x14ac:dyDescent="0.2">
      <c r="A54" s="586"/>
      <c r="B54" s="586"/>
      <c r="C54" s="586"/>
      <c r="D54" s="586"/>
      <c r="E54" s="586"/>
      <c r="F54" s="586"/>
      <c r="G54" s="586"/>
      <c r="H54" s="586"/>
      <c r="I54" s="586"/>
      <c r="J54" s="586"/>
      <c r="K54" s="586"/>
      <c r="L54" s="586"/>
      <c r="M54" s="586"/>
      <c r="N54" s="586"/>
      <c r="O54" s="586"/>
      <c r="P54" s="586"/>
      <c r="Q54" s="586"/>
      <c r="R54" s="586"/>
      <c r="S54" s="586"/>
      <c r="T54" s="586"/>
      <c r="U54" s="586"/>
      <c r="V54" s="586"/>
      <c r="W54" s="586"/>
      <c r="X54" s="586"/>
      <c r="Y54" s="586"/>
      <c r="Z54" s="586"/>
    </row>
    <row r="55" spans="1:26" hidden="1" x14ac:dyDescent="0.2">
      <c r="A55" s="586"/>
      <c r="B55" s="586"/>
      <c r="C55" s="586"/>
      <c r="D55" s="586"/>
      <c r="E55" s="586"/>
      <c r="F55" s="586"/>
      <c r="G55" s="586"/>
      <c r="H55" s="586"/>
      <c r="I55" s="586"/>
      <c r="J55" s="586"/>
      <c r="K55" s="586"/>
      <c r="L55" s="586"/>
      <c r="M55" s="586"/>
      <c r="N55" s="586"/>
      <c r="O55" s="586"/>
      <c r="P55" s="586"/>
      <c r="Q55" s="586"/>
      <c r="R55" s="586"/>
      <c r="S55" s="586"/>
      <c r="T55" s="586"/>
      <c r="U55" s="586"/>
      <c r="V55" s="586"/>
      <c r="W55" s="586"/>
      <c r="X55" s="586"/>
      <c r="Y55" s="586"/>
      <c r="Z55" s="586"/>
    </row>
    <row r="56" spans="1:26" hidden="1" x14ac:dyDescent="0.2">
      <c r="A56" s="586"/>
      <c r="B56" s="586"/>
      <c r="C56" s="586"/>
      <c r="D56" s="586"/>
      <c r="E56" s="586"/>
      <c r="F56" s="586"/>
      <c r="G56" s="586"/>
      <c r="H56" s="586"/>
      <c r="I56" s="586"/>
      <c r="J56" s="586"/>
      <c r="K56" s="586"/>
      <c r="L56" s="586"/>
      <c r="M56" s="586"/>
      <c r="N56" s="586"/>
      <c r="O56" s="586"/>
      <c r="P56" s="586"/>
      <c r="Q56" s="586"/>
      <c r="R56" s="586"/>
      <c r="S56" s="586"/>
      <c r="T56" s="586"/>
      <c r="U56" s="586"/>
      <c r="V56" s="586"/>
      <c r="W56" s="586"/>
      <c r="X56" s="586"/>
      <c r="Y56" s="586"/>
      <c r="Z56" s="586"/>
    </row>
    <row r="57" spans="1:26" hidden="1" x14ac:dyDescent="0.2">
      <c r="A57" s="586"/>
      <c r="B57" s="586"/>
      <c r="C57" s="586"/>
      <c r="D57" s="586"/>
      <c r="E57" s="586"/>
      <c r="F57" s="586"/>
      <c r="G57" s="586"/>
      <c r="H57" s="586"/>
      <c r="I57" s="586"/>
      <c r="J57" s="586"/>
      <c r="K57" s="586"/>
      <c r="L57" s="586"/>
      <c r="M57" s="586"/>
      <c r="N57" s="586"/>
      <c r="O57" s="586"/>
      <c r="P57" s="586"/>
      <c r="Q57" s="586"/>
      <c r="R57" s="586"/>
      <c r="S57" s="586"/>
      <c r="T57" s="586"/>
      <c r="U57" s="586"/>
      <c r="V57" s="586"/>
      <c r="W57" s="586"/>
      <c r="X57" s="586"/>
      <c r="Y57" s="586"/>
      <c r="Z57" s="586"/>
    </row>
    <row r="58" spans="1:26" hidden="1" x14ac:dyDescent="0.2">
      <c r="A58" s="586"/>
      <c r="B58" s="586"/>
      <c r="C58" s="586"/>
      <c r="D58" s="586"/>
      <c r="E58" s="586"/>
      <c r="F58" s="586"/>
      <c r="G58" s="586"/>
      <c r="H58" s="586"/>
      <c r="I58" s="586"/>
      <c r="J58" s="586"/>
      <c r="K58" s="586"/>
      <c r="L58" s="586"/>
      <c r="M58" s="586"/>
      <c r="N58" s="586"/>
      <c r="O58" s="586"/>
      <c r="P58" s="586"/>
      <c r="Q58" s="586"/>
      <c r="R58" s="586"/>
      <c r="S58" s="586"/>
      <c r="T58" s="586"/>
      <c r="U58" s="586"/>
      <c r="V58" s="586"/>
      <c r="W58" s="586"/>
      <c r="X58" s="586"/>
      <c r="Y58" s="586"/>
      <c r="Z58" s="586"/>
    </row>
    <row r="59" spans="1:26" hidden="1" x14ac:dyDescent="0.2">
      <c r="A59" s="586"/>
      <c r="B59" s="586"/>
      <c r="C59" s="586"/>
      <c r="D59" s="586"/>
      <c r="E59" s="586"/>
      <c r="F59" s="586"/>
      <c r="G59" s="586"/>
      <c r="H59" s="586"/>
      <c r="I59" s="586"/>
      <c r="J59" s="586"/>
      <c r="K59" s="586"/>
      <c r="L59" s="586"/>
      <c r="M59" s="586"/>
      <c r="N59" s="586"/>
      <c r="O59" s="586"/>
      <c r="P59" s="586"/>
      <c r="Q59" s="586"/>
      <c r="R59" s="586"/>
      <c r="S59" s="586"/>
      <c r="T59" s="586"/>
      <c r="U59" s="586"/>
      <c r="V59" s="586"/>
      <c r="W59" s="586"/>
      <c r="X59" s="586"/>
      <c r="Y59" s="586"/>
      <c r="Z59" s="586"/>
    </row>
    <row r="60" spans="1:26" hidden="1" x14ac:dyDescent="0.2">
      <c r="A60" s="586"/>
      <c r="B60" s="586"/>
      <c r="C60" s="586"/>
      <c r="D60" s="586"/>
      <c r="E60" s="586"/>
      <c r="F60" s="586"/>
      <c r="G60" s="586"/>
      <c r="H60" s="586"/>
      <c r="I60" s="586"/>
      <c r="J60" s="586"/>
      <c r="K60" s="586"/>
      <c r="L60" s="586"/>
      <c r="M60" s="586"/>
      <c r="N60" s="586"/>
      <c r="O60" s="586"/>
      <c r="P60" s="586"/>
      <c r="Q60" s="586"/>
      <c r="R60" s="586"/>
      <c r="S60" s="586"/>
      <c r="T60" s="586"/>
      <c r="U60" s="586"/>
      <c r="V60" s="586"/>
      <c r="W60" s="586"/>
      <c r="X60" s="586"/>
      <c r="Y60" s="586"/>
      <c r="Z60" s="586"/>
    </row>
    <row r="61" spans="1:26" hidden="1" x14ac:dyDescent="0.2">
      <c r="A61" s="586"/>
      <c r="B61" s="586"/>
      <c r="C61" s="586"/>
      <c r="D61" s="586"/>
      <c r="E61" s="586"/>
      <c r="F61" s="586"/>
      <c r="G61" s="586"/>
      <c r="H61" s="586"/>
      <c r="I61" s="586"/>
      <c r="J61" s="586"/>
      <c r="K61" s="586"/>
      <c r="L61" s="586"/>
      <c r="M61" s="586"/>
      <c r="N61" s="586"/>
      <c r="O61" s="586"/>
      <c r="P61" s="586"/>
      <c r="Q61" s="586"/>
      <c r="R61" s="586"/>
      <c r="S61" s="586"/>
      <c r="T61" s="586"/>
      <c r="U61" s="586"/>
      <c r="V61" s="586"/>
      <c r="W61" s="586"/>
      <c r="X61" s="586"/>
      <c r="Y61" s="586"/>
      <c r="Z61" s="586"/>
    </row>
    <row r="62" spans="1:26" hidden="1" x14ac:dyDescent="0.2">
      <c r="A62" s="586"/>
      <c r="B62" s="586"/>
      <c r="C62" s="586"/>
      <c r="D62" s="586"/>
      <c r="E62" s="586"/>
      <c r="F62" s="586"/>
      <c r="G62" s="586"/>
      <c r="H62" s="586"/>
      <c r="I62" s="586"/>
      <c r="J62" s="586"/>
      <c r="K62" s="586"/>
      <c r="L62" s="586"/>
      <c r="M62" s="586"/>
      <c r="N62" s="586"/>
      <c r="O62" s="586"/>
      <c r="P62" s="586"/>
      <c r="Q62" s="586"/>
      <c r="R62" s="586"/>
      <c r="S62" s="586"/>
      <c r="T62" s="586"/>
      <c r="U62" s="586"/>
      <c r="V62" s="586"/>
      <c r="W62" s="586"/>
      <c r="X62" s="586"/>
      <c r="Y62" s="586"/>
      <c r="Z62" s="586"/>
    </row>
    <row r="63" spans="1:26" hidden="1" x14ac:dyDescent="0.2">
      <c r="A63" s="586"/>
      <c r="B63" s="586"/>
      <c r="C63" s="586"/>
      <c r="D63" s="586"/>
      <c r="E63" s="586"/>
      <c r="F63" s="586"/>
      <c r="G63" s="586"/>
      <c r="H63" s="586"/>
      <c r="I63" s="586"/>
      <c r="J63" s="586"/>
      <c r="K63" s="586"/>
      <c r="L63" s="586"/>
      <c r="M63" s="586"/>
      <c r="N63" s="586"/>
      <c r="O63" s="586"/>
      <c r="P63" s="586"/>
      <c r="Q63" s="586"/>
      <c r="R63" s="586"/>
      <c r="S63" s="586"/>
      <c r="T63" s="586"/>
      <c r="U63" s="586"/>
      <c r="V63" s="586"/>
      <c r="W63" s="586"/>
      <c r="X63" s="586"/>
      <c r="Y63" s="586"/>
      <c r="Z63" s="586"/>
    </row>
    <row r="64" spans="1:26" hidden="1" x14ac:dyDescent="0.2">
      <c r="A64" s="586"/>
      <c r="B64" s="586"/>
      <c r="C64" s="586"/>
      <c r="D64" s="586"/>
      <c r="E64" s="586"/>
      <c r="F64" s="586"/>
      <c r="G64" s="586"/>
      <c r="H64" s="586"/>
      <c r="I64" s="586"/>
      <c r="J64" s="586"/>
      <c r="K64" s="586"/>
      <c r="L64" s="586"/>
      <c r="M64" s="586"/>
      <c r="N64" s="586"/>
      <c r="O64" s="586"/>
      <c r="P64" s="586"/>
      <c r="Q64" s="586"/>
      <c r="R64" s="586"/>
      <c r="S64" s="586"/>
      <c r="T64" s="586"/>
      <c r="U64" s="586"/>
      <c r="V64" s="586"/>
      <c r="W64" s="586"/>
      <c r="X64" s="586"/>
      <c r="Y64" s="586"/>
      <c r="Z64" s="586"/>
    </row>
    <row r="65" spans="1:26" hidden="1" x14ac:dyDescent="0.2">
      <c r="A65" s="586"/>
      <c r="B65" s="586"/>
      <c r="C65" s="586"/>
      <c r="D65" s="586"/>
      <c r="E65" s="586"/>
      <c r="F65" s="586"/>
      <c r="G65" s="586"/>
      <c r="H65" s="586"/>
      <c r="I65" s="586"/>
      <c r="J65" s="586"/>
      <c r="K65" s="586"/>
      <c r="L65" s="586"/>
      <c r="M65" s="586"/>
      <c r="N65" s="586"/>
      <c r="O65" s="586"/>
      <c r="P65" s="586"/>
      <c r="Q65" s="586"/>
      <c r="R65" s="586"/>
      <c r="S65" s="586"/>
      <c r="T65" s="586"/>
      <c r="U65" s="586"/>
      <c r="V65" s="586"/>
      <c r="W65" s="586"/>
      <c r="X65" s="586"/>
      <c r="Y65" s="586"/>
      <c r="Z65" s="586"/>
    </row>
    <row r="66" spans="1:26" hidden="1" x14ac:dyDescent="0.2">
      <c r="A66" s="586"/>
      <c r="B66" s="586"/>
      <c r="C66" s="586"/>
      <c r="D66" s="586"/>
      <c r="E66" s="586"/>
      <c r="F66" s="586"/>
      <c r="G66" s="586"/>
      <c r="H66" s="586"/>
      <c r="I66" s="586"/>
      <c r="J66" s="586"/>
      <c r="K66" s="586"/>
      <c r="L66" s="586"/>
      <c r="M66" s="586"/>
      <c r="N66" s="586"/>
      <c r="O66" s="586"/>
      <c r="P66" s="586"/>
      <c r="Q66" s="586"/>
      <c r="R66" s="586"/>
      <c r="S66" s="586"/>
      <c r="T66" s="586"/>
      <c r="U66" s="586"/>
      <c r="V66" s="586"/>
      <c r="W66" s="586"/>
      <c r="X66" s="586"/>
      <c r="Y66" s="586"/>
      <c r="Z66" s="586"/>
    </row>
    <row r="67" spans="1:26" hidden="1" x14ac:dyDescent="0.2">
      <c r="A67" s="586"/>
      <c r="B67" s="586"/>
      <c r="C67" s="586"/>
      <c r="D67" s="586"/>
      <c r="E67" s="586"/>
      <c r="F67" s="586"/>
      <c r="G67" s="586"/>
      <c r="H67" s="586"/>
      <c r="I67" s="586"/>
      <c r="J67" s="586"/>
      <c r="K67" s="586"/>
      <c r="L67" s="586"/>
      <c r="M67" s="586"/>
      <c r="N67" s="586"/>
      <c r="O67" s="586"/>
      <c r="P67" s="586"/>
      <c r="Q67" s="586"/>
      <c r="R67" s="586"/>
      <c r="S67" s="586"/>
      <c r="T67" s="586"/>
      <c r="U67" s="586"/>
      <c r="V67" s="586"/>
      <c r="W67" s="586"/>
      <c r="X67" s="586"/>
      <c r="Y67" s="586"/>
      <c r="Z67" s="586"/>
    </row>
    <row r="68" spans="1:26" hidden="1" x14ac:dyDescent="0.2">
      <c r="A68" s="586"/>
      <c r="B68" s="586"/>
      <c r="C68" s="586"/>
      <c r="D68" s="586"/>
      <c r="E68" s="586"/>
      <c r="F68" s="586"/>
      <c r="G68" s="586"/>
      <c r="H68" s="586"/>
      <c r="I68" s="586"/>
      <c r="J68" s="586"/>
      <c r="K68" s="586"/>
      <c r="L68" s="586"/>
      <c r="M68" s="586"/>
      <c r="N68" s="586"/>
      <c r="O68" s="586"/>
      <c r="P68" s="586"/>
      <c r="Q68" s="586"/>
      <c r="R68" s="586"/>
      <c r="S68" s="586"/>
      <c r="T68" s="586"/>
      <c r="U68" s="586"/>
      <c r="V68" s="586"/>
      <c r="W68" s="586"/>
      <c r="X68" s="586"/>
      <c r="Y68" s="586"/>
      <c r="Z68" s="586"/>
    </row>
    <row r="69" spans="1:26" hidden="1" x14ac:dyDescent="0.2">
      <c r="A69" s="586"/>
      <c r="B69" s="586"/>
      <c r="C69" s="586"/>
      <c r="D69" s="586"/>
      <c r="E69" s="586"/>
      <c r="F69" s="586"/>
      <c r="G69" s="586"/>
      <c r="H69" s="586"/>
      <c r="I69" s="586"/>
      <c r="J69" s="586"/>
      <c r="K69" s="586"/>
      <c r="L69" s="586"/>
      <c r="M69" s="586"/>
      <c r="N69" s="586"/>
      <c r="O69" s="586"/>
      <c r="P69" s="586"/>
      <c r="Q69" s="586"/>
      <c r="R69" s="586"/>
      <c r="S69" s="586"/>
      <c r="T69" s="586"/>
      <c r="U69" s="586"/>
      <c r="V69" s="586"/>
      <c r="W69" s="586"/>
      <c r="X69" s="586"/>
      <c r="Y69" s="586"/>
      <c r="Z69" s="586"/>
    </row>
    <row r="70" spans="1:26" hidden="1" x14ac:dyDescent="0.2">
      <c r="A70" s="586"/>
      <c r="B70" s="586"/>
      <c r="C70" s="586"/>
      <c r="D70" s="586"/>
      <c r="E70" s="586"/>
      <c r="F70" s="586"/>
      <c r="G70" s="586"/>
      <c r="H70" s="586"/>
      <c r="I70" s="586"/>
      <c r="J70" s="586"/>
      <c r="K70" s="586"/>
      <c r="L70" s="586"/>
      <c r="M70" s="586"/>
      <c r="N70" s="586"/>
      <c r="O70" s="586"/>
      <c r="P70" s="586"/>
      <c r="Q70" s="586"/>
      <c r="R70" s="586"/>
      <c r="S70" s="586"/>
      <c r="T70" s="586"/>
      <c r="U70" s="586"/>
      <c r="V70" s="586"/>
      <c r="W70" s="586"/>
      <c r="X70" s="586"/>
      <c r="Y70" s="586"/>
      <c r="Z70" s="586"/>
    </row>
    <row r="71" spans="1:26" hidden="1" x14ac:dyDescent="0.2">
      <c r="A71" s="586"/>
      <c r="B71" s="586"/>
      <c r="C71" s="586"/>
      <c r="D71" s="586"/>
      <c r="E71" s="586"/>
      <c r="F71" s="586"/>
      <c r="G71" s="586"/>
      <c r="H71" s="586"/>
      <c r="I71" s="586"/>
      <c r="J71" s="586"/>
      <c r="K71" s="586"/>
      <c r="L71" s="586"/>
      <c r="M71" s="586"/>
      <c r="N71" s="586"/>
      <c r="O71" s="586"/>
      <c r="P71" s="586"/>
      <c r="Q71" s="586"/>
      <c r="R71" s="586"/>
      <c r="S71" s="586"/>
      <c r="T71" s="586"/>
      <c r="U71" s="586"/>
      <c r="V71" s="586"/>
      <c r="W71" s="586"/>
      <c r="X71" s="586"/>
      <c r="Y71" s="586"/>
      <c r="Z71" s="586"/>
    </row>
    <row r="72" spans="1:26" hidden="1" x14ac:dyDescent="0.2">
      <c r="A72" s="586"/>
      <c r="B72" s="586"/>
      <c r="C72" s="586"/>
      <c r="D72" s="586"/>
      <c r="E72" s="586"/>
      <c r="F72" s="586"/>
      <c r="G72" s="586"/>
      <c r="H72" s="586"/>
      <c r="I72" s="586"/>
      <c r="J72" s="586"/>
      <c r="K72" s="586"/>
      <c r="L72" s="586"/>
      <c r="M72" s="586"/>
      <c r="N72" s="586"/>
      <c r="O72" s="586"/>
      <c r="P72" s="586"/>
      <c r="Q72" s="586"/>
      <c r="R72" s="586"/>
      <c r="S72" s="586"/>
      <c r="T72" s="586"/>
      <c r="U72" s="586"/>
      <c r="V72" s="586"/>
      <c r="W72" s="586"/>
      <c r="X72" s="586"/>
      <c r="Y72" s="586"/>
      <c r="Z72" s="586"/>
    </row>
    <row r="73" spans="1:26" hidden="1" x14ac:dyDescent="0.2">
      <c r="A73" s="586"/>
      <c r="B73" s="586"/>
      <c r="C73" s="586"/>
      <c r="D73" s="586"/>
      <c r="E73" s="586"/>
      <c r="F73" s="586"/>
      <c r="G73" s="586"/>
      <c r="H73" s="586"/>
      <c r="I73" s="586"/>
      <c r="J73" s="586"/>
      <c r="K73" s="586"/>
      <c r="L73" s="586"/>
      <c r="M73" s="586"/>
      <c r="N73" s="586"/>
      <c r="O73" s="586"/>
      <c r="P73" s="586"/>
      <c r="Q73" s="586"/>
      <c r="R73" s="586"/>
      <c r="S73" s="586"/>
      <c r="T73" s="586"/>
      <c r="U73" s="586"/>
      <c r="V73" s="586"/>
      <c r="W73" s="586"/>
      <c r="X73" s="586"/>
      <c r="Y73" s="586"/>
      <c r="Z73" s="586"/>
    </row>
    <row r="81" s="4" customFormat="1" hidden="1" x14ac:dyDescent="0.2"/>
    <row r="82" s="4" customFormat="1" hidden="1" x14ac:dyDescent="0.2"/>
    <row r="83" s="4" customFormat="1" hidden="1" x14ac:dyDescent="0.2"/>
    <row r="84" s="4" customFormat="1" hidden="1" x14ac:dyDescent="0.2"/>
    <row r="85" s="4" customFormat="1" hidden="1" x14ac:dyDescent="0.2"/>
    <row r="86" s="4" customFormat="1" hidden="1" x14ac:dyDescent="0.2"/>
    <row r="87" s="4" customFormat="1" hidden="1" x14ac:dyDescent="0.2"/>
    <row r="88" s="4" customFormat="1" hidden="1" x14ac:dyDescent="0.2"/>
    <row r="89" s="4" customFormat="1" hidden="1" x14ac:dyDescent="0.2"/>
    <row r="90" s="4" customFormat="1" hidden="1" x14ac:dyDescent="0.2"/>
    <row r="91" s="4" customFormat="1" hidden="1" x14ac:dyDescent="0.2"/>
    <row r="92" s="4" customFormat="1" hidden="1" x14ac:dyDescent="0.2"/>
    <row r="93" s="4" customFormat="1" hidden="1" x14ac:dyDescent="0.2"/>
    <row r="94" s="4" customFormat="1" hidden="1" x14ac:dyDescent="0.2"/>
    <row r="95" s="4" customFormat="1" hidden="1" x14ac:dyDescent="0.2"/>
    <row r="96" s="4" customFormat="1" hidden="1" x14ac:dyDescent="0.2"/>
  </sheetData>
  <sheetProtection algorithmName="SHA-512" hashValue="RogSHlFu8x2yHhBwuh0KKKISujPYIEQFhePDFgwNpjo9dBvPeRonJAXcuuhyacgcsumjf9Hh0NEOfbhi2uUqEQ==" saltValue="FBnhro/Vz+iub/8TrSDJcQ==" spinCount="100000" sheet="1" objects="1" scenarios="1" selectLockedCells="1"/>
  <mergeCells count="15">
    <mergeCell ref="A1:D1"/>
    <mergeCell ref="B10:D10"/>
    <mergeCell ref="B14:D14"/>
    <mergeCell ref="A2:D3"/>
    <mergeCell ref="A4:D4"/>
    <mergeCell ref="B9:D9"/>
    <mergeCell ref="B11:D11"/>
    <mergeCell ref="B21:D21"/>
    <mergeCell ref="B22:D22"/>
    <mergeCell ref="B20:D20"/>
    <mergeCell ref="B7:D7"/>
    <mergeCell ref="B19:D19"/>
    <mergeCell ref="B8:D8"/>
    <mergeCell ref="B17:D17"/>
    <mergeCell ref="B18:D18"/>
  </mergeCells>
  <hyperlinks>
    <hyperlink ref="A4" r:id="rId1" xr:uid="{00000000-0004-0000-0000-000000000000}"/>
  </hyperlinks>
  <printOptions horizontalCentered="1"/>
  <pageMargins left="0.95" right="0.95" top="1" bottom="1" header="0.3" footer="0.3"/>
  <pageSetup scale="85" fitToHeight="2" orientation="portrait" r:id="rId2"/>
  <headerFooter>
    <oddFooter>&amp;L&amp;D&amp;C2014 © Texas Education Agency&amp;RPage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
  <cols>
    <col min="1" max="1" width="27" hidden="1" customWidth="1"/>
    <col min="2" max="2" width="6" style="11" customWidth="1"/>
    <col min="3" max="3" width="13.5703125" style="12" customWidth="1"/>
    <col min="4" max="4" width="41.5703125" style="13" customWidth="1"/>
    <col min="5" max="5" width="26.42578125" style="14" customWidth="1"/>
    <col min="6" max="6" width="14.42578125" style="16" hidden="1" customWidth="1"/>
    <col min="7" max="7" width="14.85546875" style="47" customWidth="1"/>
    <col min="8" max="8" width="17.5703125" style="15" customWidth="1"/>
    <col min="9" max="9" width="16.5703125" style="2" customWidth="1"/>
    <col min="10" max="10" width="17.5703125" style="2" customWidth="1"/>
    <col min="11" max="11" width="3.42578125" style="2" customWidth="1"/>
    <col min="12" max="12" width="13.42578125" style="2" customWidth="1"/>
    <col min="13" max="13" width="14.85546875" style="2" customWidth="1"/>
    <col min="14" max="14" width="15.42578125" style="8" customWidth="1"/>
    <col min="15" max="15" width="12.5703125" style="2" customWidth="1"/>
    <col min="16" max="16" width="16.42578125" style="6" customWidth="1"/>
    <col min="17" max="17" width="14.5703125" style="2" customWidth="1"/>
    <col min="18" max="18" width="12.5703125" style="3" customWidth="1"/>
    <col min="19" max="19" width="18.5703125" style="6" customWidth="1"/>
    <col min="20" max="20" width="14.5703125" style="3" customWidth="1"/>
    <col min="21" max="21" width="12.5703125" style="3" customWidth="1"/>
    <col min="22" max="22" width="15" style="6" customWidth="1"/>
    <col min="23" max="23" width="14.5703125" style="9" customWidth="1"/>
    <col min="24" max="24" width="18.85546875" style="17" hidden="1" customWidth="1"/>
    <col min="25" max="27" width="18.85546875" style="18" hidden="1" customWidth="1"/>
    <col min="28" max="28" width="20.140625" hidden="1" customWidth="1"/>
    <col min="29" max="29" width="7.140625" hidden="1" customWidth="1"/>
    <col min="30" max="32" width="27" hidden="1" customWidth="1"/>
    <col min="33" max="33" width="37.42578125" hidden="1" customWidth="1"/>
    <col min="34" max="16384" width="27" style="76"/>
  </cols>
  <sheetData>
    <row r="1" spans="1:256" ht="100.5" customHeight="1" thickTop="1" x14ac:dyDescent="0.2">
      <c r="B1" s="721" t="str">
        <f>a!B1</f>
        <v>Federal Fiscal Compliance and Reporting Division
Comparability Computation Form (CCF)
2024-2025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35">
      <c r="B2" s="142"/>
      <c r="C2" s="143"/>
      <c r="D2" s="143"/>
      <c r="E2" s="143"/>
      <c r="F2" s="143"/>
      <c r="G2" s="143"/>
      <c r="H2" s="143"/>
      <c r="I2" s="143"/>
      <c r="J2" s="162"/>
      <c r="K2" s="162"/>
      <c r="L2" s="163"/>
      <c r="M2" s="164"/>
      <c r="N2" s="164"/>
      <c r="O2" s="164"/>
      <c r="P2" s="164"/>
      <c r="Q2" s="136"/>
      <c r="R2" s="136"/>
      <c r="S2" s="136"/>
      <c r="T2" s="136"/>
      <c r="U2" s="136"/>
      <c r="V2" s="136"/>
      <c r="W2" s="137"/>
    </row>
    <row r="3" spans="1:256" ht="23.25" x14ac:dyDescent="0.2">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499999999999993" customHeight="1" thickBot="1" x14ac:dyDescent="0.2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25">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499999999999993" customHeight="1" thickBot="1" x14ac:dyDescent="0.2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25">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499999999999993" customHeight="1" thickBot="1" x14ac:dyDescent="0.25">
      <c r="B8" s="150"/>
      <c r="C8" s="151"/>
      <c r="D8" s="151"/>
      <c r="E8" s="151"/>
      <c r="F8" s="151"/>
      <c r="G8" s="151"/>
      <c r="H8" s="151"/>
      <c r="I8" s="151"/>
      <c r="J8" s="151"/>
      <c r="K8" s="151"/>
      <c r="L8" s="152"/>
      <c r="M8" s="152"/>
      <c r="N8" s="152"/>
      <c r="O8" s="152"/>
      <c r="P8" s="152"/>
      <c r="Q8" s="152"/>
      <c r="R8" s="152"/>
      <c r="S8" s="152"/>
      <c r="T8" s="152"/>
      <c r="U8" s="152"/>
      <c r="V8" s="152"/>
      <c r="W8" s="153"/>
    </row>
    <row r="9" spans="1:256" ht="9.9499999999999993" customHeight="1" thickBot="1" x14ac:dyDescent="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2">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3">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4">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3">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25">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25">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5" x14ac:dyDescent="0.2">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35" hidden="1" customHeight="1" thickBot="1" x14ac:dyDescent="0.25">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1" customHeight="1" x14ac:dyDescent="0.2">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350000000000001" customHeight="1" x14ac:dyDescent="0.2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350000000000001" customHeight="1" thickBot="1" x14ac:dyDescent="0.3">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599999999999994" customHeight="1" x14ac:dyDescent="0.2">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350000000000001" customHeight="1" thickBot="1" x14ac:dyDescent="0.3">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2">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2">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2">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2">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2">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2">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2">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2">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2">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2">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2">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2">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2">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2">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2">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2">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2">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2">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2">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2">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2">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2">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2">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2">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25">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2">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2">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2">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2">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2">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2">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100000000000001" customHeight="1" x14ac:dyDescent="0.2">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2">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2">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2">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2">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2">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2">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2">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2">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2">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2">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2">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2">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2">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2">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2">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2">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2">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2">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2">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2">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2">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2">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2">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2">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2">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2">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2">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2">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2">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2">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2">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2">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2">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2">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2">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2">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2">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2">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2">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2">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2">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2">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25">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2">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2">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2">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2">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2">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2">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2">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2">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2">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2">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2">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2">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2">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2">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2">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2">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2">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2">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2">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2">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2">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2">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2">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2">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2">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2">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2">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2">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2">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2">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2">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2">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2">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2">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2">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2">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2">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2">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2">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2">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2">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2">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2">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2">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2">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2">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2">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2">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2">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2">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2">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2">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2">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2">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2">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2">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2">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2">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2">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2">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2">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2">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2">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2">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2">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2">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2">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2">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2">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2">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2">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2">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2">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2">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2">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2">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2">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2">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2">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2">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2">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2">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2">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2">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2">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2">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2">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2">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2">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2">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2">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2">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2">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2">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2">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2">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2">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2">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2">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2">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2">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2">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2">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2">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2">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2">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2">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2">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2">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2">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2">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2">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2">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2">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2">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2">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2">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2">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2">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2">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2">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2">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2">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2">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2">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2">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2">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2">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2">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2">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2">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2">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2">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2">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2">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2">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2">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2">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2">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25">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2">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2">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2">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2">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2">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2">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2">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2">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25">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75" thickTop="1" x14ac:dyDescent="0.2">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cOcqUFxkQLi92Wg41yoR4IauiXCyEpOjTrF8hseUJmBQPzcfO7CMMKd9ui7ujHVFeV4o2DPMW6hmqosnTh/YRA==" saltValue="Ysz47PInt5gN0Yk4l8bqAg=="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D5:F5 J5 M5:Q5 S5:T5 V5 M7:Q7 S7:V7">
    <cfRule type="cellIs" dxfId="162" priority="1" stopIfTrue="1" operator="equal">
      <formula>0</formula>
    </cfRule>
  </conditionalFormatting>
  <conditionalFormatting sqref="L23:N246">
    <cfRule type="expression" dxfId="161" priority="15">
      <formula>$A$22=0</formula>
    </cfRule>
    <cfRule type="cellIs" dxfId="160" priority="16" stopIfTrue="1" operator="equal">
      <formula>"NC"</formula>
    </cfRule>
  </conditionalFormatting>
  <conditionalFormatting sqref="O23:O246">
    <cfRule type="cellIs" dxfId="159" priority="7" stopIfTrue="1" operator="equal">
      <formula>"NC"</formula>
    </cfRule>
  </conditionalFormatting>
  <conditionalFormatting sqref="O23:W246">
    <cfRule type="expression" dxfId="158" priority="2">
      <formula>$A$22&gt;0</formula>
    </cfRule>
  </conditionalFormatting>
  <conditionalFormatting sqref="P23:P246 S23:S246 V23:V246">
    <cfRule type="cellIs" dxfId="157" priority="6" stopIfTrue="1" operator="equal">
      <formula>"""NC"""</formula>
    </cfRule>
  </conditionalFormatting>
  <conditionalFormatting sqref="Q23:Q246 W23:W246">
    <cfRule type="cellIs" dxfId="156" priority="10" stopIfTrue="1" operator="between">
      <formula>0.1</formula>
      <formula>0.9</formula>
    </cfRule>
    <cfRule type="cellIs" dxfId="155" priority="11" stopIfTrue="1" operator="between">
      <formula>1.1000001</formula>
      <formula>5</formula>
    </cfRule>
  </conditionalFormatting>
  <conditionalFormatting sqref="R23:R246">
    <cfRule type="cellIs" dxfId="154" priority="3" stopIfTrue="1" operator="between">
      <formula>$R$17</formula>
      <formula>$T$17</formula>
    </cfRule>
    <cfRule type="cellIs" dxfId="153" priority="4" stopIfTrue="1" operator="equal">
      <formula>"""yes"""</formula>
    </cfRule>
    <cfRule type="cellIs" dxfId="152" priority="5" stopIfTrue="1" operator="equal">
      <formula>"NC"</formula>
    </cfRule>
  </conditionalFormatting>
  <conditionalFormatting sqref="T23:T246">
    <cfRule type="cellIs" dxfId="151" priority="8" stopIfTrue="1" operator="between">
      <formula>0.1</formula>
      <formula>0.9</formula>
    </cfRule>
    <cfRule type="cellIs" dxfId="150" priority="9" stopIfTrue="1" operator="between">
      <formula>1.100001</formula>
      <formula>5</formula>
    </cfRule>
  </conditionalFormatting>
  <conditionalFormatting sqref="U23:U246">
    <cfRule type="cellIs" dxfId="149" priority="12" stopIfTrue="1" operator="between">
      <formula>$R$17</formula>
      <formula>$T$17</formula>
    </cfRule>
    <cfRule type="cellIs" dxfId="148" priority="13" stopIfTrue="1" operator="equal">
      <formula>"""yes"""</formula>
    </cfRule>
    <cfRule type="cellIs" dxfId="147" priority="14" stopIfTrue="1" operator="equal">
      <formula>"NC"</formula>
    </cfRule>
  </conditionalFormatting>
  <dataValidations count="6">
    <dataValidation type="whole" allowBlank="1" showInputMessage="1" showErrorMessage="1" sqref="H45:I237" xr:uid="{00000000-0002-0000-09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9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9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900-000003000000}">
      <formula1>$AG$23:$AG$31</formula1>
    </dataValidation>
    <dataValidation type="whole" allowBlank="1" showInputMessage="1" showErrorMessage="1" sqref="H23:I44" xr:uid="{00000000-0002-0000-09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9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C000"/>
  </sheetPr>
  <dimension ref="A1:FE36"/>
  <sheetViews>
    <sheetView showGridLines="0" zoomScale="40" zoomScaleNormal="40" zoomScaleSheetLayoutView="70" workbookViewId="0">
      <pane xSplit="12" ySplit="15" topLeftCell="P16" activePane="bottomRight" state="frozen"/>
      <selection activeCell="D27" sqref="D27"/>
      <selection pane="topRight" activeCell="D27" sqref="D27"/>
      <selection pane="bottomLeft" activeCell="D27" sqref="D27"/>
      <selection pane="bottomRight" activeCell="L10" sqref="L10:L11"/>
    </sheetView>
  </sheetViews>
  <sheetFormatPr defaultColWidth="27" defaultRowHeight="0" customHeight="1" zeroHeight="1" x14ac:dyDescent="0.25"/>
  <cols>
    <col min="1" max="1" width="6.85546875" style="693" customWidth="1"/>
    <col min="2" max="2" width="13.85546875" style="694" customWidth="1"/>
    <col min="3" max="3" width="44.5703125" style="695" customWidth="1"/>
    <col min="4" max="4" width="20" style="695" customWidth="1"/>
    <col min="5" max="5" width="15.140625" style="696" customWidth="1"/>
    <col min="6" max="6" width="20" style="703" customWidth="1"/>
    <col min="7" max="7" width="15.5703125" style="696" customWidth="1"/>
    <col min="8" max="8" width="30.5703125" style="697" customWidth="1"/>
    <col min="9" max="9" width="23.5703125" style="697" customWidth="1"/>
    <col min="10" max="10" width="24.85546875" style="697" customWidth="1"/>
    <col min="11" max="11" width="10.42578125" style="697" customWidth="1"/>
    <col min="12" max="12" width="62.42578125" style="698" customWidth="1"/>
    <col min="13" max="13" width="107.5703125" style="76" hidden="1" customWidth="1"/>
    <col min="14" max="15" width="27" style="76" hidden="1" customWidth="1"/>
    <col min="16" max="17" width="27" style="76" customWidth="1"/>
    <col min="18" max="18" width="6.5703125" style="76" customWidth="1"/>
    <col min="19" max="16384" width="27" style="76"/>
  </cols>
  <sheetData>
    <row r="1" spans="1:161" ht="152.44999999999999" customHeight="1" thickTop="1" x14ac:dyDescent="0.2">
      <c r="A1" s="721" t="s">
        <v>193</v>
      </c>
      <c r="B1" s="722"/>
      <c r="C1" s="722"/>
      <c r="D1" s="722"/>
      <c r="E1" s="722"/>
      <c r="F1" s="722"/>
      <c r="G1" s="722"/>
      <c r="H1" s="722"/>
      <c r="I1" s="722"/>
      <c r="J1" s="722"/>
      <c r="K1" s="722"/>
      <c r="L1" s="723"/>
      <c r="M1" s="415"/>
      <c r="N1" s="456"/>
      <c r="O1" s="457"/>
    </row>
    <row r="2" spans="1:161" ht="8.25" customHeight="1" thickBot="1" x14ac:dyDescent="0.4">
      <c r="A2" s="142"/>
      <c r="B2" s="143"/>
      <c r="C2" s="143"/>
      <c r="D2" s="143"/>
      <c r="E2" s="217"/>
      <c r="F2" s="217"/>
      <c r="G2" s="217"/>
      <c r="H2" s="143"/>
      <c r="I2" s="143"/>
      <c r="J2" s="143"/>
      <c r="K2" s="143"/>
      <c r="L2" s="205"/>
      <c r="M2"/>
      <c r="O2" s="458"/>
    </row>
    <row r="3" spans="1:161" ht="24" thickBot="1" x14ac:dyDescent="0.25">
      <c r="A3" s="830" t="s">
        <v>48</v>
      </c>
      <c r="B3" s="831"/>
      <c r="C3" s="831"/>
      <c r="D3" s="831"/>
      <c r="E3" s="831"/>
      <c r="F3" s="831"/>
      <c r="G3" s="831"/>
      <c r="H3" s="831"/>
      <c r="I3" s="831"/>
      <c r="J3" s="831"/>
      <c r="K3" s="831"/>
      <c r="L3" s="832"/>
      <c r="M3"/>
      <c r="O3" s="458"/>
    </row>
    <row r="4" spans="1:161" s="77" customFormat="1" ht="9.9499999999999993" customHeight="1" thickBot="1" x14ac:dyDescent="0.3">
      <c r="A4" s="208"/>
      <c r="B4" s="209"/>
      <c r="C4" s="209"/>
      <c r="D4" s="209"/>
      <c r="E4" s="509"/>
      <c r="F4" s="509"/>
      <c r="G4" s="509"/>
      <c r="H4" s="209"/>
      <c r="I4" s="209"/>
      <c r="J4" s="209"/>
      <c r="K4" s="209"/>
      <c r="L4" s="210"/>
      <c r="M4" s="64"/>
      <c r="O4" s="459"/>
    </row>
    <row r="5" spans="1:161" s="77" customFormat="1" ht="26.25" customHeight="1" thickBot="1" x14ac:dyDescent="0.3">
      <c r="A5" s="728" t="s">
        <v>50</v>
      </c>
      <c r="B5" s="729"/>
      <c r="C5" s="856">
        <f>a!D5</f>
        <v>0</v>
      </c>
      <c r="D5" s="857"/>
      <c r="E5" s="858"/>
      <c r="F5" s="509"/>
      <c r="G5" s="509"/>
      <c r="H5" s="657" t="s">
        <v>49</v>
      </c>
      <c r="I5" s="212">
        <f>a!J5</f>
        <v>0</v>
      </c>
      <c r="J5" s="396"/>
      <c r="K5" s="397"/>
      <c r="L5" s="211"/>
      <c r="M5" s="64"/>
      <c r="O5" s="459"/>
    </row>
    <row r="6" spans="1:161" s="77" customFormat="1" ht="9.9499999999999993" customHeight="1" thickBot="1" x14ac:dyDescent="0.3">
      <c r="A6" s="208"/>
      <c r="B6" s="209"/>
      <c r="C6" s="209"/>
      <c r="D6" s="209"/>
      <c r="E6" s="509"/>
      <c r="F6" s="509"/>
      <c r="G6" s="509"/>
      <c r="H6" s="209"/>
      <c r="I6" s="209"/>
      <c r="J6" s="209"/>
      <c r="K6" s="209"/>
      <c r="L6" s="210"/>
      <c r="M6" s="64"/>
      <c r="O6" s="459"/>
    </row>
    <row r="7" spans="1:161" ht="26.25" customHeight="1" thickBot="1" x14ac:dyDescent="0.25">
      <c r="A7" s="830" t="s">
        <v>51</v>
      </c>
      <c r="B7" s="831"/>
      <c r="C7" s="831"/>
      <c r="D7" s="831"/>
      <c r="E7" s="831"/>
      <c r="F7" s="831"/>
      <c r="G7" s="831"/>
      <c r="H7" s="831"/>
      <c r="I7" s="831"/>
      <c r="J7" s="831"/>
      <c r="K7" s="831"/>
      <c r="L7" s="832"/>
      <c r="M7"/>
      <c r="O7" s="458"/>
    </row>
    <row r="8" spans="1:161" s="77" customFormat="1" ht="9.9499999999999993" customHeight="1" thickBot="1" x14ac:dyDescent="0.3">
      <c r="A8" s="208"/>
      <c r="B8" s="209"/>
      <c r="C8" s="209"/>
      <c r="D8" s="209"/>
      <c r="E8" s="509"/>
      <c r="F8" s="509"/>
      <c r="G8" s="509"/>
      <c r="H8" s="209"/>
      <c r="I8" s="209"/>
      <c r="J8" s="209"/>
      <c r="K8" s="209"/>
      <c r="L8" s="210"/>
      <c r="M8" s="64"/>
      <c r="O8" s="459"/>
    </row>
    <row r="9" spans="1:161" s="77" customFormat="1" ht="26.25" customHeight="1" thickBot="1" x14ac:dyDescent="0.35">
      <c r="A9" s="208"/>
      <c r="B9" s="508" t="s">
        <v>52</v>
      </c>
      <c r="C9" s="833">
        <f>a!M5</f>
        <v>0</v>
      </c>
      <c r="D9" s="834"/>
      <c r="E9" s="820"/>
      <c r="F9" s="509"/>
      <c r="G9" s="509" t="s">
        <v>53</v>
      </c>
      <c r="H9" s="819">
        <f>a!S5</f>
        <v>0</v>
      </c>
      <c r="I9" s="820"/>
      <c r="J9" s="508" t="s">
        <v>54</v>
      </c>
      <c r="K9" s="512">
        <f>a!V5</f>
        <v>0</v>
      </c>
      <c r="L9" s="707"/>
      <c r="M9" s="64"/>
      <c r="O9" s="459"/>
    </row>
    <row r="10" spans="1:161" s="77" customFormat="1" ht="9.9499999999999993" customHeight="1" thickBot="1" x14ac:dyDescent="0.3">
      <c r="A10" s="208"/>
      <c r="B10" s="209"/>
      <c r="C10" s="209"/>
      <c r="D10" s="209"/>
      <c r="E10" s="509"/>
      <c r="F10" s="509"/>
      <c r="G10" s="509"/>
      <c r="H10" s="209"/>
      <c r="I10" s="209"/>
      <c r="J10" s="209"/>
      <c r="K10" s="209"/>
      <c r="L10" s="851"/>
      <c r="M10" s="64"/>
      <c r="O10" s="459"/>
    </row>
    <row r="11" spans="1:161" s="77" customFormat="1" ht="26.25" customHeight="1" thickBot="1" x14ac:dyDescent="0.3">
      <c r="A11" s="208"/>
      <c r="B11" s="508" t="s">
        <v>166</v>
      </c>
      <c r="C11" s="833">
        <f>a!M7</f>
        <v>0</v>
      </c>
      <c r="D11" s="834"/>
      <c r="E11" s="820"/>
      <c r="F11" s="509"/>
      <c r="G11" s="508" t="s">
        <v>55</v>
      </c>
      <c r="H11" s="715">
        <f>a!S7</f>
        <v>0</v>
      </c>
      <c r="I11" s="716"/>
      <c r="J11" s="717"/>
      <c r="K11" s="209"/>
      <c r="L11" s="852"/>
      <c r="M11" s="64"/>
      <c r="O11" s="459"/>
    </row>
    <row r="12" spans="1:161" s="77" customFormat="1" ht="9.9499999999999993" customHeight="1" thickBot="1" x14ac:dyDescent="0.3">
      <c r="A12" s="213"/>
      <c r="B12" s="214"/>
      <c r="C12" s="214"/>
      <c r="D12" s="214"/>
      <c r="E12" s="507"/>
      <c r="F12" s="507"/>
      <c r="G12" s="507"/>
      <c r="H12" s="214"/>
      <c r="I12" s="214"/>
      <c r="J12" s="214"/>
      <c r="K12" s="214"/>
      <c r="L12" s="215"/>
      <c r="M12" s="64"/>
      <c r="O12" s="459"/>
    </row>
    <row r="13" spans="1:161" ht="30" customHeight="1" thickBot="1" x14ac:dyDescent="0.25">
      <c r="A13" s="830" t="s">
        <v>61</v>
      </c>
      <c r="B13" s="831"/>
      <c r="C13" s="831"/>
      <c r="D13" s="831"/>
      <c r="E13" s="831"/>
      <c r="F13" s="831"/>
      <c r="G13" s="831"/>
      <c r="H13" s="831"/>
      <c r="I13" s="831"/>
      <c r="J13" s="831"/>
      <c r="K13" s="831"/>
      <c r="L13" s="832"/>
      <c r="M13"/>
      <c r="O13" s="458"/>
    </row>
    <row r="14" spans="1:161" s="5" customFormat="1" ht="16.5" customHeight="1" x14ac:dyDescent="0.2">
      <c r="A14" s="835" t="s">
        <v>11</v>
      </c>
      <c r="B14" s="837" t="s">
        <v>157</v>
      </c>
      <c r="C14" s="839" t="s">
        <v>0</v>
      </c>
      <c r="D14" s="841" t="s">
        <v>156</v>
      </c>
      <c r="E14" s="841" t="s">
        <v>18</v>
      </c>
      <c r="F14" s="841" t="s">
        <v>143</v>
      </c>
      <c r="G14" s="841" t="s">
        <v>158</v>
      </c>
      <c r="H14" s="844" t="s">
        <v>144</v>
      </c>
      <c r="I14" s="845"/>
      <c r="J14" s="845"/>
      <c r="K14" s="846"/>
      <c r="L14" s="859" t="s">
        <v>163</v>
      </c>
      <c r="M14" s="461"/>
      <c r="N14" s="462"/>
      <c r="O14" s="462"/>
      <c r="P14" s="463"/>
      <c r="Q14" s="81"/>
      <c r="R14" s="81"/>
      <c r="S14" s="81"/>
      <c r="T14" s="81"/>
      <c r="U14" s="81"/>
      <c r="V14" s="81"/>
      <c r="W14" s="81"/>
      <c r="X14" s="81"/>
      <c r="Y14" s="81"/>
      <c r="Z14" s="81"/>
      <c r="AA14" s="81"/>
      <c r="AB14" s="81"/>
      <c r="AC14" s="81"/>
      <c r="AD14" s="81"/>
      <c r="AE14" s="81"/>
      <c r="AF14" s="81"/>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1"/>
      <c r="CD14" s="81"/>
      <c r="CE14" s="81"/>
      <c r="CF14" s="81"/>
      <c r="CG14" s="81"/>
      <c r="CH14" s="81"/>
      <c r="CI14" s="81"/>
      <c r="CJ14" s="81"/>
      <c r="CK14" s="81"/>
      <c r="CL14" s="81"/>
      <c r="CM14" s="81"/>
      <c r="CN14" s="81"/>
      <c r="CO14" s="81"/>
      <c r="CP14" s="81"/>
      <c r="CQ14" s="81"/>
      <c r="CR14" s="81"/>
      <c r="CS14" s="81"/>
      <c r="CT14" s="81"/>
      <c r="CU14" s="81"/>
      <c r="CV14" s="81"/>
      <c r="CW14" s="81"/>
      <c r="CX14" s="81"/>
      <c r="CY14" s="81"/>
      <c r="CZ14" s="81"/>
      <c r="DA14" s="81"/>
      <c r="DB14" s="81"/>
      <c r="DC14" s="81"/>
      <c r="DD14" s="81"/>
      <c r="DE14" s="81"/>
      <c r="DF14" s="81"/>
      <c r="DG14" s="81"/>
      <c r="DH14" s="81"/>
      <c r="DI14" s="81"/>
      <c r="DJ14" s="81"/>
      <c r="DK14" s="81"/>
      <c r="DL14" s="81"/>
      <c r="DM14" s="81"/>
      <c r="DN14" s="81"/>
      <c r="DO14" s="81"/>
      <c r="DP14" s="81"/>
      <c r="DQ14" s="81"/>
      <c r="DR14" s="81"/>
      <c r="DS14" s="81"/>
      <c r="DT14" s="81"/>
      <c r="DU14" s="81"/>
      <c r="DV14" s="81"/>
      <c r="DW14" s="81"/>
      <c r="DX14" s="81"/>
      <c r="DY14" s="81"/>
      <c r="DZ14" s="81"/>
      <c r="EA14" s="81"/>
      <c r="EB14" s="81"/>
      <c r="EC14" s="81"/>
      <c r="ED14" s="81"/>
      <c r="EE14" s="81"/>
      <c r="EF14" s="81"/>
      <c r="EG14" s="81"/>
      <c r="EH14" s="81"/>
      <c r="EI14" s="81"/>
      <c r="EJ14" s="81"/>
      <c r="EK14" s="81"/>
      <c r="EL14" s="81"/>
      <c r="EM14" s="81"/>
      <c r="EN14" s="81"/>
      <c r="EO14" s="81"/>
      <c r="EP14" s="81"/>
      <c r="EQ14" s="81"/>
      <c r="ER14" s="81"/>
      <c r="ES14" s="81"/>
      <c r="ET14" s="81"/>
      <c r="EU14" s="81"/>
      <c r="EV14" s="81"/>
      <c r="EW14" s="81"/>
      <c r="EX14" s="81"/>
      <c r="EY14" s="81"/>
      <c r="EZ14" s="81"/>
      <c r="FA14" s="81"/>
      <c r="FB14" s="81"/>
      <c r="FC14" s="81"/>
      <c r="FD14" s="81"/>
      <c r="FE14" s="81"/>
    </row>
    <row r="15" spans="1:161" s="5" customFormat="1" ht="87" customHeight="1" thickBot="1" x14ac:dyDescent="0.25">
      <c r="A15" s="836"/>
      <c r="B15" s="838"/>
      <c r="C15" s="840"/>
      <c r="D15" s="843"/>
      <c r="E15" s="842"/>
      <c r="F15" s="842"/>
      <c r="G15" s="850"/>
      <c r="H15" s="847"/>
      <c r="I15" s="848"/>
      <c r="J15" s="848"/>
      <c r="K15" s="849"/>
      <c r="L15" s="860"/>
      <c r="M15" s="461"/>
      <c r="N15" s="462"/>
      <c r="O15" s="462"/>
      <c r="P15" s="463"/>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81"/>
      <c r="CD15" s="81"/>
      <c r="CE15" s="81"/>
      <c r="CF15" s="81"/>
      <c r="CG15" s="81"/>
      <c r="CH15" s="81"/>
      <c r="CI15" s="81"/>
      <c r="CJ15" s="81"/>
      <c r="CK15" s="81"/>
      <c r="CL15" s="81"/>
      <c r="CM15" s="81"/>
      <c r="CN15" s="81"/>
      <c r="CO15" s="81"/>
      <c r="CP15" s="81"/>
      <c r="CQ15" s="81"/>
      <c r="CR15" s="81"/>
      <c r="CS15" s="81"/>
      <c r="CT15" s="81"/>
      <c r="CU15" s="81"/>
      <c r="CV15" s="81"/>
      <c r="CW15" s="81"/>
      <c r="CX15" s="81"/>
      <c r="CY15" s="81"/>
      <c r="CZ15" s="81"/>
      <c r="DA15" s="81"/>
      <c r="DB15" s="81"/>
      <c r="DC15" s="81"/>
      <c r="DD15" s="81"/>
      <c r="DE15" s="81"/>
      <c r="DF15" s="81"/>
      <c r="DG15" s="81"/>
      <c r="DH15" s="81"/>
      <c r="DI15" s="81"/>
      <c r="DJ15" s="81"/>
      <c r="DK15" s="81"/>
      <c r="DL15" s="81"/>
      <c r="DM15" s="81"/>
      <c r="DN15" s="81"/>
      <c r="DO15" s="81"/>
      <c r="DP15" s="81"/>
      <c r="DQ15" s="81"/>
      <c r="DR15" s="81"/>
      <c r="DS15" s="81"/>
      <c r="DT15" s="81"/>
      <c r="DU15" s="81"/>
      <c r="DV15" s="81"/>
      <c r="DW15" s="81"/>
      <c r="DX15" s="81"/>
      <c r="DY15" s="81"/>
      <c r="DZ15" s="81"/>
      <c r="EA15" s="81"/>
      <c r="EB15" s="81"/>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row>
    <row r="16" spans="1:161" s="500" customFormat="1" ht="45" customHeight="1" x14ac:dyDescent="0.2">
      <c r="A16" s="495">
        <v>1</v>
      </c>
      <c r="B16" s="661"/>
      <c r="C16" s="662"/>
      <c r="D16" s="663"/>
      <c r="E16" s="664"/>
      <c r="F16" s="699" t="s">
        <v>162</v>
      </c>
      <c r="G16" s="665"/>
      <c r="H16" s="853" t="s">
        <v>162</v>
      </c>
      <c r="I16" s="854"/>
      <c r="J16" s="854"/>
      <c r="K16" s="855"/>
      <c r="L16" s="666"/>
      <c r="M16" s="658" t="s">
        <v>162</v>
      </c>
      <c r="N16" s="497"/>
      <c r="O16" s="497"/>
      <c r="P16" s="498"/>
      <c r="Q16" s="499"/>
      <c r="R16" s="499"/>
      <c r="S16" s="499"/>
      <c r="T16" s="499"/>
      <c r="U16" s="499"/>
      <c r="V16" s="499"/>
      <c r="W16" s="499"/>
      <c r="X16" s="499"/>
      <c r="Y16" s="499"/>
      <c r="Z16" s="499"/>
      <c r="AA16" s="499"/>
      <c r="AB16" s="499"/>
      <c r="AC16" s="499"/>
      <c r="AD16" s="499"/>
      <c r="AE16" s="499"/>
      <c r="AF16" s="499"/>
      <c r="AG16" s="499"/>
      <c r="AH16" s="499"/>
      <c r="AI16" s="499"/>
      <c r="AJ16" s="499"/>
      <c r="AK16" s="499"/>
      <c r="AL16" s="499"/>
      <c r="AM16" s="499"/>
      <c r="AN16" s="499"/>
      <c r="AO16" s="499"/>
      <c r="AP16" s="499"/>
      <c r="AQ16" s="499"/>
      <c r="AR16" s="499"/>
      <c r="AS16" s="499"/>
      <c r="AT16" s="499"/>
      <c r="AU16" s="499"/>
      <c r="AV16" s="499"/>
      <c r="AW16" s="499"/>
      <c r="AX16" s="499"/>
      <c r="AY16" s="499"/>
      <c r="AZ16" s="499"/>
      <c r="BA16" s="499"/>
      <c r="BB16" s="499"/>
      <c r="BC16" s="499"/>
      <c r="BD16" s="499"/>
      <c r="BE16" s="499"/>
      <c r="BF16" s="499"/>
      <c r="BG16" s="499"/>
      <c r="BH16" s="499"/>
      <c r="BI16" s="499"/>
      <c r="BJ16" s="499"/>
      <c r="BK16" s="499"/>
      <c r="BL16" s="499"/>
      <c r="BM16" s="499"/>
      <c r="BN16" s="499"/>
      <c r="BO16" s="499"/>
      <c r="BP16" s="499"/>
      <c r="BQ16" s="499"/>
      <c r="BR16" s="499"/>
      <c r="BS16" s="499"/>
      <c r="BT16" s="499"/>
      <c r="BU16" s="499"/>
      <c r="BV16" s="499"/>
      <c r="BW16" s="499"/>
      <c r="BX16" s="499"/>
      <c r="BY16" s="499"/>
      <c r="BZ16" s="499"/>
      <c r="CA16" s="499"/>
      <c r="CB16" s="499"/>
      <c r="CC16" s="499"/>
      <c r="CD16" s="499"/>
      <c r="CE16" s="499"/>
      <c r="CF16" s="499"/>
      <c r="CG16" s="499"/>
      <c r="CH16" s="499"/>
      <c r="CI16" s="499"/>
      <c r="CJ16" s="499"/>
      <c r="CK16" s="499"/>
      <c r="CL16" s="499"/>
      <c r="CM16" s="499"/>
      <c r="CN16" s="499"/>
      <c r="CO16" s="499"/>
      <c r="CP16" s="499"/>
      <c r="CQ16" s="499"/>
      <c r="CR16" s="499"/>
      <c r="CS16" s="499"/>
      <c r="CT16" s="499"/>
      <c r="CU16" s="499"/>
      <c r="CV16" s="499"/>
      <c r="CW16" s="499"/>
      <c r="CX16" s="499"/>
      <c r="CY16" s="499"/>
      <c r="CZ16" s="499"/>
      <c r="DA16" s="499"/>
      <c r="DB16" s="499"/>
      <c r="DC16" s="499"/>
      <c r="DD16" s="499"/>
      <c r="DE16" s="499"/>
      <c r="DF16" s="499"/>
      <c r="DG16" s="499"/>
      <c r="DH16" s="499"/>
      <c r="DI16" s="499"/>
      <c r="DJ16" s="499"/>
      <c r="DK16" s="499"/>
      <c r="DL16" s="499"/>
      <c r="DM16" s="499"/>
      <c r="DN16" s="499"/>
      <c r="DO16" s="499"/>
      <c r="DP16" s="499"/>
      <c r="DQ16" s="499"/>
      <c r="DR16" s="499"/>
      <c r="DS16" s="499"/>
      <c r="DT16" s="499"/>
      <c r="DU16" s="499"/>
      <c r="DV16" s="499"/>
      <c r="DW16" s="499"/>
      <c r="DX16" s="499"/>
      <c r="DY16" s="499"/>
      <c r="DZ16" s="499"/>
      <c r="EA16" s="499"/>
      <c r="EB16" s="499"/>
      <c r="EC16" s="499"/>
      <c r="ED16" s="499"/>
      <c r="EE16" s="499"/>
      <c r="EF16" s="499"/>
      <c r="EG16" s="499"/>
      <c r="EH16" s="499"/>
      <c r="EI16" s="499"/>
      <c r="EJ16" s="499"/>
      <c r="EK16" s="499"/>
      <c r="EL16" s="499"/>
      <c r="EM16" s="499"/>
      <c r="EN16" s="499"/>
      <c r="EO16" s="499"/>
      <c r="EP16" s="499"/>
      <c r="EQ16" s="499"/>
      <c r="ER16" s="499"/>
      <c r="ES16" s="499"/>
      <c r="ET16" s="499"/>
      <c r="EU16" s="499"/>
      <c r="EV16" s="499"/>
      <c r="EW16" s="499"/>
      <c r="EX16" s="499"/>
      <c r="EY16" s="499"/>
      <c r="EZ16" s="499"/>
      <c r="FA16" s="499"/>
      <c r="FB16" s="499"/>
      <c r="FC16" s="499"/>
      <c r="FD16" s="499"/>
      <c r="FE16" s="499"/>
    </row>
    <row r="17" spans="1:161" s="500" customFormat="1" ht="45" customHeight="1" x14ac:dyDescent="0.2">
      <c r="A17" s="501">
        <v>2</v>
      </c>
      <c r="B17" s="667"/>
      <c r="C17" s="668"/>
      <c r="D17" s="669"/>
      <c r="E17" s="670"/>
      <c r="F17" s="700" t="s">
        <v>162</v>
      </c>
      <c r="G17" s="671"/>
      <c r="H17" s="821" t="s">
        <v>162</v>
      </c>
      <c r="I17" s="822"/>
      <c r="J17" s="822"/>
      <c r="K17" s="823"/>
      <c r="L17" s="672"/>
      <c r="M17" s="659" t="s">
        <v>177</v>
      </c>
      <c r="N17" s="631"/>
      <c r="O17" s="497"/>
      <c r="P17" s="498"/>
      <c r="Q17" s="499"/>
      <c r="R17" s="499"/>
      <c r="S17" s="499"/>
      <c r="T17" s="499"/>
      <c r="U17" s="499"/>
      <c r="V17" s="499"/>
      <c r="W17" s="499"/>
      <c r="X17" s="499"/>
      <c r="Y17" s="499"/>
      <c r="Z17" s="499"/>
      <c r="AA17" s="499"/>
      <c r="AB17" s="499"/>
      <c r="AC17" s="499"/>
      <c r="AD17" s="499"/>
      <c r="AE17" s="499"/>
      <c r="AF17" s="499"/>
      <c r="AG17" s="499"/>
      <c r="AH17" s="499"/>
      <c r="AI17" s="499"/>
      <c r="AJ17" s="499"/>
      <c r="AK17" s="499"/>
      <c r="AL17" s="499"/>
      <c r="AM17" s="499"/>
      <c r="AN17" s="499"/>
      <c r="AO17" s="499"/>
      <c r="AP17" s="499"/>
      <c r="AQ17" s="499"/>
      <c r="AR17" s="499"/>
      <c r="AS17" s="499"/>
      <c r="AT17" s="499"/>
      <c r="AU17" s="499"/>
      <c r="AV17" s="499"/>
      <c r="AW17" s="499"/>
      <c r="AX17" s="499"/>
      <c r="AY17" s="499"/>
      <c r="AZ17" s="499"/>
      <c r="BA17" s="499"/>
      <c r="BB17" s="499"/>
      <c r="BC17" s="499"/>
      <c r="BD17" s="499"/>
      <c r="BE17" s="499"/>
      <c r="BF17" s="499"/>
      <c r="BG17" s="499"/>
      <c r="BH17" s="499"/>
      <c r="BI17" s="499"/>
      <c r="BJ17" s="499"/>
      <c r="BK17" s="499"/>
      <c r="BL17" s="499"/>
      <c r="BM17" s="499"/>
      <c r="BN17" s="499"/>
      <c r="BO17" s="499"/>
      <c r="BP17" s="499"/>
      <c r="BQ17" s="499"/>
      <c r="BR17" s="499"/>
      <c r="BS17" s="499"/>
      <c r="BT17" s="499"/>
      <c r="BU17" s="499"/>
      <c r="BV17" s="499"/>
      <c r="BW17" s="499"/>
      <c r="BX17" s="499"/>
      <c r="BY17" s="499"/>
      <c r="BZ17" s="499"/>
      <c r="CA17" s="499"/>
      <c r="CB17" s="499"/>
      <c r="CC17" s="499"/>
      <c r="CD17" s="499"/>
      <c r="CE17" s="499"/>
      <c r="CF17" s="499"/>
      <c r="CG17" s="499"/>
      <c r="CH17" s="499"/>
      <c r="CI17" s="499"/>
      <c r="CJ17" s="499"/>
      <c r="CK17" s="499"/>
      <c r="CL17" s="499"/>
      <c r="CM17" s="499"/>
      <c r="CN17" s="499"/>
      <c r="CO17" s="499"/>
      <c r="CP17" s="499"/>
      <c r="CQ17" s="499"/>
      <c r="CR17" s="499"/>
      <c r="CS17" s="499"/>
      <c r="CT17" s="499"/>
      <c r="CU17" s="499"/>
      <c r="CV17" s="499"/>
      <c r="CW17" s="499"/>
      <c r="CX17" s="499"/>
      <c r="CY17" s="499"/>
      <c r="CZ17" s="499"/>
      <c r="DA17" s="499"/>
      <c r="DB17" s="499"/>
      <c r="DC17" s="499"/>
      <c r="DD17" s="499"/>
      <c r="DE17" s="499"/>
      <c r="DF17" s="499"/>
      <c r="DG17" s="499"/>
      <c r="DH17" s="499"/>
      <c r="DI17" s="499"/>
      <c r="DJ17" s="499"/>
      <c r="DK17" s="499"/>
      <c r="DL17" s="499"/>
      <c r="DM17" s="499"/>
      <c r="DN17" s="499"/>
      <c r="DO17" s="499"/>
      <c r="DP17" s="499"/>
      <c r="DQ17" s="499"/>
      <c r="DR17" s="499"/>
      <c r="DS17" s="499"/>
      <c r="DT17" s="499"/>
      <c r="DU17" s="499"/>
      <c r="DV17" s="499"/>
      <c r="DW17" s="499"/>
      <c r="DX17" s="499"/>
      <c r="DY17" s="499"/>
      <c r="DZ17" s="499"/>
      <c r="EA17" s="499"/>
      <c r="EB17" s="499"/>
      <c r="EC17" s="499"/>
      <c r="ED17" s="499"/>
      <c r="EE17" s="499"/>
      <c r="EF17" s="499"/>
      <c r="EG17" s="499"/>
      <c r="EH17" s="499"/>
      <c r="EI17" s="499"/>
      <c r="EJ17" s="499"/>
      <c r="EK17" s="499"/>
      <c r="EL17" s="499"/>
      <c r="EM17" s="499"/>
      <c r="EN17" s="499"/>
      <c r="EO17" s="499"/>
      <c r="EP17" s="499"/>
      <c r="EQ17" s="499"/>
      <c r="ER17" s="499"/>
      <c r="ES17" s="499"/>
      <c r="ET17" s="499"/>
      <c r="EU17" s="499"/>
      <c r="EV17" s="499"/>
      <c r="EW17" s="499"/>
      <c r="EX17" s="499"/>
      <c r="EY17" s="499"/>
      <c r="EZ17" s="499"/>
      <c r="FA17" s="499"/>
      <c r="FB17" s="499"/>
      <c r="FC17" s="499"/>
      <c r="FD17" s="499"/>
      <c r="FE17" s="499"/>
    </row>
    <row r="18" spans="1:161" s="500" customFormat="1" ht="45" customHeight="1" x14ac:dyDescent="0.2">
      <c r="A18" s="501">
        <v>3</v>
      </c>
      <c r="B18" s="667"/>
      <c r="C18" s="668"/>
      <c r="D18" s="669"/>
      <c r="E18" s="670"/>
      <c r="F18" s="700" t="s">
        <v>162</v>
      </c>
      <c r="G18" s="671"/>
      <c r="H18" s="821" t="s">
        <v>162</v>
      </c>
      <c r="I18" s="822"/>
      <c r="J18" s="822"/>
      <c r="K18" s="823"/>
      <c r="L18" s="672"/>
      <c r="M18" s="660" t="s">
        <v>181</v>
      </c>
      <c r="N18" s="631"/>
      <c r="O18" s="497"/>
      <c r="P18" s="498"/>
      <c r="Q18" s="499"/>
      <c r="R18" s="499"/>
      <c r="S18" s="499"/>
      <c r="T18" s="499"/>
      <c r="U18" s="499"/>
      <c r="V18" s="499"/>
      <c r="W18" s="499"/>
      <c r="X18" s="499"/>
      <c r="Y18" s="499"/>
      <c r="Z18" s="499"/>
      <c r="AA18" s="499"/>
      <c r="AB18" s="499"/>
      <c r="AC18" s="499"/>
      <c r="AD18" s="499"/>
      <c r="AE18" s="499"/>
      <c r="AF18" s="499"/>
      <c r="AG18" s="499"/>
      <c r="AH18" s="499"/>
      <c r="AI18" s="499"/>
      <c r="AJ18" s="499"/>
      <c r="AK18" s="499"/>
      <c r="AL18" s="499"/>
      <c r="AM18" s="499"/>
      <c r="AN18" s="499"/>
      <c r="AO18" s="499"/>
      <c r="AP18" s="499"/>
      <c r="AQ18" s="499"/>
      <c r="AR18" s="499"/>
      <c r="AS18" s="499"/>
      <c r="AT18" s="499"/>
      <c r="AU18" s="499"/>
      <c r="AV18" s="499"/>
      <c r="AW18" s="499"/>
      <c r="AX18" s="499"/>
      <c r="AY18" s="499"/>
      <c r="AZ18" s="499"/>
      <c r="BA18" s="499"/>
      <c r="BB18" s="499"/>
      <c r="BC18" s="499"/>
      <c r="BD18" s="499"/>
      <c r="BE18" s="499"/>
      <c r="BF18" s="499"/>
      <c r="BG18" s="499"/>
      <c r="BH18" s="499"/>
      <c r="BI18" s="499"/>
      <c r="BJ18" s="499"/>
      <c r="BK18" s="499"/>
      <c r="BL18" s="499"/>
      <c r="BM18" s="499"/>
      <c r="BN18" s="499"/>
      <c r="BO18" s="499"/>
      <c r="BP18" s="499"/>
      <c r="BQ18" s="499"/>
      <c r="BR18" s="499"/>
      <c r="BS18" s="499"/>
      <c r="BT18" s="499"/>
      <c r="BU18" s="499"/>
      <c r="BV18" s="499"/>
      <c r="BW18" s="499"/>
      <c r="BX18" s="499"/>
      <c r="BY18" s="499"/>
      <c r="BZ18" s="499"/>
      <c r="CA18" s="499"/>
      <c r="CB18" s="499"/>
      <c r="CC18" s="499"/>
      <c r="CD18" s="499"/>
      <c r="CE18" s="499"/>
      <c r="CF18" s="499"/>
      <c r="CG18" s="499"/>
      <c r="CH18" s="499"/>
      <c r="CI18" s="499"/>
      <c r="CJ18" s="499"/>
      <c r="CK18" s="499"/>
      <c r="CL18" s="499"/>
      <c r="CM18" s="499"/>
      <c r="CN18" s="499"/>
      <c r="CO18" s="499"/>
      <c r="CP18" s="499"/>
      <c r="CQ18" s="499"/>
      <c r="CR18" s="499"/>
      <c r="CS18" s="499"/>
      <c r="CT18" s="499"/>
      <c r="CU18" s="499"/>
      <c r="CV18" s="499"/>
      <c r="CW18" s="499"/>
      <c r="CX18" s="499"/>
      <c r="CY18" s="499"/>
      <c r="CZ18" s="499"/>
      <c r="DA18" s="499"/>
      <c r="DB18" s="499"/>
      <c r="DC18" s="499"/>
      <c r="DD18" s="499"/>
      <c r="DE18" s="499"/>
      <c r="DF18" s="499"/>
      <c r="DG18" s="499"/>
      <c r="DH18" s="499"/>
      <c r="DI18" s="499"/>
      <c r="DJ18" s="499"/>
      <c r="DK18" s="499"/>
      <c r="DL18" s="499"/>
      <c r="DM18" s="499"/>
      <c r="DN18" s="499"/>
      <c r="DO18" s="499"/>
      <c r="DP18" s="499"/>
      <c r="DQ18" s="499"/>
      <c r="DR18" s="499"/>
      <c r="DS18" s="499"/>
      <c r="DT18" s="499"/>
      <c r="DU18" s="499"/>
      <c r="DV18" s="499"/>
      <c r="DW18" s="499"/>
      <c r="DX18" s="499"/>
      <c r="DY18" s="499"/>
      <c r="DZ18" s="499"/>
      <c r="EA18" s="499"/>
      <c r="EB18" s="499"/>
      <c r="EC18" s="499"/>
      <c r="ED18" s="499"/>
      <c r="EE18" s="499"/>
      <c r="EF18" s="499"/>
      <c r="EG18" s="499"/>
      <c r="EH18" s="499"/>
      <c r="EI18" s="499"/>
      <c r="EJ18" s="499"/>
      <c r="EK18" s="499"/>
      <c r="EL18" s="499"/>
      <c r="EM18" s="499"/>
      <c r="EN18" s="499"/>
      <c r="EO18" s="499"/>
      <c r="EP18" s="499"/>
      <c r="EQ18" s="499"/>
      <c r="ER18" s="499"/>
      <c r="ES18" s="499"/>
      <c r="ET18" s="499"/>
      <c r="EU18" s="499"/>
      <c r="EV18" s="499"/>
      <c r="EW18" s="499"/>
      <c r="EX18" s="499"/>
      <c r="EY18" s="499"/>
      <c r="EZ18" s="499"/>
      <c r="FA18" s="499"/>
      <c r="FB18" s="499"/>
      <c r="FC18" s="499"/>
      <c r="FD18" s="499"/>
      <c r="FE18" s="499"/>
    </row>
    <row r="19" spans="1:161" s="500" customFormat="1" ht="45" customHeight="1" x14ac:dyDescent="0.2">
      <c r="A19" s="501">
        <v>4</v>
      </c>
      <c r="B19" s="667"/>
      <c r="C19" s="668"/>
      <c r="D19" s="669"/>
      <c r="E19" s="670"/>
      <c r="F19" s="700" t="s">
        <v>162</v>
      </c>
      <c r="G19" s="671"/>
      <c r="H19" s="821" t="s">
        <v>162</v>
      </c>
      <c r="I19" s="822"/>
      <c r="J19" s="822"/>
      <c r="K19" s="823"/>
      <c r="L19" s="672"/>
      <c r="M19" s="659" t="s">
        <v>180</v>
      </c>
      <c r="N19" s="631"/>
      <c r="O19" s="497"/>
      <c r="P19" s="498"/>
      <c r="Q19" s="499"/>
      <c r="R19" s="499"/>
      <c r="S19" s="499"/>
      <c r="T19" s="499"/>
      <c r="U19" s="499"/>
      <c r="V19" s="499"/>
      <c r="W19" s="499"/>
      <c r="X19" s="499"/>
      <c r="Y19" s="499"/>
      <c r="Z19" s="499"/>
      <c r="AA19" s="499"/>
      <c r="AB19" s="499"/>
      <c r="AC19" s="499"/>
      <c r="AD19" s="499"/>
      <c r="AE19" s="499"/>
      <c r="AF19" s="499"/>
      <c r="AG19" s="499"/>
      <c r="AH19" s="499"/>
      <c r="AI19" s="499"/>
      <c r="AJ19" s="499"/>
      <c r="AK19" s="499"/>
      <c r="AL19" s="499"/>
      <c r="AM19" s="499"/>
      <c r="AN19" s="499"/>
      <c r="AO19" s="499"/>
      <c r="AP19" s="499"/>
      <c r="AQ19" s="499"/>
      <c r="AR19" s="499"/>
      <c r="AS19" s="499"/>
      <c r="AT19" s="499"/>
      <c r="AU19" s="499"/>
      <c r="AV19" s="499"/>
      <c r="AW19" s="499"/>
      <c r="AX19" s="499"/>
      <c r="AY19" s="499"/>
      <c r="AZ19" s="499"/>
      <c r="BA19" s="499"/>
      <c r="BB19" s="499"/>
      <c r="BC19" s="499"/>
      <c r="BD19" s="499"/>
      <c r="BE19" s="499"/>
      <c r="BF19" s="499"/>
      <c r="BG19" s="499"/>
      <c r="BH19" s="499"/>
      <c r="BI19" s="499"/>
      <c r="BJ19" s="499"/>
      <c r="BK19" s="499"/>
      <c r="BL19" s="499"/>
      <c r="BM19" s="499"/>
      <c r="BN19" s="499"/>
      <c r="BO19" s="499"/>
      <c r="BP19" s="499"/>
      <c r="BQ19" s="499"/>
      <c r="BR19" s="499"/>
      <c r="BS19" s="499"/>
      <c r="BT19" s="499"/>
      <c r="BU19" s="499"/>
      <c r="BV19" s="499"/>
      <c r="BW19" s="499"/>
      <c r="BX19" s="499"/>
      <c r="BY19" s="499"/>
      <c r="BZ19" s="499"/>
      <c r="CA19" s="499"/>
      <c r="CB19" s="499"/>
      <c r="CC19" s="499"/>
      <c r="CD19" s="499"/>
      <c r="CE19" s="499"/>
      <c r="CF19" s="499"/>
      <c r="CG19" s="499"/>
      <c r="CH19" s="499"/>
      <c r="CI19" s="499"/>
      <c r="CJ19" s="499"/>
      <c r="CK19" s="499"/>
      <c r="CL19" s="499"/>
      <c r="CM19" s="499"/>
      <c r="CN19" s="499"/>
      <c r="CO19" s="499"/>
      <c r="CP19" s="499"/>
      <c r="CQ19" s="499"/>
      <c r="CR19" s="499"/>
      <c r="CS19" s="499"/>
      <c r="CT19" s="499"/>
      <c r="CU19" s="499"/>
      <c r="CV19" s="499"/>
      <c r="CW19" s="499"/>
      <c r="CX19" s="499"/>
      <c r="CY19" s="499"/>
      <c r="CZ19" s="499"/>
      <c r="DA19" s="499"/>
      <c r="DB19" s="499"/>
      <c r="DC19" s="499"/>
      <c r="DD19" s="499"/>
      <c r="DE19" s="499"/>
      <c r="DF19" s="499"/>
      <c r="DG19" s="499"/>
      <c r="DH19" s="499"/>
      <c r="DI19" s="499"/>
      <c r="DJ19" s="499"/>
      <c r="DK19" s="499"/>
      <c r="DL19" s="499"/>
      <c r="DM19" s="499"/>
      <c r="DN19" s="499"/>
      <c r="DO19" s="499"/>
      <c r="DP19" s="499"/>
      <c r="DQ19" s="499"/>
      <c r="DR19" s="499"/>
      <c r="DS19" s="499"/>
      <c r="DT19" s="499"/>
      <c r="DU19" s="499"/>
      <c r="DV19" s="499"/>
      <c r="DW19" s="499"/>
      <c r="DX19" s="499"/>
      <c r="DY19" s="499"/>
      <c r="DZ19" s="499"/>
      <c r="EA19" s="499"/>
      <c r="EB19" s="499"/>
      <c r="EC19" s="499"/>
      <c r="ED19" s="499"/>
      <c r="EE19" s="499"/>
      <c r="EF19" s="499"/>
      <c r="EG19" s="499"/>
      <c r="EH19" s="499"/>
      <c r="EI19" s="499"/>
      <c r="EJ19" s="499"/>
      <c r="EK19" s="499"/>
      <c r="EL19" s="499"/>
      <c r="EM19" s="499"/>
      <c r="EN19" s="499"/>
      <c r="EO19" s="499"/>
      <c r="EP19" s="499"/>
      <c r="EQ19" s="499"/>
      <c r="ER19" s="499"/>
      <c r="ES19" s="499"/>
      <c r="ET19" s="499"/>
      <c r="EU19" s="499"/>
      <c r="EV19" s="499"/>
      <c r="EW19" s="499"/>
      <c r="EX19" s="499"/>
      <c r="EY19" s="499"/>
      <c r="EZ19" s="499"/>
      <c r="FA19" s="499"/>
      <c r="FB19" s="499"/>
      <c r="FC19" s="499"/>
      <c r="FD19" s="499"/>
      <c r="FE19" s="499"/>
    </row>
    <row r="20" spans="1:161" s="500" customFormat="1" ht="45" customHeight="1" x14ac:dyDescent="0.2">
      <c r="A20" s="501">
        <v>5</v>
      </c>
      <c r="B20" s="667"/>
      <c r="C20" s="668"/>
      <c r="D20" s="669"/>
      <c r="E20" s="670"/>
      <c r="F20" s="700" t="s">
        <v>162</v>
      </c>
      <c r="G20" s="671"/>
      <c r="H20" s="821" t="s">
        <v>162</v>
      </c>
      <c r="I20" s="822"/>
      <c r="J20" s="822"/>
      <c r="K20" s="823"/>
      <c r="L20" s="672"/>
      <c r="M20" s="659" t="s">
        <v>178</v>
      </c>
      <c r="N20" s="631"/>
      <c r="O20" s="497"/>
      <c r="P20" s="498"/>
      <c r="Q20" s="499"/>
      <c r="R20" s="499"/>
      <c r="S20" s="499"/>
      <c r="T20" s="499"/>
      <c r="U20" s="499"/>
      <c r="V20" s="499"/>
      <c r="W20" s="499"/>
      <c r="X20" s="499"/>
      <c r="Y20" s="499"/>
      <c r="Z20" s="499"/>
      <c r="AA20" s="499"/>
      <c r="AB20" s="499"/>
      <c r="AC20" s="499"/>
      <c r="AD20" s="499"/>
      <c r="AE20" s="499"/>
      <c r="AF20" s="499"/>
      <c r="AG20" s="499"/>
      <c r="AH20" s="499"/>
      <c r="AI20" s="499"/>
      <c r="AJ20" s="499"/>
      <c r="AK20" s="499"/>
      <c r="AL20" s="499"/>
      <c r="AM20" s="499"/>
      <c r="AN20" s="499"/>
      <c r="AO20" s="499"/>
      <c r="AP20" s="499"/>
      <c r="AQ20" s="499"/>
      <c r="AR20" s="499"/>
      <c r="AS20" s="499"/>
      <c r="AT20" s="499"/>
      <c r="AU20" s="499"/>
      <c r="AV20" s="499"/>
      <c r="AW20" s="499"/>
      <c r="AX20" s="499"/>
      <c r="AY20" s="499"/>
      <c r="AZ20" s="499"/>
      <c r="BA20" s="499"/>
      <c r="BB20" s="499"/>
      <c r="BC20" s="499"/>
      <c r="BD20" s="499"/>
      <c r="BE20" s="499"/>
      <c r="BF20" s="499"/>
      <c r="BG20" s="499"/>
      <c r="BH20" s="499"/>
      <c r="BI20" s="499"/>
      <c r="BJ20" s="499"/>
      <c r="BK20" s="499"/>
      <c r="BL20" s="499"/>
      <c r="BM20" s="499"/>
      <c r="BN20" s="499"/>
      <c r="BO20" s="499"/>
      <c r="BP20" s="499"/>
      <c r="BQ20" s="499"/>
      <c r="BR20" s="499"/>
      <c r="BS20" s="499"/>
      <c r="BT20" s="499"/>
      <c r="BU20" s="499"/>
      <c r="BV20" s="499"/>
      <c r="BW20" s="499"/>
      <c r="BX20" s="499"/>
      <c r="BY20" s="499"/>
      <c r="BZ20" s="499"/>
      <c r="CA20" s="499"/>
      <c r="CB20" s="499"/>
      <c r="CC20" s="499"/>
      <c r="CD20" s="499"/>
      <c r="CE20" s="499"/>
      <c r="CF20" s="499"/>
      <c r="CG20" s="499"/>
      <c r="CH20" s="499"/>
      <c r="CI20" s="499"/>
      <c r="CJ20" s="499"/>
      <c r="CK20" s="499"/>
      <c r="CL20" s="499"/>
      <c r="CM20" s="499"/>
      <c r="CN20" s="499"/>
      <c r="CO20" s="499"/>
      <c r="CP20" s="499"/>
      <c r="CQ20" s="499"/>
      <c r="CR20" s="499"/>
      <c r="CS20" s="499"/>
      <c r="CT20" s="499"/>
      <c r="CU20" s="499"/>
      <c r="CV20" s="499"/>
      <c r="CW20" s="499"/>
      <c r="CX20" s="499"/>
      <c r="CY20" s="499"/>
      <c r="CZ20" s="499"/>
      <c r="DA20" s="499"/>
      <c r="DB20" s="499"/>
      <c r="DC20" s="499"/>
      <c r="DD20" s="499"/>
      <c r="DE20" s="499"/>
      <c r="DF20" s="499"/>
      <c r="DG20" s="499"/>
      <c r="DH20" s="499"/>
      <c r="DI20" s="499"/>
      <c r="DJ20" s="499"/>
      <c r="DK20" s="499"/>
      <c r="DL20" s="499"/>
      <c r="DM20" s="499"/>
      <c r="DN20" s="499"/>
      <c r="DO20" s="499"/>
      <c r="DP20" s="499"/>
      <c r="DQ20" s="499"/>
      <c r="DR20" s="499"/>
      <c r="DS20" s="499"/>
      <c r="DT20" s="499"/>
      <c r="DU20" s="499"/>
      <c r="DV20" s="499"/>
      <c r="DW20" s="499"/>
      <c r="DX20" s="499"/>
      <c r="DY20" s="499"/>
      <c r="DZ20" s="499"/>
      <c r="EA20" s="499"/>
      <c r="EB20" s="499"/>
      <c r="EC20" s="499"/>
      <c r="ED20" s="499"/>
      <c r="EE20" s="499"/>
      <c r="EF20" s="499"/>
      <c r="EG20" s="499"/>
      <c r="EH20" s="499"/>
      <c r="EI20" s="499"/>
      <c r="EJ20" s="499"/>
      <c r="EK20" s="499"/>
      <c r="EL20" s="499"/>
      <c r="EM20" s="499"/>
      <c r="EN20" s="499"/>
      <c r="EO20" s="499"/>
      <c r="EP20" s="499"/>
      <c r="EQ20" s="499"/>
      <c r="ER20" s="499"/>
      <c r="ES20" s="499"/>
      <c r="ET20" s="499"/>
      <c r="EU20" s="499"/>
      <c r="EV20" s="499"/>
      <c r="EW20" s="499"/>
      <c r="EX20" s="499"/>
      <c r="EY20" s="499"/>
      <c r="EZ20" s="499"/>
      <c r="FA20" s="499"/>
      <c r="FB20" s="499"/>
      <c r="FC20" s="499"/>
      <c r="FD20" s="499"/>
      <c r="FE20" s="499"/>
    </row>
    <row r="21" spans="1:161" s="500" customFormat="1" ht="45" customHeight="1" x14ac:dyDescent="0.2">
      <c r="A21" s="501">
        <v>6</v>
      </c>
      <c r="B21" s="667"/>
      <c r="C21" s="668"/>
      <c r="D21" s="669"/>
      <c r="E21" s="670"/>
      <c r="F21" s="700" t="s">
        <v>162</v>
      </c>
      <c r="G21" s="671"/>
      <c r="H21" s="821" t="s">
        <v>162</v>
      </c>
      <c r="I21" s="822"/>
      <c r="J21" s="822"/>
      <c r="K21" s="823"/>
      <c r="L21" s="672"/>
      <c r="M21" s="659" t="s">
        <v>179</v>
      </c>
      <c r="N21" s="632"/>
      <c r="O21" s="469"/>
      <c r="P21" s="498"/>
      <c r="Q21" s="499"/>
      <c r="R21" s="499"/>
      <c r="S21" s="499"/>
      <c r="T21" s="499"/>
      <c r="U21" s="499"/>
      <c r="V21" s="499"/>
      <c r="W21" s="499"/>
      <c r="X21" s="499"/>
      <c r="Y21" s="499"/>
      <c r="Z21" s="499"/>
      <c r="AA21" s="499"/>
      <c r="AB21" s="499"/>
      <c r="AC21" s="499"/>
      <c r="AD21" s="499"/>
      <c r="AE21" s="499"/>
      <c r="AF21" s="499"/>
      <c r="AG21" s="499"/>
      <c r="AH21" s="499"/>
      <c r="AI21" s="499"/>
      <c r="AJ21" s="499"/>
      <c r="AK21" s="499"/>
      <c r="AL21" s="499"/>
      <c r="AM21" s="499"/>
      <c r="AN21" s="499"/>
      <c r="AO21" s="499"/>
      <c r="AP21" s="499"/>
      <c r="AQ21" s="499"/>
      <c r="AR21" s="499"/>
      <c r="AS21" s="499"/>
      <c r="AT21" s="499"/>
      <c r="AU21" s="499"/>
      <c r="AV21" s="499"/>
      <c r="AW21" s="499"/>
      <c r="AX21" s="499"/>
      <c r="AY21" s="499"/>
      <c r="AZ21" s="499"/>
      <c r="BA21" s="499"/>
      <c r="BB21" s="499"/>
      <c r="BC21" s="499"/>
      <c r="BD21" s="499"/>
      <c r="BE21" s="499"/>
      <c r="BF21" s="499"/>
      <c r="BG21" s="499"/>
      <c r="BH21" s="499"/>
      <c r="BI21" s="499"/>
      <c r="BJ21" s="499"/>
      <c r="BK21" s="499"/>
      <c r="BL21" s="499"/>
      <c r="BM21" s="499"/>
      <c r="BN21" s="499"/>
      <c r="BO21" s="499"/>
      <c r="BP21" s="499"/>
      <c r="BQ21" s="499"/>
      <c r="BR21" s="499"/>
      <c r="BS21" s="499"/>
      <c r="BT21" s="499"/>
      <c r="BU21" s="499"/>
      <c r="BV21" s="499"/>
      <c r="BW21" s="499"/>
      <c r="BX21" s="499"/>
      <c r="BY21" s="499"/>
      <c r="BZ21" s="499"/>
      <c r="CA21" s="499"/>
      <c r="CB21" s="499"/>
      <c r="CC21" s="499"/>
      <c r="CD21" s="499"/>
      <c r="CE21" s="499"/>
      <c r="CF21" s="499"/>
      <c r="CG21" s="499"/>
      <c r="CH21" s="499"/>
      <c r="CI21" s="499"/>
      <c r="CJ21" s="499"/>
      <c r="CK21" s="499"/>
      <c r="CL21" s="499"/>
      <c r="CM21" s="499"/>
      <c r="CN21" s="499"/>
      <c r="CO21" s="499"/>
      <c r="CP21" s="499"/>
      <c r="CQ21" s="499"/>
      <c r="CR21" s="499"/>
      <c r="CS21" s="499"/>
      <c r="CT21" s="499"/>
      <c r="CU21" s="499"/>
      <c r="CV21" s="499"/>
      <c r="CW21" s="499"/>
      <c r="CX21" s="499"/>
      <c r="CY21" s="499"/>
      <c r="CZ21" s="499"/>
      <c r="DA21" s="499"/>
      <c r="DB21" s="499"/>
      <c r="DC21" s="499"/>
      <c r="DD21" s="499"/>
      <c r="DE21" s="499"/>
      <c r="DF21" s="499"/>
      <c r="DG21" s="499"/>
      <c r="DH21" s="499"/>
      <c r="DI21" s="499"/>
      <c r="DJ21" s="499"/>
      <c r="DK21" s="499"/>
      <c r="DL21" s="499"/>
      <c r="DM21" s="499"/>
      <c r="DN21" s="499"/>
      <c r="DO21" s="499"/>
      <c r="DP21" s="499"/>
      <c r="DQ21" s="499"/>
      <c r="DR21" s="499"/>
      <c r="DS21" s="499"/>
      <c r="DT21" s="499"/>
      <c r="DU21" s="499"/>
      <c r="DV21" s="499"/>
      <c r="DW21" s="499"/>
      <c r="DX21" s="499"/>
      <c r="DY21" s="499"/>
      <c r="DZ21" s="499"/>
      <c r="EA21" s="499"/>
      <c r="EB21" s="499"/>
      <c r="EC21" s="499"/>
      <c r="ED21" s="499"/>
      <c r="EE21" s="499"/>
      <c r="EF21" s="499"/>
      <c r="EG21" s="499"/>
      <c r="EH21" s="499"/>
      <c r="EI21" s="499"/>
      <c r="EJ21" s="499"/>
      <c r="EK21" s="499"/>
      <c r="EL21" s="499"/>
      <c r="EM21" s="499"/>
      <c r="EN21" s="499"/>
      <c r="EO21" s="499"/>
      <c r="EP21" s="499"/>
      <c r="EQ21" s="499"/>
      <c r="ER21" s="499"/>
      <c r="ES21" s="499"/>
      <c r="ET21" s="499"/>
      <c r="EU21" s="499"/>
      <c r="EV21" s="499"/>
      <c r="EW21" s="499"/>
      <c r="EX21" s="499"/>
      <c r="EY21" s="499"/>
      <c r="EZ21" s="499"/>
      <c r="FA21" s="499"/>
      <c r="FB21" s="499"/>
      <c r="FC21" s="499"/>
      <c r="FD21" s="499"/>
      <c r="FE21" s="499"/>
    </row>
    <row r="22" spans="1:161" s="500" customFormat="1" ht="45" customHeight="1" x14ac:dyDescent="0.2">
      <c r="A22" s="501">
        <v>7</v>
      </c>
      <c r="B22" s="667"/>
      <c r="C22" s="668"/>
      <c r="D22" s="669"/>
      <c r="E22" s="670"/>
      <c r="F22" s="700" t="s">
        <v>162</v>
      </c>
      <c r="G22" s="671"/>
      <c r="H22" s="821" t="s">
        <v>162</v>
      </c>
      <c r="I22" s="822"/>
      <c r="J22" s="822"/>
      <c r="K22" s="823"/>
      <c r="L22" s="672"/>
      <c r="M22" s="659" t="s">
        <v>182</v>
      </c>
      <c r="N22" s="631"/>
      <c r="O22" s="497"/>
      <c r="P22" s="498"/>
      <c r="Q22" s="499"/>
      <c r="R22" s="499"/>
      <c r="S22" s="499"/>
      <c r="T22" s="499"/>
      <c r="U22" s="499"/>
      <c r="V22" s="499"/>
      <c r="W22" s="499"/>
      <c r="X22" s="499"/>
      <c r="Y22" s="499"/>
      <c r="Z22" s="499"/>
      <c r="AA22" s="499"/>
      <c r="AB22" s="499"/>
      <c r="AC22" s="499"/>
      <c r="AD22" s="499"/>
      <c r="AE22" s="499"/>
      <c r="AF22" s="499"/>
      <c r="AG22" s="499"/>
      <c r="AH22" s="499"/>
      <c r="AI22" s="499"/>
      <c r="AJ22" s="499"/>
      <c r="AK22" s="499"/>
      <c r="AL22" s="499"/>
      <c r="AM22" s="499"/>
      <c r="AN22" s="499"/>
      <c r="AO22" s="499"/>
      <c r="AP22" s="499"/>
      <c r="AQ22" s="499"/>
      <c r="AR22" s="499"/>
      <c r="AS22" s="499"/>
      <c r="AT22" s="499"/>
      <c r="AU22" s="499"/>
      <c r="AV22" s="499"/>
      <c r="AW22" s="499"/>
      <c r="AX22" s="499"/>
      <c r="AY22" s="499"/>
      <c r="AZ22" s="499"/>
      <c r="BA22" s="499"/>
      <c r="BB22" s="499"/>
      <c r="BC22" s="499"/>
      <c r="BD22" s="499"/>
      <c r="BE22" s="499"/>
      <c r="BF22" s="499"/>
      <c r="BG22" s="499"/>
      <c r="BH22" s="499"/>
      <c r="BI22" s="499"/>
      <c r="BJ22" s="499"/>
      <c r="BK22" s="499"/>
      <c r="BL22" s="499"/>
      <c r="BM22" s="499"/>
      <c r="BN22" s="499"/>
      <c r="BO22" s="499"/>
      <c r="BP22" s="499"/>
      <c r="BQ22" s="499"/>
      <c r="BR22" s="499"/>
      <c r="BS22" s="499"/>
      <c r="BT22" s="499"/>
      <c r="BU22" s="499"/>
      <c r="BV22" s="499"/>
      <c r="BW22" s="499"/>
      <c r="BX22" s="499"/>
      <c r="BY22" s="499"/>
      <c r="BZ22" s="499"/>
      <c r="CA22" s="499"/>
      <c r="CB22" s="499"/>
      <c r="CC22" s="499"/>
      <c r="CD22" s="499"/>
      <c r="CE22" s="499"/>
      <c r="CF22" s="499"/>
      <c r="CG22" s="499"/>
      <c r="CH22" s="499"/>
      <c r="CI22" s="499"/>
      <c r="CJ22" s="499"/>
      <c r="CK22" s="499"/>
      <c r="CL22" s="499"/>
      <c r="CM22" s="499"/>
      <c r="CN22" s="499"/>
      <c r="CO22" s="499"/>
      <c r="CP22" s="499"/>
      <c r="CQ22" s="499"/>
      <c r="CR22" s="499"/>
      <c r="CS22" s="499"/>
      <c r="CT22" s="499"/>
      <c r="CU22" s="499"/>
      <c r="CV22" s="499"/>
      <c r="CW22" s="499"/>
      <c r="CX22" s="499"/>
      <c r="CY22" s="499"/>
      <c r="CZ22" s="499"/>
      <c r="DA22" s="499"/>
      <c r="DB22" s="499"/>
      <c r="DC22" s="499"/>
      <c r="DD22" s="499"/>
      <c r="DE22" s="499"/>
      <c r="DF22" s="499"/>
      <c r="DG22" s="499"/>
      <c r="DH22" s="499"/>
      <c r="DI22" s="499"/>
      <c r="DJ22" s="499"/>
      <c r="DK22" s="499"/>
      <c r="DL22" s="499"/>
      <c r="DM22" s="499"/>
      <c r="DN22" s="499"/>
      <c r="DO22" s="499"/>
      <c r="DP22" s="499"/>
      <c r="DQ22" s="499"/>
      <c r="DR22" s="499"/>
      <c r="DS22" s="499"/>
      <c r="DT22" s="499"/>
      <c r="DU22" s="499"/>
      <c r="DV22" s="499"/>
      <c r="DW22" s="499"/>
      <c r="DX22" s="499"/>
      <c r="DY22" s="499"/>
      <c r="DZ22" s="499"/>
      <c r="EA22" s="499"/>
      <c r="EB22" s="499"/>
      <c r="EC22" s="499"/>
      <c r="ED22" s="499"/>
      <c r="EE22" s="499"/>
      <c r="EF22" s="499"/>
      <c r="EG22" s="499"/>
      <c r="EH22" s="499"/>
      <c r="EI22" s="499"/>
      <c r="EJ22" s="499"/>
      <c r="EK22" s="499"/>
      <c r="EL22" s="499"/>
      <c r="EM22" s="499"/>
      <c r="EN22" s="499"/>
      <c r="EO22" s="499"/>
      <c r="EP22" s="499"/>
      <c r="EQ22" s="499"/>
      <c r="ER22" s="499"/>
      <c r="ES22" s="499"/>
      <c r="ET22" s="499"/>
      <c r="EU22" s="499"/>
      <c r="EV22" s="499"/>
      <c r="EW22" s="499"/>
      <c r="EX22" s="499"/>
      <c r="EY22" s="499"/>
      <c r="EZ22" s="499"/>
      <c r="FA22" s="499"/>
      <c r="FB22" s="499"/>
      <c r="FC22" s="499"/>
      <c r="FD22" s="499"/>
      <c r="FE22" s="499"/>
    </row>
    <row r="23" spans="1:161" s="500" customFormat="1" ht="45" customHeight="1" x14ac:dyDescent="0.2">
      <c r="A23" s="501">
        <v>8</v>
      </c>
      <c r="B23" s="667"/>
      <c r="C23" s="668"/>
      <c r="D23" s="669"/>
      <c r="E23" s="670"/>
      <c r="F23" s="700" t="s">
        <v>162</v>
      </c>
      <c r="G23" s="671"/>
      <c r="H23" s="821" t="s">
        <v>162</v>
      </c>
      <c r="I23" s="822"/>
      <c r="J23" s="822"/>
      <c r="K23" s="823"/>
      <c r="L23" s="672"/>
      <c r="N23" s="631"/>
      <c r="O23" s="497"/>
      <c r="P23" s="498"/>
      <c r="Q23" s="499"/>
      <c r="R23" s="499"/>
      <c r="S23" s="499"/>
      <c r="T23" s="499"/>
      <c r="U23" s="499"/>
      <c r="V23" s="499"/>
      <c r="W23" s="499"/>
      <c r="X23" s="499"/>
      <c r="Y23" s="499"/>
      <c r="Z23" s="499"/>
      <c r="AA23" s="499"/>
      <c r="AB23" s="499"/>
      <c r="AC23" s="499"/>
      <c r="AD23" s="499"/>
      <c r="AE23" s="499"/>
      <c r="AF23" s="499"/>
      <c r="AG23" s="499"/>
      <c r="AH23" s="499"/>
      <c r="AI23" s="499"/>
      <c r="AJ23" s="499"/>
      <c r="AK23" s="499"/>
      <c r="AL23" s="499"/>
      <c r="AM23" s="499"/>
      <c r="AN23" s="499"/>
      <c r="AO23" s="499"/>
      <c r="AP23" s="499"/>
      <c r="AQ23" s="499"/>
      <c r="AR23" s="499"/>
      <c r="AS23" s="499"/>
      <c r="AT23" s="499"/>
      <c r="AU23" s="499"/>
      <c r="AV23" s="499"/>
      <c r="AW23" s="499"/>
      <c r="AX23" s="499"/>
      <c r="AY23" s="499"/>
      <c r="AZ23" s="499"/>
      <c r="BA23" s="499"/>
      <c r="BB23" s="499"/>
      <c r="BC23" s="499"/>
      <c r="BD23" s="499"/>
      <c r="BE23" s="499"/>
      <c r="BF23" s="499"/>
      <c r="BG23" s="499"/>
      <c r="BH23" s="499"/>
      <c r="BI23" s="499"/>
      <c r="BJ23" s="499"/>
      <c r="BK23" s="499"/>
      <c r="BL23" s="499"/>
      <c r="BM23" s="499"/>
      <c r="BN23" s="499"/>
      <c r="BO23" s="499"/>
      <c r="BP23" s="499"/>
      <c r="BQ23" s="499"/>
      <c r="BR23" s="499"/>
      <c r="BS23" s="499"/>
      <c r="BT23" s="499"/>
      <c r="BU23" s="499"/>
      <c r="BV23" s="499"/>
      <c r="BW23" s="499"/>
      <c r="BX23" s="499"/>
      <c r="BY23" s="499"/>
      <c r="BZ23" s="499"/>
      <c r="CA23" s="499"/>
      <c r="CB23" s="499"/>
      <c r="CC23" s="499"/>
      <c r="CD23" s="499"/>
      <c r="CE23" s="499"/>
      <c r="CF23" s="499"/>
      <c r="CG23" s="499"/>
      <c r="CH23" s="499"/>
      <c r="CI23" s="499"/>
      <c r="CJ23" s="499"/>
      <c r="CK23" s="499"/>
      <c r="CL23" s="499"/>
      <c r="CM23" s="499"/>
      <c r="CN23" s="499"/>
      <c r="CO23" s="499"/>
      <c r="CP23" s="499"/>
      <c r="CQ23" s="499"/>
      <c r="CR23" s="499"/>
      <c r="CS23" s="499"/>
      <c r="CT23" s="499"/>
      <c r="CU23" s="499"/>
      <c r="CV23" s="499"/>
      <c r="CW23" s="499"/>
      <c r="CX23" s="499"/>
      <c r="CY23" s="499"/>
      <c r="CZ23" s="499"/>
      <c r="DA23" s="499"/>
      <c r="DB23" s="499"/>
      <c r="DC23" s="499"/>
      <c r="DD23" s="499"/>
      <c r="DE23" s="499"/>
      <c r="DF23" s="499"/>
      <c r="DG23" s="499"/>
      <c r="DH23" s="499"/>
      <c r="DI23" s="499"/>
      <c r="DJ23" s="499"/>
      <c r="DK23" s="499"/>
      <c r="DL23" s="499"/>
      <c r="DM23" s="499"/>
      <c r="DN23" s="499"/>
      <c r="DO23" s="499"/>
      <c r="DP23" s="499"/>
      <c r="DQ23" s="499"/>
      <c r="DR23" s="499"/>
      <c r="DS23" s="499"/>
      <c r="DT23" s="499"/>
      <c r="DU23" s="499"/>
      <c r="DV23" s="499"/>
      <c r="DW23" s="499"/>
      <c r="DX23" s="499"/>
      <c r="DY23" s="499"/>
      <c r="DZ23" s="499"/>
      <c r="EA23" s="499"/>
      <c r="EB23" s="499"/>
      <c r="EC23" s="499"/>
      <c r="ED23" s="499"/>
      <c r="EE23" s="499"/>
      <c r="EF23" s="499"/>
      <c r="EG23" s="499"/>
      <c r="EH23" s="499"/>
      <c r="EI23" s="499"/>
      <c r="EJ23" s="499"/>
      <c r="EK23" s="499"/>
      <c r="EL23" s="499"/>
      <c r="EM23" s="499"/>
      <c r="EN23" s="499"/>
      <c r="EO23" s="499"/>
      <c r="EP23" s="499"/>
      <c r="EQ23" s="499"/>
      <c r="ER23" s="499"/>
      <c r="ES23" s="499"/>
      <c r="ET23" s="499"/>
      <c r="EU23" s="499"/>
      <c r="EV23" s="499"/>
      <c r="EW23" s="499"/>
      <c r="EX23" s="499"/>
      <c r="EY23" s="499"/>
      <c r="EZ23" s="499"/>
      <c r="FA23" s="499"/>
      <c r="FB23" s="499"/>
      <c r="FC23" s="499"/>
      <c r="FD23" s="499"/>
      <c r="FE23" s="499"/>
    </row>
    <row r="24" spans="1:161" s="500" customFormat="1" ht="45" customHeight="1" x14ac:dyDescent="0.2">
      <c r="A24" s="501">
        <v>9</v>
      </c>
      <c r="B24" s="667"/>
      <c r="C24" s="668"/>
      <c r="D24" s="669"/>
      <c r="E24" s="670"/>
      <c r="F24" s="700" t="s">
        <v>162</v>
      </c>
      <c r="G24" s="671"/>
      <c r="H24" s="821" t="s">
        <v>162</v>
      </c>
      <c r="I24" s="822"/>
      <c r="J24" s="822"/>
      <c r="K24" s="823"/>
      <c r="L24" s="672"/>
      <c r="M24" s="634"/>
      <c r="N24" s="631"/>
      <c r="O24" s="497"/>
      <c r="P24" s="498"/>
      <c r="Q24" s="499"/>
      <c r="R24" s="499"/>
      <c r="S24" s="499"/>
      <c r="T24" s="499"/>
      <c r="U24" s="499"/>
      <c r="V24" s="499"/>
      <c r="W24" s="499"/>
      <c r="X24" s="499"/>
      <c r="Y24" s="499"/>
      <c r="Z24" s="499"/>
      <c r="AA24" s="499"/>
      <c r="AB24" s="499"/>
      <c r="AC24" s="499"/>
      <c r="AD24" s="499"/>
      <c r="AE24" s="499"/>
      <c r="AF24" s="499"/>
      <c r="AG24" s="499"/>
      <c r="AH24" s="499"/>
      <c r="AI24" s="499"/>
      <c r="AJ24" s="499"/>
      <c r="AK24" s="499"/>
      <c r="AL24" s="499"/>
      <c r="AM24" s="499"/>
      <c r="AN24" s="499"/>
      <c r="AO24" s="499"/>
      <c r="AP24" s="499"/>
      <c r="AQ24" s="499"/>
      <c r="AR24" s="499"/>
      <c r="AS24" s="499"/>
      <c r="AT24" s="499"/>
      <c r="AU24" s="499"/>
      <c r="AV24" s="499"/>
      <c r="AW24" s="499"/>
      <c r="AX24" s="499"/>
      <c r="AY24" s="499"/>
      <c r="AZ24" s="499"/>
      <c r="BA24" s="499"/>
      <c r="BB24" s="499"/>
      <c r="BC24" s="499"/>
      <c r="BD24" s="499"/>
      <c r="BE24" s="499"/>
      <c r="BF24" s="499"/>
      <c r="BG24" s="499"/>
      <c r="BH24" s="499"/>
      <c r="BI24" s="499"/>
      <c r="BJ24" s="499"/>
      <c r="BK24" s="499"/>
      <c r="BL24" s="499"/>
      <c r="BM24" s="499"/>
      <c r="BN24" s="499"/>
      <c r="BO24" s="499"/>
      <c r="BP24" s="499"/>
      <c r="BQ24" s="499"/>
      <c r="BR24" s="499"/>
      <c r="BS24" s="499"/>
      <c r="BT24" s="499"/>
      <c r="BU24" s="499"/>
      <c r="BV24" s="499"/>
      <c r="BW24" s="499"/>
      <c r="BX24" s="499"/>
      <c r="BY24" s="499"/>
      <c r="BZ24" s="499"/>
      <c r="CA24" s="499"/>
      <c r="CB24" s="499"/>
      <c r="CC24" s="499"/>
      <c r="CD24" s="499"/>
      <c r="CE24" s="499"/>
      <c r="CF24" s="499"/>
      <c r="CG24" s="499"/>
      <c r="CH24" s="499"/>
      <c r="CI24" s="499"/>
      <c r="CJ24" s="499"/>
      <c r="CK24" s="499"/>
      <c r="CL24" s="499"/>
      <c r="CM24" s="499"/>
      <c r="CN24" s="499"/>
      <c r="CO24" s="499"/>
      <c r="CP24" s="499"/>
      <c r="CQ24" s="499"/>
      <c r="CR24" s="499"/>
      <c r="CS24" s="499"/>
      <c r="CT24" s="499"/>
      <c r="CU24" s="499"/>
      <c r="CV24" s="499"/>
      <c r="CW24" s="499"/>
      <c r="CX24" s="499"/>
      <c r="CY24" s="499"/>
      <c r="CZ24" s="499"/>
      <c r="DA24" s="499"/>
      <c r="DB24" s="499"/>
      <c r="DC24" s="499"/>
      <c r="DD24" s="499"/>
      <c r="DE24" s="499"/>
      <c r="DF24" s="499"/>
      <c r="DG24" s="499"/>
      <c r="DH24" s="499"/>
      <c r="DI24" s="499"/>
      <c r="DJ24" s="499"/>
      <c r="DK24" s="499"/>
      <c r="DL24" s="499"/>
      <c r="DM24" s="499"/>
      <c r="DN24" s="499"/>
      <c r="DO24" s="499"/>
      <c r="DP24" s="499"/>
      <c r="DQ24" s="499"/>
      <c r="DR24" s="499"/>
      <c r="DS24" s="499"/>
      <c r="DT24" s="499"/>
      <c r="DU24" s="499"/>
      <c r="DV24" s="499"/>
      <c r="DW24" s="499"/>
      <c r="DX24" s="499"/>
      <c r="DY24" s="499"/>
      <c r="DZ24" s="499"/>
      <c r="EA24" s="499"/>
      <c r="EB24" s="499"/>
      <c r="EC24" s="499"/>
      <c r="ED24" s="499"/>
      <c r="EE24" s="499"/>
      <c r="EF24" s="499"/>
      <c r="EG24" s="499"/>
      <c r="EH24" s="499"/>
      <c r="EI24" s="499"/>
      <c r="EJ24" s="499"/>
      <c r="EK24" s="499"/>
      <c r="EL24" s="499"/>
      <c r="EM24" s="499"/>
      <c r="EN24" s="499"/>
      <c r="EO24" s="499"/>
      <c r="EP24" s="499"/>
      <c r="EQ24" s="499"/>
      <c r="ER24" s="499"/>
      <c r="ES24" s="499"/>
      <c r="ET24" s="499"/>
      <c r="EU24" s="499"/>
      <c r="EV24" s="499"/>
      <c r="EW24" s="499"/>
      <c r="EX24" s="499"/>
      <c r="EY24" s="499"/>
      <c r="EZ24" s="499"/>
      <c r="FA24" s="499"/>
      <c r="FB24" s="499"/>
      <c r="FC24" s="499"/>
      <c r="FD24" s="499"/>
      <c r="FE24" s="499"/>
    </row>
    <row r="25" spans="1:161" s="500" customFormat="1" ht="45" customHeight="1" x14ac:dyDescent="0.2">
      <c r="A25" s="501">
        <v>10</v>
      </c>
      <c r="B25" s="667"/>
      <c r="C25" s="673"/>
      <c r="D25" s="674"/>
      <c r="E25" s="670"/>
      <c r="F25" s="700" t="s">
        <v>162</v>
      </c>
      <c r="G25" s="671"/>
      <c r="H25" s="824" t="s">
        <v>162</v>
      </c>
      <c r="I25" s="825"/>
      <c r="J25" s="825"/>
      <c r="K25" s="826"/>
      <c r="L25" s="675"/>
      <c r="N25" s="631"/>
      <c r="O25" s="497"/>
      <c r="P25" s="498"/>
      <c r="Q25" s="499"/>
      <c r="R25" s="499"/>
      <c r="S25" s="499"/>
      <c r="T25" s="499"/>
      <c r="U25" s="499"/>
      <c r="V25" s="499"/>
      <c r="W25" s="499"/>
      <c r="X25" s="499"/>
      <c r="Y25" s="499"/>
      <c r="Z25" s="499"/>
      <c r="AA25" s="499"/>
      <c r="AB25" s="499"/>
      <c r="AC25" s="499"/>
      <c r="AD25" s="499"/>
      <c r="AE25" s="499"/>
      <c r="AF25" s="499"/>
      <c r="AG25" s="499"/>
      <c r="AH25" s="499"/>
      <c r="AI25" s="499"/>
      <c r="AJ25" s="499"/>
      <c r="AK25" s="499"/>
      <c r="AL25" s="499"/>
      <c r="AM25" s="499"/>
      <c r="AN25" s="499"/>
      <c r="AO25" s="499"/>
      <c r="AP25" s="499"/>
      <c r="AQ25" s="499"/>
      <c r="AR25" s="499"/>
      <c r="AS25" s="499"/>
      <c r="AT25" s="499"/>
      <c r="AU25" s="499"/>
      <c r="AV25" s="499"/>
      <c r="AW25" s="499"/>
      <c r="AX25" s="499"/>
      <c r="AY25" s="499"/>
      <c r="AZ25" s="499"/>
      <c r="BA25" s="499"/>
      <c r="BB25" s="499"/>
      <c r="BC25" s="499"/>
      <c r="BD25" s="499"/>
      <c r="BE25" s="499"/>
      <c r="BF25" s="499"/>
      <c r="BG25" s="499"/>
      <c r="BH25" s="499"/>
      <c r="BI25" s="499"/>
      <c r="BJ25" s="499"/>
      <c r="BK25" s="499"/>
      <c r="BL25" s="499"/>
      <c r="BM25" s="499"/>
      <c r="BN25" s="499"/>
      <c r="BO25" s="499"/>
      <c r="BP25" s="499"/>
      <c r="BQ25" s="499"/>
      <c r="BR25" s="499"/>
      <c r="BS25" s="499"/>
      <c r="BT25" s="499"/>
      <c r="BU25" s="499"/>
      <c r="BV25" s="499"/>
      <c r="BW25" s="499"/>
      <c r="BX25" s="499"/>
      <c r="BY25" s="499"/>
      <c r="BZ25" s="499"/>
      <c r="CA25" s="499"/>
      <c r="CB25" s="499"/>
      <c r="CC25" s="499"/>
      <c r="CD25" s="499"/>
      <c r="CE25" s="499"/>
      <c r="CF25" s="499"/>
      <c r="CG25" s="499"/>
      <c r="CH25" s="499"/>
      <c r="CI25" s="499"/>
      <c r="CJ25" s="499"/>
      <c r="CK25" s="499"/>
      <c r="CL25" s="499"/>
      <c r="CM25" s="499"/>
      <c r="CN25" s="499"/>
      <c r="CO25" s="499"/>
      <c r="CP25" s="499"/>
      <c r="CQ25" s="499"/>
      <c r="CR25" s="499"/>
      <c r="CS25" s="499"/>
      <c r="CT25" s="499"/>
      <c r="CU25" s="499"/>
      <c r="CV25" s="499"/>
      <c r="CW25" s="499"/>
      <c r="CX25" s="499"/>
      <c r="CY25" s="499"/>
      <c r="CZ25" s="499"/>
      <c r="DA25" s="499"/>
      <c r="DB25" s="499"/>
      <c r="DC25" s="499"/>
      <c r="DD25" s="499"/>
      <c r="DE25" s="499"/>
      <c r="DF25" s="499"/>
      <c r="DG25" s="499"/>
      <c r="DH25" s="499"/>
      <c r="DI25" s="499"/>
      <c r="DJ25" s="499"/>
      <c r="DK25" s="499"/>
      <c r="DL25" s="499"/>
      <c r="DM25" s="499"/>
      <c r="DN25" s="499"/>
      <c r="DO25" s="499"/>
      <c r="DP25" s="499"/>
      <c r="DQ25" s="499"/>
      <c r="DR25" s="499"/>
      <c r="DS25" s="499"/>
      <c r="DT25" s="499"/>
      <c r="DU25" s="499"/>
      <c r="DV25" s="499"/>
      <c r="DW25" s="499"/>
      <c r="DX25" s="499"/>
      <c r="DY25" s="499"/>
      <c r="DZ25" s="499"/>
      <c r="EA25" s="499"/>
      <c r="EB25" s="499"/>
      <c r="EC25" s="499"/>
      <c r="ED25" s="499"/>
      <c r="EE25" s="499"/>
      <c r="EF25" s="499"/>
      <c r="EG25" s="499"/>
      <c r="EH25" s="499"/>
      <c r="EI25" s="499"/>
      <c r="EJ25" s="499"/>
      <c r="EK25" s="499"/>
      <c r="EL25" s="499"/>
      <c r="EM25" s="499"/>
      <c r="EN25" s="499"/>
      <c r="EO25" s="499"/>
      <c r="EP25" s="499"/>
      <c r="EQ25" s="499"/>
      <c r="ER25" s="499"/>
      <c r="ES25" s="499"/>
      <c r="ET25" s="499"/>
      <c r="EU25" s="499"/>
      <c r="EV25" s="499"/>
      <c r="EW25" s="499"/>
      <c r="EX25" s="499"/>
      <c r="EY25" s="499"/>
      <c r="EZ25" s="499"/>
      <c r="FA25" s="499"/>
      <c r="FB25" s="499"/>
      <c r="FC25" s="499"/>
      <c r="FD25" s="499"/>
      <c r="FE25" s="499"/>
    </row>
    <row r="26" spans="1:161" s="500" customFormat="1" ht="45" customHeight="1" x14ac:dyDescent="0.2">
      <c r="A26" s="501">
        <v>11</v>
      </c>
      <c r="B26" s="667"/>
      <c r="C26" s="668"/>
      <c r="D26" s="669"/>
      <c r="E26" s="670"/>
      <c r="F26" s="700" t="s">
        <v>162</v>
      </c>
      <c r="G26" s="671"/>
      <c r="H26" s="821" t="s">
        <v>162</v>
      </c>
      <c r="I26" s="822"/>
      <c r="J26" s="822"/>
      <c r="K26" s="823"/>
      <c r="L26" s="672"/>
      <c r="M26" s="634"/>
      <c r="N26" s="632"/>
      <c r="O26" s="469"/>
      <c r="P26" s="498"/>
      <c r="Q26" s="499"/>
      <c r="R26" s="499"/>
      <c r="S26" s="499"/>
      <c r="T26" s="499"/>
      <c r="U26" s="499"/>
      <c r="V26" s="499"/>
      <c r="W26" s="499"/>
      <c r="X26" s="499"/>
      <c r="Y26" s="499"/>
      <c r="Z26" s="499"/>
      <c r="AA26" s="499"/>
      <c r="AB26" s="499"/>
      <c r="AC26" s="499"/>
      <c r="AD26" s="499"/>
      <c r="AE26" s="499"/>
      <c r="AF26" s="499"/>
      <c r="AG26" s="499"/>
      <c r="AH26" s="499"/>
      <c r="AI26" s="499"/>
      <c r="AJ26" s="499"/>
      <c r="AK26" s="499"/>
      <c r="AL26" s="499"/>
      <c r="AM26" s="499"/>
      <c r="AN26" s="499"/>
      <c r="AO26" s="499"/>
      <c r="AP26" s="499"/>
      <c r="AQ26" s="499"/>
      <c r="AR26" s="499"/>
      <c r="AS26" s="499"/>
      <c r="AT26" s="499"/>
      <c r="AU26" s="499"/>
      <c r="AV26" s="499"/>
      <c r="AW26" s="499"/>
      <c r="AX26" s="499"/>
      <c r="AY26" s="499"/>
      <c r="AZ26" s="499"/>
      <c r="BA26" s="499"/>
      <c r="BB26" s="499"/>
      <c r="BC26" s="499"/>
      <c r="BD26" s="499"/>
      <c r="BE26" s="499"/>
      <c r="BF26" s="499"/>
      <c r="BG26" s="499"/>
      <c r="BH26" s="499"/>
      <c r="BI26" s="499"/>
      <c r="BJ26" s="499"/>
      <c r="BK26" s="499"/>
      <c r="BL26" s="499"/>
      <c r="BM26" s="499"/>
      <c r="BN26" s="499"/>
      <c r="BO26" s="499"/>
      <c r="BP26" s="499"/>
      <c r="BQ26" s="499"/>
      <c r="BR26" s="499"/>
      <c r="BS26" s="499"/>
      <c r="BT26" s="499"/>
      <c r="BU26" s="499"/>
      <c r="BV26" s="499"/>
      <c r="BW26" s="499"/>
      <c r="BX26" s="499"/>
      <c r="BY26" s="499"/>
      <c r="BZ26" s="499"/>
      <c r="CA26" s="499"/>
      <c r="CB26" s="499"/>
      <c r="CC26" s="499"/>
      <c r="CD26" s="499"/>
      <c r="CE26" s="499"/>
      <c r="CF26" s="499"/>
      <c r="CG26" s="499"/>
      <c r="CH26" s="499"/>
      <c r="CI26" s="499"/>
      <c r="CJ26" s="499"/>
      <c r="CK26" s="499"/>
      <c r="CL26" s="499"/>
      <c r="CM26" s="499"/>
      <c r="CN26" s="499"/>
      <c r="CO26" s="499"/>
      <c r="CP26" s="499"/>
      <c r="CQ26" s="499"/>
      <c r="CR26" s="499"/>
      <c r="CS26" s="499"/>
      <c r="CT26" s="499"/>
      <c r="CU26" s="499"/>
      <c r="CV26" s="499"/>
      <c r="CW26" s="499"/>
      <c r="CX26" s="499"/>
      <c r="CY26" s="499"/>
      <c r="CZ26" s="499"/>
      <c r="DA26" s="499"/>
      <c r="DB26" s="499"/>
      <c r="DC26" s="499"/>
      <c r="DD26" s="499"/>
      <c r="DE26" s="499"/>
      <c r="DF26" s="499"/>
      <c r="DG26" s="499"/>
      <c r="DH26" s="499"/>
      <c r="DI26" s="499"/>
      <c r="DJ26" s="499"/>
      <c r="DK26" s="499"/>
      <c r="DL26" s="499"/>
      <c r="DM26" s="499"/>
      <c r="DN26" s="499"/>
      <c r="DO26" s="499"/>
      <c r="DP26" s="499"/>
      <c r="DQ26" s="499"/>
      <c r="DR26" s="499"/>
      <c r="DS26" s="499"/>
      <c r="DT26" s="499"/>
      <c r="DU26" s="499"/>
      <c r="DV26" s="499"/>
      <c r="DW26" s="499"/>
      <c r="DX26" s="499"/>
      <c r="DY26" s="499"/>
      <c r="DZ26" s="499"/>
      <c r="EA26" s="499"/>
      <c r="EB26" s="499"/>
      <c r="EC26" s="499"/>
      <c r="ED26" s="499"/>
      <c r="EE26" s="499"/>
      <c r="EF26" s="499"/>
      <c r="EG26" s="499"/>
      <c r="EH26" s="499"/>
      <c r="EI26" s="499"/>
      <c r="EJ26" s="499"/>
      <c r="EK26" s="499"/>
      <c r="EL26" s="499"/>
      <c r="EM26" s="499"/>
      <c r="EN26" s="499"/>
      <c r="EO26" s="499"/>
      <c r="EP26" s="499"/>
      <c r="EQ26" s="499"/>
      <c r="ER26" s="499"/>
      <c r="ES26" s="499"/>
      <c r="ET26" s="499"/>
      <c r="EU26" s="499"/>
      <c r="EV26" s="499"/>
      <c r="EW26" s="499"/>
      <c r="EX26" s="499"/>
      <c r="EY26" s="499"/>
      <c r="EZ26" s="499"/>
      <c r="FA26" s="499"/>
      <c r="FB26" s="499"/>
      <c r="FC26" s="499"/>
      <c r="FD26" s="499"/>
      <c r="FE26" s="499"/>
    </row>
    <row r="27" spans="1:161" s="500" customFormat="1" ht="45" customHeight="1" x14ac:dyDescent="0.2">
      <c r="A27" s="501">
        <v>12</v>
      </c>
      <c r="B27" s="667"/>
      <c r="C27" s="668"/>
      <c r="D27" s="669"/>
      <c r="E27" s="670"/>
      <c r="F27" s="700" t="s">
        <v>162</v>
      </c>
      <c r="G27" s="671"/>
      <c r="H27" s="821" t="s">
        <v>162</v>
      </c>
      <c r="I27" s="822"/>
      <c r="J27" s="822"/>
      <c r="K27" s="823"/>
      <c r="L27" s="672"/>
      <c r="M27" s="633"/>
      <c r="N27" s="631"/>
      <c r="O27" s="497"/>
      <c r="P27" s="498"/>
      <c r="Q27" s="499"/>
      <c r="R27" s="499"/>
      <c r="S27" s="499"/>
      <c r="T27" s="499"/>
      <c r="U27" s="499"/>
      <c r="V27" s="499"/>
      <c r="W27" s="499"/>
      <c r="X27" s="499"/>
      <c r="Y27" s="499"/>
      <c r="Z27" s="499"/>
      <c r="AA27" s="499"/>
      <c r="AB27" s="499"/>
      <c r="AC27" s="499"/>
      <c r="AD27" s="499"/>
      <c r="AE27" s="499"/>
      <c r="AF27" s="499"/>
      <c r="AG27" s="499"/>
      <c r="AH27" s="499"/>
      <c r="AI27" s="499"/>
      <c r="AJ27" s="499"/>
      <c r="AK27" s="499"/>
      <c r="AL27" s="499"/>
      <c r="AM27" s="499"/>
      <c r="AN27" s="499"/>
      <c r="AO27" s="499"/>
      <c r="AP27" s="499"/>
      <c r="AQ27" s="499"/>
      <c r="AR27" s="499"/>
      <c r="AS27" s="499"/>
      <c r="AT27" s="499"/>
      <c r="AU27" s="499"/>
      <c r="AV27" s="499"/>
      <c r="AW27" s="499"/>
      <c r="AX27" s="499"/>
      <c r="AY27" s="499"/>
      <c r="AZ27" s="499"/>
      <c r="BA27" s="499"/>
      <c r="BB27" s="499"/>
      <c r="BC27" s="499"/>
      <c r="BD27" s="499"/>
      <c r="BE27" s="499"/>
      <c r="BF27" s="499"/>
      <c r="BG27" s="499"/>
      <c r="BH27" s="499"/>
      <c r="BI27" s="499"/>
      <c r="BJ27" s="499"/>
      <c r="BK27" s="499"/>
      <c r="BL27" s="499"/>
      <c r="BM27" s="499"/>
      <c r="BN27" s="499"/>
      <c r="BO27" s="499"/>
      <c r="BP27" s="499"/>
      <c r="BQ27" s="499"/>
      <c r="BR27" s="499"/>
      <c r="BS27" s="499"/>
      <c r="BT27" s="499"/>
      <c r="BU27" s="499"/>
      <c r="BV27" s="499"/>
      <c r="BW27" s="499"/>
      <c r="BX27" s="499"/>
      <c r="BY27" s="499"/>
      <c r="BZ27" s="499"/>
      <c r="CA27" s="499"/>
      <c r="CB27" s="499"/>
      <c r="CC27" s="499"/>
      <c r="CD27" s="499"/>
      <c r="CE27" s="499"/>
      <c r="CF27" s="499"/>
      <c r="CG27" s="499"/>
      <c r="CH27" s="499"/>
      <c r="CI27" s="499"/>
      <c r="CJ27" s="499"/>
      <c r="CK27" s="499"/>
      <c r="CL27" s="499"/>
      <c r="CM27" s="499"/>
      <c r="CN27" s="499"/>
      <c r="CO27" s="499"/>
      <c r="CP27" s="499"/>
      <c r="CQ27" s="499"/>
      <c r="CR27" s="499"/>
      <c r="CS27" s="499"/>
      <c r="CT27" s="499"/>
      <c r="CU27" s="499"/>
      <c r="CV27" s="499"/>
      <c r="CW27" s="499"/>
      <c r="CX27" s="499"/>
      <c r="CY27" s="499"/>
      <c r="CZ27" s="499"/>
      <c r="DA27" s="499"/>
      <c r="DB27" s="499"/>
      <c r="DC27" s="499"/>
      <c r="DD27" s="499"/>
      <c r="DE27" s="499"/>
      <c r="DF27" s="499"/>
      <c r="DG27" s="499"/>
      <c r="DH27" s="499"/>
      <c r="DI27" s="499"/>
      <c r="DJ27" s="499"/>
      <c r="DK27" s="499"/>
      <c r="DL27" s="499"/>
      <c r="DM27" s="499"/>
      <c r="DN27" s="499"/>
      <c r="DO27" s="499"/>
      <c r="DP27" s="499"/>
      <c r="DQ27" s="499"/>
      <c r="DR27" s="499"/>
      <c r="DS27" s="499"/>
      <c r="DT27" s="499"/>
      <c r="DU27" s="499"/>
      <c r="DV27" s="499"/>
      <c r="DW27" s="499"/>
      <c r="DX27" s="499"/>
      <c r="DY27" s="499"/>
      <c r="DZ27" s="499"/>
      <c r="EA27" s="499"/>
      <c r="EB27" s="499"/>
      <c r="EC27" s="499"/>
      <c r="ED27" s="499"/>
      <c r="EE27" s="499"/>
      <c r="EF27" s="499"/>
      <c r="EG27" s="499"/>
      <c r="EH27" s="499"/>
      <c r="EI27" s="499"/>
      <c r="EJ27" s="499"/>
      <c r="EK27" s="499"/>
      <c r="EL27" s="499"/>
      <c r="EM27" s="499"/>
      <c r="EN27" s="499"/>
      <c r="EO27" s="499"/>
      <c r="EP27" s="499"/>
      <c r="EQ27" s="499"/>
      <c r="ER27" s="499"/>
      <c r="ES27" s="499"/>
      <c r="ET27" s="499"/>
      <c r="EU27" s="499"/>
      <c r="EV27" s="499"/>
      <c r="EW27" s="499"/>
      <c r="EX27" s="499"/>
      <c r="EY27" s="499"/>
      <c r="EZ27" s="499"/>
      <c r="FA27" s="499"/>
      <c r="FB27" s="499"/>
      <c r="FC27" s="499"/>
      <c r="FD27" s="499"/>
      <c r="FE27" s="499"/>
    </row>
    <row r="28" spans="1:161" s="500" customFormat="1" ht="45" customHeight="1" x14ac:dyDescent="0.2">
      <c r="A28" s="501">
        <v>13</v>
      </c>
      <c r="B28" s="667"/>
      <c r="C28" s="668"/>
      <c r="D28" s="669"/>
      <c r="E28" s="670"/>
      <c r="F28" s="700" t="s">
        <v>162</v>
      </c>
      <c r="G28" s="671"/>
      <c r="H28" s="821" t="s">
        <v>162</v>
      </c>
      <c r="I28" s="822"/>
      <c r="J28" s="822"/>
      <c r="K28" s="823"/>
      <c r="L28" s="672"/>
      <c r="M28" s="466"/>
      <c r="N28" s="497"/>
      <c r="O28" s="497"/>
      <c r="P28" s="498"/>
      <c r="Q28" s="499"/>
      <c r="R28" s="499"/>
      <c r="S28" s="499"/>
      <c r="T28" s="499"/>
      <c r="U28" s="499"/>
      <c r="V28" s="499"/>
      <c r="W28" s="499"/>
      <c r="X28" s="499"/>
      <c r="Y28" s="499"/>
      <c r="Z28" s="499"/>
      <c r="AA28" s="499"/>
      <c r="AB28" s="499"/>
      <c r="AC28" s="499"/>
      <c r="AD28" s="499"/>
      <c r="AE28" s="499"/>
      <c r="AF28" s="499"/>
      <c r="AG28" s="499"/>
      <c r="AH28" s="499"/>
      <c r="AI28" s="499"/>
      <c r="AJ28" s="499"/>
      <c r="AK28" s="499"/>
      <c r="AL28" s="499"/>
      <c r="AM28" s="499"/>
      <c r="AN28" s="499"/>
      <c r="AO28" s="499"/>
      <c r="AP28" s="499"/>
      <c r="AQ28" s="499"/>
      <c r="AR28" s="499"/>
      <c r="AS28" s="499"/>
      <c r="AT28" s="499"/>
      <c r="AU28" s="499"/>
      <c r="AV28" s="499"/>
      <c r="AW28" s="499"/>
      <c r="AX28" s="499"/>
      <c r="AY28" s="499"/>
      <c r="AZ28" s="499"/>
      <c r="BA28" s="499"/>
      <c r="BB28" s="499"/>
      <c r="BC28" s="499"/>
      <c r="BD28" s="499"/>
      <c r="BE28" s="499"/>
      <c r="BF28" s="499"/>
      <c r="BG28" s="499"/>
      <c r="BH28" s="499"/>
      <c r="BI28" s="499"/>
      <c r="BJ28" s="499"/>
      <c r="BK28" s="499"/>
      <c r="BL28" s="499"/>
      <c r="BM28" s="499"/>
      <c r="BN28" s="499"/>
      <c r="BO28" s="499"/>
      <c r="BP28" s="499"/>
      <c r="BQ28" s="499"/>
      <c r="BR28" s="499"/>
      <c r="BS28" s="499"/>
      <c r="BT28" s="499"/>
      <c r="BU28" s="499"/>
      <c r="BV28" s="499"/>
      <c r="BW28" s="499"/>
      <c r="BX28" s="499"/>
      <c r="BY28" s="499"/>
      <c r="BZ28" s="499"/>
      <c r="CA28" s="499"/>
      <c r="CB28" s="499"/>
      <c r="CC28" s="499"/>
      <c r="CD28" s="499"/>
      <c r="CE28" s="499"/>
      <c r="CF28" s="499"/>
      <c r="CG28" s="499"/>
      <c r="CH28" s="499"/>
      <c r="CI28" s="499"/>
      <c r="CJ28" s="499"/>
      <c r="CK28" s="499"/>
      <c r="CL28" s="499"/>
      <c r="CM28" s="499"/>
      <c r="CN28" s="499"/>
      <c r="CO28" s="499"/>
      <c r="CP28" s="499"/>
      <c r="CQ28" s="499"/>
      <c r="CR28" s="499"/>
      <c r="CS28" s="499"/>
      <c r="CT28" s="499"/>
      <c r="CU28" s="499"/>
      <c r="CV28" s="499"/>
      <c r="CW28" s="499"/>
      <c r="CX28" s="499"/>
      <c r="CY28" s="499"/>
      <c r="CZ28" s="499"/>
      <c r="DA28" s="499"/>
      <c r="DB28" s="499"/>
      <c r="DC28" s="499"/>
      <c r="DD28" s="499"/>
      <c r="DE28" s="499"/>
      <c r="DF28" s="499"/>
      <c r="DG28" s="499"/>
      <c r="DH28" s="499"/>
      <c r="DI28" s="499"/>
      <c r="DJ28" s="499"/>
      <c r="DK28" s="499"/>
      <c r="DL28" s="499"/>
      <c r="DM28" s="499"/>
      <c r="DN28" s="499"/>
      <c r="DO28" s="499"/>
      <c r="DP28" s="499"/>
      <c r="DQ28" s="499"/>
      <c r="DR28" s="499"/>
      <c r="DS28" s="499"/>
      <c r="DT28" s="499"/>
      <c r="DU28" s="499"/>
      <c r="DV28" s="499"/>
      <c r="DW28" s="499"/>
      <c r="DX28" s="499"/>
      <c r="DY28" s="499"/>
      <c r="DZ28" s="499"/>
      <c r="EA28" s="499"/>
      <c r="EB28" s="499"/>
      <c r="EC28" s="499"/>
      <c r="ED28" s="499"/>
      <c r="EE28" s="499"/>
      <c r="EF28" s="499"/>
      <c r="EG28" s="499"/>
      <c r="EH28" s="499"/>
      <c r="EI28" s="499"/>
      <c r="EJ28" s="499"/>
      <c r="EK28" s="499"/>
      <c r="EL28" s="499"/>
      <c r="EM28" s="499"/>
      <c r="EN28" s="499"/>
      <c r="EO28" s="499"/>
      <c r="EP28" s="499"/>
      <c r="EQ28" s="499"/>
      <c r="ER28" s="499"/>
      <c r="ES28" s="499"/>
      <c r="ET28" s="499"/>
      <c r="EU28" s="499"/>
      <c r="EV28" s="499"/>
      <c r="EW28" s="499"/>
      <c r="EX28" s="499"/>
      <c r="EY28" s="499"/>
      <c r="EZ28" s="499"/>
      <c r="FA28" s="499"/>
      <c r="FB28" s="499"/>
      <c r="FC28" s="499"/>
      <c r="FD28" s="499"/>
      <c r="FE28" s="499"/>
    </row>
    <row r="29" spans="1:161" s="500" customFormat="1" ht="45" customHeight="1" x14ac:dyDescent="0.2">
      <c r="A29" s="501">
        <v>14</v>
      </c>
      <c r="B29" s="667"/>
      <c r="C29" s="668"/>
      <c r="D29" s="669"/>
      <c r="E29" s="670"/>
      <c r="F29" s="700" t="s">
        <v>162</v>
      </c>
      <c r="G29" s="671"/>
      <c r="H29" s="821" t="s">
        <v>162</v>
      </c>
      <c r="I29" s="822"/>
      <c r="J29" s="822"/>
      <c r="K29" s="823"/>
      <c r="L29" s="672"/>
      <c r="M29" s="502"/>
      <c r="N29" s="497"/>
      <c r="O29" s="497"/>
      <c r="P29" s="498"/>
      <c r="Q29" s="499"/>
      <c r="R29" s="499"/>
      <c r="S29" s="499"/>
      <c r="T29" s="499"/>
      <c r="U29" s="499"/>
      <c r="V29" s="499"/>
      <c r="W29" s="499"/>
      <c r="X29" s="499"/>
      <c r="Y29" s="499"/>
      <c r="Z29" s="499"/>
      <c r="AA29" s="499"/>
      <c r="AB29" s="499"/>
      <c r="AC29" s="499"/>
      <c r="AD29" s="499"/>
      <c r="AE29" s="499"/>
      <c r="AF29" s="499"/>
      <c r="AG29" s="499"/>
      <c r="AH29" s="499"/>
      <c r="AI29" s="499"/>
      <c r="AJ29" s="499"/>
      <c r="AK29" s="499"/>
      <c r="AL29" s="499"/>
      <c r="AM29" s="499"/>
      <c r="AN29" s="499"/>
      <c r="AO29" s="499"/>
      <c r="AP29" s="499"/>
      <c r="AQ29" s="499"/>
      <c r="AR29" s="499"/>
      <c r="AS29" s="499"/>
      <c r="AT29" s="499"/>
      <c r="AU29" s="499"/>
      <c r="AV29" s="499"/>
      <c r="AW29" s="499"/>
      <c r="AX29" s="499"/>
      <c r="AY29" s="499"/>
      <c r="AZ29" s="499"/>
      <c r="BA29" s="499"/>
      <c r="BB29" s="499"/>
      <c r="BC29" s="499"/>
      <c r="BD29" s="499"/>
      <c r="BE29" s="499"/>
      <c r="BF29" s="499"/>
      <c r="BG29" s="499"/>
      <c r="BH29" s="499"/>
      <c r="BI29" s="499"/>
      <c r="BJ29" s="499"/>
      <c r="BK29" s="499"/>
      <c r="BL29" s="499"/>
      <c r="BM29" s="499"/>
      <c r="BN29" s="499"/>
      <c r="BO29" s="499"/>
      <c r="BP29" s="499"/>
      <c r="BQ29" s="499"/>
      <c r="BR29" s="499"/>
      <c r="BS29" s="499"/>
      <c r="BT29" s="499"/>
      <c r="BU29" s="499"/>
      <c r="BV29" s="499"/>
      <c r="BW29" s="499"/>
      <c r="BX29" s="499"/>
      <c r="BY29" s="499"/>
      <c r="BZ29" s="499"/>
      <c r="CA29" s="499"/>
      <c r="CB29" s="499"/>
      <c r="CC29" s="499"/>
      <c r="CD29" s="499"/>
      <c r="CE29" s="499"/>
      <c r="CF29" s="499"/>
      <c r="CG29" s="499"/>
      <c r="CH29" s="499"/>
      <c r="CI29" s="499"/>
      <c r="CJ29" s="499"/>
      <c r="CK29" s="499"/>
      <c r="CL29" s="499"/>
      <c r="CM29" s="499"/>
      <c r="CN29" s="499"/>
      <c r="CO29" s="499"/>
      <c r="CP29" s="499"/>
      <c r="CQ29" s="499"/>
      <c r="CR29" s="499"/>
      <c r="CS29" s="499"/>
      <c r="CT29" s="499"/>
      <c r="CU29" s="499"/>
      <c r="CV29" s="499"/>
      <c r="CW29" s="499"/>
      <c r="CX29" s="499"/>
      <c r="CY29" s="499"/>
      <c r="CZ29" s="499"/>
      <c r="DA29" s="499"/>
      <c r="DB29" s="499"/>
      <c r="DC29" s="499"/>
      <c r="DD29" s="499"/>
      <c r="DE29" s="499"/>
      <c r="DF29" s="499"/>
      <c r="DG29" s="499"/>
      <c r="DH29" s="499"/>
      <c r="DI29" s="499"/>
      <c r="DJ29" s="499"/>
      <c r="DK29" s="499"/>
      <c r="DL29" s="499"/>
      <c r="DM29" s="499"/>
      <c r="DN29" s="499"/>
      <c r="DO29" s="499"/>
      <c r="DP29" s="499"/>
      <c r="DQ29" s="499"/>
      <c r="DR29" s="499"/>
      <c r="DS29" s="499"/>
      <c r="DT29" s="499"/>
      <c r="DU29" s="499"/>
      <c r="DV29" s="499"/>
      <c r="DW29" s="499"/>
      <c r="DX29" s="499"/>
      <c r="DY29" s="499"/>
      <c r="DZ29" s="499"/>
      <c r="EA29" s="499"/>
      <c r="EB29" s="499"/>
      <c r="EC29" s="499"/>
      <c r="ED29" s="499"/>
      <c r="EE29" s="499"/>
      <c r="EF29" s="499"/>
      <c r="EG29" s="499"/>
      <c r="EH29" s="499"/>
      <c r="EI29" s="499"/>
      <c r="EJ29" s="499"/>
      <c r="EK29" s="499"/>
      <c r="EL29" s="499"/>
      <c r="EM29" s="499"/>
      <c r="EN29" s="499"/>
      <c r="EO29" s="499"/>
      <c r="EP29" s="499"/>
      <c r="EQ29" s="499"/>
      <c r="ER29" s="499"/>
      <c r="ES29" s="499"/>
      <c r="ET29" s="499"/>
      <c r="EU29" s="499"/>
      <c r="EV29" s="499"/>
      <c r="EW29" s="499"/>
      <c r="EX29" s="499"/>
      <c r="EY29" s="499"/>
      <c r="EZ29" s="499"/>
      <c r="FA29" s="499"/>
      <c r="FB29" s="499"/>
      <c r="FC29" s="499"/>
      <c r="FD29" s="499"/>
      <c r="FE29" s="499"/>
    </row>
    <row r="30" spans="1:161" s="500" customFormat="1" ht="45" customHeight="1" x14ac:dyDescent="0.2">
      <c r="A30" s="501">
        <v>15</v>
      </c>
      <c r="B30" s="667"/>
      <c r="C30" s="673"/>
      <c r="D30" s="674"/>
      <c r="E30" s="670"/>
      <c r="F30" s="700" t="s">
        <v>162</v>
      </c>
      <c r="G30" s="671"/>
      <c r="H30" s="824" t="s">
        <v>162</v>
      </c>
      <c r="I30" s="825"/>
      <c r="J30" s="825"/>
      <c r="K30" s="826"/>
      <c r="L30" s="675"/>
      <c r="M30" s="502"/>
      <c r="N30" s="497"/>
      <c r="O30" s="497"/>
      <c r="P30" s="498"/>
      <c r="Q30" s="499"/>
      <c r="R30" s="499"/>
      <c r="S30" s="499"/>
      <c r="T30" s="499"/>
      <c r="U30" s="499"/>
      <c r="V30" s="499"/>
      <c r="W30" s="499"/>
      <c r="X30" s="499"/>
      <c r="Y30" s="499"/>
      <c r="Z30" s="499"/>
      <c r="AA30" s="499"/>
      <c r="AB30" s="499"/>
      <c r="AC30" s="499"/>
      <c r="AD30" s="499"/>
      <c r="AE30" s="499"/>
      <c r="AF30" s="499"/>
      <c r="AG30" s="499"/>
      <c r="AH30" s="499"/>
      <c r="AI30" s="499"/>
      <c r="AJ30" s="499"/>
      <c r="AK30" s="499"/>
      <c r="AL30" s="499"/>
      <c r="AM30" s="499"/>
      <c r="AN30" s="499"/>
      <c r="AO30" s="499"/>
      <c r="AP30" s="499"/>
      <c r="AQ30" s="499"/>
      <c r="AR30" s="499"/>
      <c r="AS30" s="499"/>
      <c r="AT30" s="499"/>
      <c r="AU30" s="499"/>
      <c r="AV30" s="499"/>
      <c r="AW30" s="499"/>
      <c r="AX30" s="499"/>
      <c r="AY30" s="499"/>
      <c r="AZ30" s="499"/>
      <c r="BA30" s="499"/>
      <c r="BB30" s="499"/>
      <c r="BC30" s="499"/>
      <c r="BD30" s="499"/>
      <c r="BE30" s="499"/>
      <c r="BF30" s="499"/>
      <c r="BG30" s="499"/>
      <c r="BH30" s="499"/>
      <c r="BI30" s="499"/>
      <c r="BJ30" s="499"/>
      <c r="BK30" s="499"/>
      <c r="BL30" s="499"/>
      <c r="BM30" s="499"/>
      <c r="BN30" s="499"/>
      <c r="BO30" s="499"/>
      <c r="BP30" s="499"/>
      <c r="BQ30" s="499"/>
      <c r="BR30" s="499"/>
      <c r="BS30" s="499"/>
      <c r="BT30" s="499"/>
      <c r="BU30" s="499"/>
      <c r="BV30" s="499"/>
      <c r="BW30" s="499"/>
      <c r="BX30" s="499"/>
      <c r="BY30" s="499"/>
      <c r="BZ30" s="499"/>
      <c r="CA30" s="499"/>
      <c r="CB30" s="499"/>
      <c r="CC30" s="499"/>
      <c r="CD30" s="499"/>
      <c r="CE30" s="499"/>
      <c r="CF30" s="499"/>
      <c r="CG30" s="499"/>
      <c r="CH30" s="499"/>
      <c r="CI30" s="499"/>
      <c r="CJ30" s="499"/>
      <c r="CK30" s="499"/>
      <c r="CL30" s="499"/>
      <c r="CM30" s="499"/>
      <c r="CN30" s="499"/>
      <c r="CO30" s="499"/>
      <c r="CP30" s="499"/>
      <c r="CQ30" s="499"/>
      <c r="CR30" s="499"/>
      <c r="CS30" s="499"/>
      <c r="CT30" s="499"/>
      <c r="CU30" s="499"/>
      <c r="CV30" s="499"/>
      <c r="CW30" s="499"/>
      <c r="CX30" s="499"/>
      <c r="CY30" s="499"/>
      <c r="CZ30" s="499"/>
      <c r="DA30" s="499"/>
      <c r="DB30" s="499"/>
      <c r="DC30" s="499"/>
      <c r="DD30" s="499"/>
      <c r="DE30" s="499"/>
      <c r="DF30" s="499"/>
      <c r="DG30" s="499"/>
      <c r="DH30" s="499"/>
      <c r="DI30" s="499"/>
      <c r="DJ30" s="499"/>
      <c r="DK30" s="499"/>
      <c r="DL30" s="499"/>
      <c r="DM30" s="499"/>
      <c r="DN30" s="499"/>
      <c r="DO30" s="499"/>
      <c r="DP30" s="499"/>
      <c r="DQ30" s="499"/>
      <c r="DR30" s="499"/>
      <c r="DS30" s="499"/>
      <c r="DT30" s="499"/>
      <c r="DU30" s="499"/>
      <c r="DV30" s="499"/>
      <c r="DW30" s="499"/>
      <c r="DX30" s="499"/>
      <c r="DY30" s="499"/>
      <c r="DZ30" s="499"/>
      <c r="EA30" s="499"/>
      <c r="EB30" s="499"/>
      <c r="EC30" s="499"/>
      <c r="ED30" s="499"/>
      <c r="EE30" s="499"/>
      <c r="EF30" s="499"/>
      <c r="EG30" s="499"/>
      <c r="EH30" s="499"/>
      <c r="EI30" s="499"/>
      <c r="EJ30" s="499"/>
      <c r="EK30" s="499"/>
      <c r="EL30" s="499"/>
      <c r="EM30" s="499"/>
      <c r="EN30" s="499"/>
      <c r="EO30" s="499"/>
      <c r="EP30" s="499"/>
      <c r="EQ30" s="499"/>
      <c r="ER30" s="499"/>
      <c r="ES30" s="499"/>
      <c r="ET30" s="499"/>
      <c r="EU30" s="499"/>
      <c r="EV30" s="499"/>
      <c r="EW30" s="499"/>
      <c r="EX30" s="499"/>
      <c r="EY30" s="499"/>
      <c r="EZ30" s="499"/>
      <c r="FA30" s="499"/>
      <c r="FB30" s="499"/>
      <c r="FC30" s="499"/>
      <c r="FD30" s="499"/>
      <c r="FE30" s="499"/>
    </row>
    <row r="31" spans="1:161" s="500" customFormat="1" ht="45" customHeight="1" x14ac:dyDescent="0.2">
      <c r="A31" s="501">
        <v>16</v>
      </c>
      <c r="B31" s="667"/>
      <c r="C31" s="673"/>
      <c r="D31" s="674"/>
      <c r="E31" s="670"/>
      <c r="F31" s="700" t="s">
        <v>162</v>
      </c>
      <c r="G31" s="671"/>
      <c r="H31" s="824" t="s">
        <v>162</v>
      </c>
      <c r="I31" s="825"/>
      <c r="J31" s="825"/>
      <c r="K31" s="826"/>
      <c r="L31" s="675"/>
      <c r="M31" s="503"/>
      <c r="N31" s="497"/>
      <c r="O31" s="497"/>
      <c r="P31" s="498"/>
      <c r="Q31" s="499"/>
      <c r="R31" s="499"/>
      <c r="S31" s="499"/>
      <c r="T31" s="499"/>
      <c r="U31" s="499"/>
      <c r="V31" s="499"/>
      <c r="W31" s="499"/>
      <c r="X31" s="499"/>
      <c r="Y31" s="499"/>
      <c r="Z31" s="499"/>
      <c r="AA31" s="499"/>
      <c r="AB31" s="499"/>
      <c r="AC31" s="499"/>
      <c r="AD31" s="499"/>
      <c r="AE31" s="499"/>
      <c r="AF31" s="499"/>
      <c r="AG31" s="499"/>
      <c r="AH31" s="499"/>
      <c r="AI31" s="499"/>
      <c r="AJ31" s="499"/>
      <c r="AK31" s="499"/>
      <c r="AL31" s="499"/>
      <c r="AM31" s="499"/>
      <c r="AN31" s="499"/>
      <c r="AO31" s="499"/>
      <c r="AP31" s="499"/>
      <c r="AQ31" s="499"/>
      <c r="AR31" s="499"/>
      <c r="AS31" s="499"/>
      <c r="AT31" s="499"/>
      <c r="AU31" s="499"/>
      <c r="AV31" s="499"/>
      <c r="AW31" s="499"/>
      <c r="AX31" s="499"/>
      <c r="AY31" s="499"/>
      <c r="AZ31" s="499"/>
      <c r="BA31" s="499"/>
      <c r="BB31" s="499"/>
      <c r="BC31" s="499"/>
      <c r="BD31" s="499"/>
      <c r="BE31" s="499"/>
      <c r="BF31" s="499"/>
      <c r="BG31" s="499"/>
      <c r="BH31" s="499"/>
      <c r="BI31" s="499"/>
      <c r="BJ31" s="499"/>
      <c r="BK31" s="499"/>
      <c r="BL31" s="499"/>
      <c r="BM31" s="499"/>
      <c r="BN31" s="499"/>
      <c r="BO31" s="499"/>
      <c r="BP31" s="499"/>
      <c r="BQ31" s="499"/>
      <c r="BR31" s="499"/>
      <c r="BS31" s="499"/>
      <c r="BT31" s="499"/>
      <c r="BU31" s="499"/>
      <c r="BV31" s="499"/>
      <c r="BW31" s="499"/>
      <c r="BX31" s="499"/>
      <c r="BY31" s="499"/>
      <c r="BZ31" s="499"/>
      <c r="CA31" s="499"/>
      <c r="CB31" s="499"/>
      <c r="CC31" s="499"/>
      <c r="CD31" s="499"/>
      <c r="CE31" s="499"/>
      <c r="CF31" s="499"/>
      <c r="CG31" s="499"/>
      <c r="CH31" s="499"/>
      <c r="CI31" s="499"/>
      <c r="CJ31" s="499"/>
      <c r="CK31" s="499"/>
      <c r="CL31" s="499"/>
      <c r="CM31" s="499"/>
      <c r="CN31" s="499"/>
      <c r="CO31" s="499"/>
      <c r="CP31" s="499"/>
      <c r="CQ31" s="499"/>
      <c r="CR31" s="499"/>
      <c r="CS31" s="499"/>
      <c r="CT31" s="499"/>
      <c r="CU31" s="499"/>
      <c r="CV31" s="499"/>
      <c r="CW31" s="499"/>
      <c r="CX31" s="499"/>
      <c r="CY31" s="499"/>
      <c r="CZ31" s="499"/>
      <c r="DA31" s="499"/>
      <c r="DB31" s="499"/>
      <c r="DC31" s="499"/>
      <c r="DD31" s="499"/>
      <c r="DE31" s="499"/>
      <c r="DF31" s="499"/>
      <c r="DG31" s="499"/>
      <c r="DH31" s="499"/>
      <c r="DI31" s="499"/>
      <c r="DJ31" s="499"/>
      <c r="DK31" s="499"/>
      <c r="DL31" s="499"/>
      <c r="DM31" s="499"/>
      <c r="DN31" s="499"/>
      <c r="DO31" s="499"/>
      <c r="DP31" s="499"/>
      <c r="DQ31" s="499"/>
      <c r="DR31" s="499"/>
      <c r="DS31" s="499"/>
      <c r="DT31" s="499"/>
      <c r="DU31" s="499"/>
      <c r="DV31" s="499"/>
      <c r="DW31" s="499"/>
      <c r="DX31" s="499"/>
      <c r="DY31" s="499"/>
      <c r="DZ31" s="499"/>
      <c r="EA31" s="499"/>
      <c r="EB31" s="499"/>
      <c r="EC31" s="499"/>
      <c r="ED31" s="499"/>
      <c r="EE31" s="499"/>
      <c r="EF31" s="499"/>
      <c r="EG31" s="499"/>
      <c r="EH31" s="499"/>
      <c r="EI31" s="499"/>
      <c r="EJ31" s="499"/>
      <c r="EK31" s="499"/>
      <c r="EL31" s="499"/>
      <c r="EM31" s="499"/>
      <c r="EN31" s="499"/>
      <c r="EO31" s="499"/>
      <c r="EP31" s="499"/>
      <c r="EQ31" s="499"/>
      <c r="ER31" s="499"/>
      <c r="ES31" s="499"/>
      <c r="ET31" s="499"/>
      <c r="EU31" s="499"/>
      <c r="EV31" s="499"/>
      <c r="EW31" s="499"/>
      <c r="EX31" s="499"/>
      <c r="EY31" s="499"/>
      <c r="EZ31" s="499"/>
      <c r="FA31" s="499"/>
      <c r="FB31" s="499"/>
      <c r="FC31" s="499"/>
      <c r="FD31" s="499"/>
      <c r="FE31" s="499"/>
    </row>
    <row r="32" spans="1:161" s="500" customFormat="1" ht="45" customHeight="1" x14ac:dyDescent="0.2">
      <c r="A32" s="501">
        <v>17</v>
      </c>
      <c r="B32" s="667"/>
      <c r="C32" s="673"/>
      <c r="D32" s="674"/>
      <c r="E32" s="670"/>
      <c r="F32" s="700" t="s">
        <v>162</v>
      </c>
      <c r="G32" s="671"/>
      <c r="H32" s="824" t="s">
        <v>162</v>
      </c>
      <c r="I32" s="825"/>
      <c r="J32" s="825"/>
      <c r="K32" s="826"/>
      <c r="L32" s="675"/>
      <c r="M32" s="496" t="s">
        <v>162</v>
      </c>
      <c r="N32" s="497"/>
      <c r="O32" s="497"/>
      <c r="P32" s="498"/>
      <c r="Q32" s="499"/>
      <c r="R32" s="499"/>
      <c r="S32" s="499"/>
      <c r="T32" s="499"/>
      <c r="U32" s="499"/>
      <c r="V32" s="499"/>
      <c r="W32" s="499"/>
      <c r="X32" s="499"/>
      <c r="Y32" s="499"/>
      <c r="Z32" s="499"/>
      <c r="AA32" s="499"/>
      <c r="AB32" s="499"/>
      <c r="AC32" s="499"/>
      <c r="AD32" s="499"/>
      <c r="AE32" s="499"/>
      <c r="AF32" s="499"/>
      <c r="AG32" s="499"/>
      <c r="AH32" s="499"/>
      <c r="AI32" s="499"/>
      <c r="AJ32" s="499"/>
      <c r="AK32" s="499"/>
      <c r="AL32" s="499"/>
      <c r="AM32" s="499"/>
      <c r="AN32" s="499"/>
      <c r="AO32" s="499"/>
      <c r="AP32" s="499"/>
      <c r="AQ32" s="499"/>
      <c r="AR32" s="499"/>
      <c r="AS32" s="499"/>
      <c r="AT32" s="499"/>
      <c r="AU32" s="499"/>
      <c r="AV32" s="499"/>
      <c r="AW32" s="499"/>
      <c r="AX32" s="499"/>
      <c r="AY32" s="499"/>
      <c r="AZ32" s="499"/>
      <c r="BA32" s="499"/>
      <c r="BB32" s="499"/>
      <c r="BC32" s="499"/>
      <c r="BD32" s="499"/>
      <c r="BE32" s="499"/>
      <c r="BF32" s="499"/>
      <c r="BG32" s="499"/>
      <c r="BH32" s="499"/>
      <c r="BI32" s="499"/>
      <c r="BJ32" s="499"/>
      <c r="BK32" s="499"/>
      <c r="BL32" s="499"/>
      <c r="BM32" s="499"/>
      <c r="BN32" s="499"/>
      <c r="BO32" s="499"/>
      <c r="BP32" s="499"/>
      <c r="BQ32" s="499"/>
      <c r="BR32" s="499"/>
      <c r="BS32" s="499"/>
      <c r="BT32" s="499"/>
      <c r="BU32" s="499"/>
      <c r="BV32" s="499"/>
      <c r="BW32" s="499"/>
      <c r="BX32" s="499"/>
      <c r="BY32" s="499"/>
      <c r="BZ32" s="499"/>
      <c r="CA32" s="499"/>
      <c r="CB32" s="499"/>
      <c r="CC32" s="499"/>
      <c r="CD32" s="499"/>
      <c r="CE32" s="499"/>
      <c r="CF32" s="499"/>
      <c r="CG32" s="499"/>
      <c r="CH32" s="499"/>
      <c r="CI32" s="499"/>
      <c r="CJ32" s="499"/>
      <c r="CK32" s="499"/>
      <c r="CL32" s="499"/>
      <c r="CM32" s="499"/>
      <c r="CN32" s="499"/>
      <c r="CO32" s="499"/>
      <c r="CP32" s="499"/>
      <c r="CQ32" s="499"/>
      <c r="CR32" s="499"/>
      <c r="CS32" s="499"/>
      <c r="CT32" s="499"/>
      <c r="CU32" s="499"/>
      <c r="CV32" s="499"/>
      <c r="CW32" s="499"/>
      <c r="CX32" s="499"/>
      <c r="CY32" s="499"/>
      <c r="CZ32" s="499"/>
      <c r="DA32" s="499"/>
      <c r="DB32" s="499"/>
      <c r="DC32" s="499"/>
      <c r="DD32" s="499"/>
      <c r="DE32" s="499"/>
      <c r="DF32" s="499"/>
      <c r="DG32" s="499"/>
      <c r="DH32" s="499"/>
      <c r="DI32" s="499"/>
      <c r="DJ32" s="499"/>
      <c r="DK32" s="499"/>
      <c r="DL32" s="499"/>
      <c r="DM32" s="499"/>
      <c r="DN32" s="499"/>
      <c r="DO32" s="499"/>
      <c r="DP32" s="499"/>
      <c r="DQ32" s="499"/>
      <c r="DR32" s="499"/>
      <c r="DS32" s="499"/>
      <c r="DT32" s="499"/>
      <c r="DU32" s="499"/>
      <c r="DV32" s="499"/>
      <c r="DW32" s="499"/>
      <c r="DX32" s="499"/>
      <c r="DY32" s="499"/>
      <c r="DZ32" s="499"/>
      <c r="EA32" s="499"/>
      <c r="EB32" s="499"/>
      <c r="EC32" s="499"/>
      <c r="ED32" s="499"/>
      <c r="EE32" s="499"/>
      <c r="EF32" s="499"/>
      <c r="EG32" s="499"/>
      <c r="EH32" s="499"/>
      <c r="EI32" s="499"/>
      <c r="EJ32" s="499"/>
      <c r="EK32" s="499"/>
      <c r="EL32" s="499"/>
      <c r="EM32" s="499"/>
      <c r="EN32" s="499"/>
      <c r="EO32" s="499"/>
      <c r="EP32" s="499"/>
      <c r="EQ32" s="499"/>
      <c r="ER32" s="499"/>
      <c r="ES32" s="499"/>
      <c r="ET32" s="499"/>
      <c r="EU32" s="499"/>
      <c r="EV32" s="499"/>
      <c r="EW32" s="499"/>
      <c r="EX32" s="499"/>
      <c r="EY32" s="499"/>
      <c r="EZ32" s="499"/>
      <c r="FA32" s="499"/>
      <c r="FB32" s="499"/>
      <c r="FC32" s="499"/>
      <c r="FD32" s="499"/>
      <c r="FE32" s="499"/>
    </row>
    <row r="33" spans="1:161" s="500" customFormat="1" ht="45" customHeight="1" x14ac:dyDescent="0.2">
      <c r="A33" s="501">
        <v>18</v>
      </c>
      <c r="B33" s="667"/>
      <c r="C33" s="673"/>
      <c r="D33" s="674"/>
      <c r="E33" s="670"/>
      <c r="F33" s="700" t="s">
        <v>162</v>
      </c>
      <c r="G33" s="671"/>
      <c r="H33" s="824" t="s">
        <v>162</v>
      </c>
      <c r="I33" s="825"/>
      <c r="J33" s="825"/>
      <c r="K33" s="826"/>
      <c r="L33" s="675"/>
      <c r="M33" s="496" t="s">
        <v>140</v>
      </c>
      <c r="N33" s="497"/>
      <c r="O33" s="497"/>
      <c r="P33" s="498"/>
      <c r="Q33" s="499"/>
      <c r="R33" s="499"/>
      <c r="S33" s="499"/>
      <c r="T33" s="499"/>
      <c r="U33" s="499"/>
      <c r="V33" s="499"/>
      <c r="W33" s="499"/>
      <c r="X33" s="499"/>
      <c r="Y33" s="499"/>
      <c r="Z33" s="499"/>
      <c r="AA33" s="499"/>
      <c r="AB33" s="499"/>
      <c r="AC33" s="499"/>
      <c r="AD33" s="499"/>
      <c r="AE33" s="499"/>
      <c r="AF33" s="499"/>
      <c r="AG33" s="499"/>
      <c r="AH33" s="499"/>
      <c r="AI33" s="499"/>
      <c r="AJ33" s="499"/>
      <c r="AK33" s="499"/>
      <c r="AL33" s="499"/>
      <c r="AM33" s="499"/>
      <c r="AN33" s="499"/>
      <c r="AO33" s="499"/>
      <c r="AP33" s="499"/>
      <c r="AQ33" s="499"/>
      <c r="AR33" s="499"/>
      <c r="AS33" s="499"/>
      <c r="AT33" s="499"/>
      <c r="AU33" s="499"/>
      <c r="AV33" s="499"/>
      <c r="AW33" s="499"/>
      <c r="AX33" s="499"/>
      <c r="AY33" s="499"/>
      <c r="AZ33" s="499"/>
      <c r="BA33" s="499"/>
      <c r="BB33" s="499"/>
      <c r="BC33" s="499"/>
      <c r="BD33" s="499"/>
      <c r="BE33" s="499"/>
      <c r="BF33" s="499"/>
      <c r="BG33" s="499"/>
      <c r="BH33" s="499"/>
      <c r="BI33" s="499"/>
      <c r="BJ33" s="499"/>
      <c r="BK33" s="499"/>
      <c r="BL33" s="499"/>
      <c r="BM33" s="499"/>
      <c r="BN33" s="499"/>
      <c r="BO33" s="499"/>
      <c r="BP33" s="499"/>
      <c r="BQ33" s="499"/>
      <c r="BR33" s="499"/>
      <c r="BS33" s="499"/>
      <c r="BT33" s="499"/>
      <c r="BU33" s="499"/>
      <c r="BV33" s="499"/>
      <c r="BW33" s="499"/>
      <c r="BX33" s="499"/>
      <c r="BY33" s="499"/>
      <c r="BZ33" s="499"/>
      <c r="CA33" s="499"/>
      <c r="CB33" s="499"/>
      <c r="CC33" s="499"/>
      <c r="CD33" s="499"/>
      <c r="CE33" s="499"/>
      <c r="CF33" s="499"/>
      <c r="CG33" s="499"/>
      <c r="CH33" s="499"/>
      <c r="CI33" s="499"/>
      <c r="CJ33" s="499"/>
      <c r="CK33" s="499"/>
      <c r="CL33" s="499"/>
      <c r="CM33" s="499"/>
      <c r="CN33" s="499"/>
      <c r="CO33" s="499"/>
      <c r="CP33" s="499"/>
      <c r="CQ33" s="499"/>
      <c r="CR33" s="499"/>
      <c r="CS33" s="499"/>
      <c r="CT33" s="499"/>
      <c r="CU33" s="499"/>
      <c r="CV33" s="499"/>
      <c r="CW33" s="499"/>
      <c r="CX33" s="499"/>
      <c r="CY33" s="499"/>
      <c r="CZ33" s="499"/>
      <c r="DA33" s="499"/>
      <c r="DB33" s="499"/>
      <c r="DC33" s="499"/>
      <c r="DD33" s="499"/>
      <c r="DE33" s="499"/>
      <c r="DF33" s="499"/>
      <c r="DG33" s="499"/>
      <c r="DH33" s="499"/>
      <c r="DI33" s="499"/>
      <c r="DJ33" s="499"/>
      <c r="DK33" s="499"/>
      <c r="DL33" s="499"/>
      <c r="DM33" s="499"/>
      <c r="DN33" s="499"/>
      <c r="DO33" s="499"/>
      <c r="DP33" s="499"/>
      <c r="DQ33" s="499"/>
      <c r="DR33" s="499"/>
      <c r="DS33" s="499"/>
      <c r="DT33" s="499"/>
      <c r="DU33" s="499"/>
      <c r="DV33" s="499"/>
      <c r="DW33" s="499"/>
      <c r="DX33" s="499"/>
      <c r="DY33" s="499"/>
      <c r="DZ33" s="499"/>
      <c r="EA33" s="499"/>
      <c r="EB33" s="499"/>
      <c r="EC33" s="499"/>
      <c r="ED33" s="499"/>
      <c r="EE33" s="499"/>
      <c r="EF33" s="499"/>
      <c r="EG33" s="499"/>
      <c r="EH33" s="499"/>
      <c r="EI33" s="499"/>
      <c r="EJ33" s="499"/>
      <c r="EK33" s="499"/>
      <c r="EL33" s="499"/>
      <c r="EM33" s="499"/>
      <c r="EN33" s="499"/>
      <c r="EO33" s="499"/>
      <c r="EP33" s="499"/>
      <c r="EQ33" s="499"/>
      <c r="ER33" s="499"/>
      <c r="ES33" s="499"/>
      <c r="ET33" s="499"/>
      <c r="EU33" s="499"/>
      <c r="EV33" s="499"/>
      <c r="EW33" s="499"/>
      <c r="EX33" s="499"/>
      <c r="EY33" s="499"/>
      <c r="EZ33" s="499"/>
      <c r="FA33" s="499"/>
      <c r="FB33" s="499"/>
      <c r="FC33" s="499"/>
      <c r="FD33" s="499"/>
      <c r="FE33" s="499"/>
    </row>
    <row r="34" spans="1:161" s="207" customFormat="1" ht="45" customHeight="1" x14ac:dyDescent="0.2">
      <c r="A34" s="501">
        <v>19</v>
      </c>
      <c r="B34" s="676"/>
      <c r="C34" s="677"/>
      <c r="D34" s="678"/>
      <c r="E34" s="679"/>
      <c r="F34" s="700" t="s">
        <v>162</v>
      </c>
      <c r="G34" s="680"/>
      <c r="H34" s="824" t="s">
        <v>162</v>
      </c>
      <c r="I34" s="825"/>
      <c r="J34" s="825"/>
      <c r="K34" s="826"/>
      <c r="L34" s="675"/>
      <c r="M34" s="464" t="s">
        <v>139</v>
      </c>
      <c r="N34" s="465"/>
      <c r="O34" s="465"/>
      <c r="P34" s="460"/>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I34" s="206"/>
      <c r="CJ34" s="206"/>
      <c r="CK34" s="206"/>
      <c r="CL34" s="206"/>
      <c r="CM34" s="206"/>
      <c r="CN34" s="206"/>
      <c r="CO34" s="206"/>
      <c r="CP34" s="206"/>
      <c r="CQ34" s="206"/>
      <c r="CR34" s="206"/>
      <c r="CS34" s="206"/>
      <c r="CT34" s="206"/>
      <c r="CU34" s="206"/>
      <c r="CV34" s="206"/>
      <c r="CW34" s="206"/>
      <c r="CX34" s="206"/>
      <c r="CY34" s="206"/>
      <c r="CZ34" s="206"/>
      <c r="DA34" s="206"/>
      <c r="DB34" s="206"/>
      <c r="DC34" s="206"/>
      <c r="DD34" s="206"/>
      <c r="DE34" s="206"/>
      <c r="DF34" s="206"/>
      <c r="DG34" s="206"/>
      <c r="DH34" s="206"/>
      <c r="DI34" s="206"/>
      <c r="DJ34" s="206"/>
      <c r="DK34" s="206"/>
      <c r="DL34" s="206"/>
      <c r="DM34" s="206"/>
      <c r="DN34" s="206"/>
      <c r="DO34" s="206"/>
      <c r="DP34" s="206"/>
      <c r="DQ34" s="206"/>
      <c r="DR34" s="206"/>
      <c r="DS34" s="206"/>
      <c r="DT34" s="206"/>
      <c r="DU34" s="206"/>
      <c r="DV34" s="206"/>
      <c r="DW34" s="206"/>
      <c r="DX34" s="206"/>
      <c r="DY34" s="206"/>
      <c r="DZ34" s="206"/>
      <c r="EA34" s="206"/>
      <c r="EB34" s="206"/>
      <c r="EC34" s="206"/>
      <c r="ED34" s="206"/>
      <c r="EE34" s="206"/>
      <c r="EF34" s="206"/>
      <c r="EG34" s="206"/>
      <c r="EH34" s="206"/>
      <c r="EI34" s="206"/>
      <c r="EJ34" s="206"/>
      <c r="EK34" s="206"/>
      <c r="EL34" s="206"/>
      <c r="EM34" s="206"/>
      <c r="EN34" s="206"/>
      <c r="EO34" s="206"/>
      <c r="EP34" s="206"/>
      <c r="EQ34" s="206"/>
      <c r="ER34" s="206"/>
      <c r="ES34" s="206"/>
      <c r="ET34" s="206"/>
      <c r="EU34" s="206"/>
      <c r="EV34" s="206"/>
      <c r="EW34" s="206"/>
      <c r="EX34" s="206"/>
      <c r="EY34" s="206"/>
      <c r="EZ34" s="206"/>
      <c r="FA34" s="206"/>
      <c r="FB34" s="206"/>
      <c r="FC34" s="206"/>
      <c r="FD34" s="206"/>
      <c r="FE34" s="206"/>
    </row>
    <row r="35" spans="1:161" s="207" customFormat="1" ht="45" customHeight="1" thickBot="1" x14ac:dyDescent="0.25">
      <c r="A35" s="501">
        <v>20</v>
      </c>
      <c r="B35" s="681"/>
      <c r="C35" s="682"/>
      <c r="D35" s="683"/>
      <c r="E35" s="684"/>
      <c r="F35" s="701" t="s">
        <v>162</v>
      </c>
      <c r="G35" s="685"/>
      <c r="H35" s="827" t="s">
        <v>162</v>
      </c>
      <c r="I35" s="828"/>
      <c r="J35" s="828"/>
      <c r="K35" s="829"/>
      <c r="L35" s="686"/>
      <c r="M35" s="467" t="s">
        <v>138</v>
      </c>
      <c r="N35" s="468"/>
      <c r="O35" s="468"/>
      <c r="P35" s="460"/>
      <c r="Q35" s="206"/>
      <c r="R35" s="206"/>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CF35" s="206"/>
      <c r="CG35" s="206"/>
      <c r="CH35" s="206"/>
      <c r="CI35" s="206"/>
      <c r="CJ35" s="206"/>
      <c r="CK35" s="206"/>
      <c r="CL35" s="206"/>
      <c r="CM35" s="206"/>
      <c r="CN35" s="206"/>
      <c r="CO35" s="206"/>
      <c r="CP35" s="206"/>
      <c r="CQ35" s="206"/>
      <c r="CR35" s="206"/>
      <c r="CS35" s="206"/>
      <c r="CT35" s="206"/>
      <c r="CU35" s="206"/>
      <c r="CV35" s="206"/>
      <c r="CW35" s="206"/>
      <c r="CX35" s="206"/>
      <c r="CY35" s="206"/>
      <c r="CZ35" s="206"/>
      <c r="DA35" s="206"/>
      <c r="DB35" s="206"/>
      <c r="DC35" s="206"/>
      <c r="DD35" s="206"/>
      <c r="DE35" s="206"/>
      <c r="DF35" s="206"/>
      <c r="DG35" s="206"/>
      <c r="DH35" s="206"/>
      <c r="DI35" s="206"/>
      <c r="DJ35" s="206"/>
      <c r="DK35" s="206"/>
      <c r="DL35" s="206"/>
      <c r="DM35" s="206"/>
      <c r="DN35" s="206"/>
      <c r="DO35" s="206"/>
      <c r="DP35" s="206"/>
      <c r="DQ35" s="206"/>
      <c r="DR35" s="206"/>
      <c r="DS35" s="206"/>
      <c r="DT35" s="206"/>
      <c r="DU35" s="206"/>
      <c r="DV35" s="206"/>
      <c r="DW35" s="206"/>
      <c r="DX35" s="206"/>
      <c r="DY35" s="206"/>
      <c r="DZ35" s="206"/>
      <c r="EA35" s="206"/>
      <c r="EB35" s="206"/>
      <c r="EC35" s="206"/>
      <c r="ED35" s="206"/>
      <c r="EE35" s="206"/>
      <c r="EF35" s="206"/>
      <c r="EG35" s="206"/>
      <c r="EH35" s="206"/>
      <c r="EI35" s="206"/>
      <c r="EJ35" s="206"/>
      <c r="EK35" s="206"/>
      <c r="EL35" s="206"/>
      <c r="EM35" s="206"/>
      <c r="EN35" s="206"/>
      <c r="EO35" s="206"/>
      <c r="EP35" s="206"/>
      <c r="EQ35" s="206"/>
      <c r="ER35" s="206"/>
      <c r="ES35" s="206"/>
      <c r="ET35" s="206"/>
      <c r="EU35" s="206"/>
      <c r="EV35" s="206"/>
      <c r="EW35" s="206"/>
      <c r="EX35" s="206"/>
      <c r="EY35" s="206"/>
      <c r="EZ35" s="206"/>
      <c r="FA35" s="206"/>
      <c r="FB35" s="206"/>
      <c r="FC35" s="206"/>
      <c r="FD35" s="206"/>
      <c r="FE35" s="206"/>
    </row>
    <row r="36" spans="1:161" ht="0" hidden="1" customHeight="1" x14ac:dyDescent="0.25">
      <c r="A36" s="687"/>
      <c r="B36" s="688"/>
      <c r="C36" s="689"/>
      <c r="D36" s="689"/>
      <c r="E36" s="690"/>
      <c r="F36" s="702"/>
      <c r="G36" s="690"/>
      <c r="H36" s="691"/>
      <c r="I36" s="691"/>
      <c r="J36" s="691"/>
      <c r="K36" s="691"/>
      <c r="L36" s="692"/>
    </row>
  </sheetData>
  <sheetProtection algorithmName="SHA-512" hashValue="Xpdhgm/lr1At9mhzKOYzO23E4Ulgs4EP7Xy5P/K1RUEn/Ec4/z8C8adsE322xtiZJMMBpqOO1ntj18oaPW1Www==" saltValue="iodvS32dxGcEbgu7MNQQ7g==" spinCount="100000" sheet="1" selectLockedCells="1"/>
  <protectedRanges>
    <protectedRange password="CF1D" sqref="C5:G5" name="Input Ranges_1_2"/>
  </protectedRanges>
  <mergeCells count="40">
    <mergeCell ref="A1:L1"/>
    <mergeCell ref="A5:B5"/>
    <mergeCell ref="A13:L13"/>
    <mergeCell ref="H16:K16"/>
    <mergeCell ref="C5:E5"/>
    <mergeCell ref="A7:L7"/>
    <mergeCell ref="C9:E9"/>
    <mergeCell ref="H9:I9"/>
    <mergeCell ref="L14:L15"/>
    <mergeCell ref="H19:K19"/>
    <mergeCell ref="A3:L3"/>
    <mergeCell ref="C11:E11"/>
    <mergeCell ref="H11:J11"/>
    <mergeCell ref="H20:K20"/>
    <mergeCell ref="A14:A15"/>
    <mergeCell ref="B14:B15"/>
    <mergeCell ref="C14:C15"/>
    <mergeCell ref="E14:E15"/>
    <mergeCell ref="F14:F15"/>
    <mergeCell ref="D14:D15"/>
    <mergeCell ref="H14:K15"/>
    <mergeCell ref="G14:G15"/>
    <mergeCell ref="H17:K17"/>
    <mergeCell ref="H18:K18"/>
    <mergeCell ref="L10:L11"/>
    <mergeCell ref="H32:K32"/>
    <mergeCell ref="H33:K33"/>
    <mergeCell ref="H34:K34"/>
    <mergeCell ref="H35:K35"/>
    <mergeCell ref="H26:K26"/>
    <mergeCell ref="H27:K27"/>
    <mergeCell ref="H28:K28"/>
    <mergeCell ref="H29:K29"/>
    <mergeCell ref="H30:K30"/>
    <mergeCell ref="H31:K31"/>
    <mergeCell ref="H21:K21"/>
    <mergeCell ref="H22:K22"/>
    <mergeCell ref="H23:K23"/>
    <mergeCell ref="H24:K24"/>
    <mergeCell ref="H25:K25"/>
  </mergeCells>
  <conditionalFormatting sqref="C5:E5 I5 C9:E9 H9:I9 K9">
    <cfRule type="cellIs" dxfId="146" priority="6" stopIfTrue="1" operator="equal">
      <formula>0</formula>
    </cfRule>
  </conditionalFormatting>
  <conditionalFormatting sqref="C11:E11">
    <cfRule type="cellIs" dxfId="145" priority="1" stopIfTrue="1" operator="equal">
      <formula>0</formula>
    </cfRule>
  </conditionalFormatting>
  <conditionalFormatting sqref="H11:J11">
    <cfRule type="cellIs" dxfId="144" priority="2" stopIfTrue="1" operator="equal">
      <formula>0</formula>
    </cfRule>
  </conditionalFormatting>
  <dataValidations count="6">
    <dataValidation allowBlank="1" showInputMessage="1" showErrorMessage="1" promptTitle="Campus Number Format" prompt="The number entered in this column should be the campus three digital number (i.e. Campus 101)" sqref="B14:B15" xr:uid="{00000000-0002-0000-0A00-000000000000}"/>
    <dataValidation type="list" allowBlank="1" showInputMessage="1" showErrorMessage="1" sqref="L31:L33 F36:F65536" xr:uid="{00000000-0002-0000-0A00-000001000000}">
      <formula1>$L$31:$L$33</formula1>
    </dataValidation>
    <dataValidation type="list" allowBlank="1" showInputMessage="1" showErrorMessage="1" sqref="F16:F35" xr:uid="{00000000-0002-0000-0A00-000002000000}">
      <formula1>$M$32:$M$35</formula1>
    </dataValidation>
    <dataValidation type="list" allowBlank="1" showInputMessage="1" showErrorMessage="1" sqref="N21:O21 N26:O26" xr:uid="{00000000-0002-0000-0A00-000003000000}">
      <formula1>$M$16:$M$31</formula1>
    </dataValidation>
    <dataValidation type="list" allowBlank="1" showInputMessage="1" showErrorMessage="1" sqref="H17:K35" xr:uid="{00000000-0002-0000-0A00-000004000000}">
      <formula1>$M$16:$M$24</formula1>
    </dataValidation>
    <dataValidation type="list" allowBlank="1" showInputMessage="1" showErrorMessage="1" sqref="H16:K16" xr:uid="{00000000-0002-0000-0A00-000005000000}">
      <formula1>$M$16:$M$21</formula1>
    </dataValidation>
  </dataValidations>
  <printOptions horizontalCentered="1"/>
  <pageMargins left="0.45" right="0.45" top="0.75" bottom="0.75" header="0.3" footer="0.3"/>
  <pageSetup scale="45" fitToWidth="0" fitToHeight="0" orientation="landscape" r:id="rId1"/>
  <headerFooter scaleWithDoc="0">
    <oddHeader>&amp;C&amp;A</oddHeader>
    <oddFooter>&amp;L&amp;D&amp;C2014 © Texas Education Agency&amp;RPage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0.140625" defaultRowHeight="12.75" zeroHeight="1" x14ac:dyDescent="0.2"/>
  <cols>
    <col min="1" max="1" width="7.140625" style="11" customWidth="1"/>
    <col min="2" max="2" width="11" style="12" customWidth="1"/>
    <col min="3" max="3" width="36.42578125" style="13" customWidth="1"/>
    <col min="4" max="4" width="15.42578125" style="14" customWidth="1"/>
    <col min="5" max="5" width="15" style="16" hidden="1" customWidth="1"/>
    <col min="6" max="6" width="12.85546875" style="353" customWidth="1"/>
    <col min="7" max="7" width="15.42578125" style="354" customWidth="1"/>
    <col min="8" max="8" width="19.5703125" style="15" customWidth="1"/>
    <col min="9" max="9" width="20" style="2" customWidth="1"/>
    <col min="10" max="10" width="15.42578125" style="2" customWidth="1"/>
    <col min="11" max="11" width="21.42578125" style="2" hidden="1" customWidth="1"/>
    <col min="12" max="12" width="13.42578125" style="2" hidden="1" customWidth="1"/>
    <col min="13" max="13" width="12" style="2" hidden="1" customWidth="1"/>
    <col min="14" max="14" width="10.5703125" style="8" hidden="1" customWidth="1"/>
    <col min="15" max="15" width="12" style="2" hidden="1" customWidth="1"/>
    <col min="16" max="16" width="16.42578125" style="6" hidden="1" customWidth="1"/>
    <col min="17" max="17" width="13.5703125" style="2" hidden="1" customWidth="1"/>
    <col min="18" max="18" width="14.42578125" style="3" hidden="1" customWidth="1"/>
    <col min="19" max="19" width="18.5703125" style="6" hidden="1" customWidth="1"/>
    <col min="20" max="20" width="13.140625" style="3" hidden="1" customWidth="1"/>
    <col min="21" max="21" width="10.42578125" style="3" hidden="1" customWidth="1"/>
    <col min="22" max="22" width="11" style="6" hidden="1" customWidth="1"/>
    <col min="23" max="23" width="16.85546875" style="9" hidden="1" customWidth="1"/>
    <col min="24" max="24" width="27.5703125" style="17" hidden="1" customWidth="1"/>
    <col min="25" max="25" width="43" style="18" hidden="1" customWidth="1"/>
    <col min="26" max="26" width="68.140625" style="18" hidden="1" customWidth="1"/>
    <col min="27" max="27" width="55.140625" style="18" hidden="1" customWidth="1"/>
    <col min="28" max="28" width="15.42578125" hidden="1" customWidth="1"/>
    <col min="29" max="29" width="32.42578125" hidden="1" customWidth="1"/>
    <col min="30" max="30" width="18.42578125" hidden="1" customWidth="1"/>
    <col min="31" max="31" width="19.140625" hidden="1" customWidth="1"/>
    <col min="32" max="32" width="42.140625" hidden="1" customWidth="1"/>
    <col min="33" max="33" width="16.42578125" hidden="1" customWidth="1"/>
    <col min="34" max="34" width="19.140625" hidden="1" customWidth="1"/>
    <col min="35" max="35" width="19.42578125" hidden="1" customWidth="1"/>
    <col min="36" max="36" width="16.42578125" hidden="1" customWidth="1"/>
    <col min="37" max="37" width="42.140625" hidden="1" customWidth="1"/>
    <col min="38" max="38" width="15.5703125" hidden="1" customWidth="1"/>
    <col min="39" max="39" width="16" hidden="1" customWidth="1"/>
    <col min="40" max="40" width="19.42578125" hidden="1" customWidth="1"/>
    <col min="41" max="42" width="19.140625" hidden="1" customWidth="1"/>
    <col min="43" max="43" width="42.140625" hidden="1" customWidth="1"/>
    <col min="44" max="44" width="19.140625" hidden="1" customWidth="1"/>
    <col min="45" max="45" width="19.42578125" hidden="1" customWidth="1"/>
    <col min="46" max="46" width="16.42578125" hidden="1" customWidth="1"/>
    <col min="47" max="47" width="19.140625" hidden="1" customWidth="1"/>
    <col min="48" max="48" width="15.5703125" hidden="1" customWidth="1"/>
    <col min="49" max="49" width="16.42578125" hidden="1" customWidth="1"/>
    <col min="50" max="50" width="21.42578125" style="355" hidden="1" customWidth="1"/>
    <col min="51" max="51" width="22" hidden="1" customWidth="1"/>
    <col min="52" max="52" width="20.140625" hidden="1" customWidth="1"/>
    <col min="53" max="53" width="18.42578125" hidden="1" customWidth="1"/>
    <col min="54" max="54" width="22" hidden="1" customWidth="1"/>
    <col min="55" max="55" width="20.140625" hidden="1" customWidth="1"/>
    <col min="56" max="56" width="18.42578125" hidden="1" customWidth="1"/>
    <col min="57" max="57" width="16.42578125" hidden="1" customWidth="1"/>
    <col min="58" max="58" width="20.85546875" hidden="1" customWidth="1"/>
    <col min="59" max="59" width="18.42578125" hidden="1" customWidth="1"/>
    <col min="60" max="60" width="14" style="356" customWidth="1"/>
    <col min="61" max="62" width="33.5703125" customWidth="1"/>
    <col min="63" max="63" width="33.5703125" style="357" customWidth="1"/>
    <col min="64" max="64" width="17" hidden="1" customWidth="1"/>
    <col min="65" max="65" width="15.5703125" hidden="1" customWidth="1"/>
    <col min="66" max="66" width="12.140625" hidden="1" customWidth="1"/>
    <col min="67" max="67" width="16.42578125" hidden="1" customWidth="1"/>
    <col min="68" max="70" width="15.5703125" hidden="1" customWidth="1"/>
    <col min="71" max="71" width="13.42578125" hidden="1" customWidth="1"/>
    <col min="72" max="72" width="15.5703125" hidden="1" customWidth="1"/>
    <col min="73" max="75" width="8.5703125" hidden="1" customWidth="1"/>
    <col min="76" max="77" width="15.5703125" hidden="1" customWidth="1"/>
    <col min="78" max="255" width="27" hidden="1" customWidth="1"/>
  </cols>
  <sheetData>
    <row r="1" spans="1:77" ht="78" customHeight="1" thickTop="1" x14ac:dyDescent="0.2">
      <c r="A1" s="721" t="str">
        <f>a!B1</f>
        <v>Federal Fiscal Compliance and Reporting Division
Comparability Computation Form (CCF)
2024-2025 School Year</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8"/>
      <c r="BL1" s="415"/>
      <c r="BM1" s="415"/>
      <c r="BN1" s="415"/>
      <c r="BO1" s="415"/>
      <c r="BP1" s="415"/>
      <c r="BQ1" s="415"/>
      <c r="BR1" s="415"/>
      <c r="BS1" s="415"/>
      <c r="BT1" s="416"/>
    </row>
    <row r="2" spans="1:77" ht="12.75" customHeight="1" thickBot="1" x14ac:dyDescent="0.25">
      <c r="A2" s="929"/>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1"/>
      <c r="BT2" s="357"/>
    </row>
    <row r="3" spans="1:77" ht="24" thickBot="1" x14ac:dyDescent="0.25">
      <c r="A3" s="830" t="s">
        <v>48</v>
      </c>
      <c r="B3" s="831"/>
      <c r="C3" s="831"/>
      <c r="D3" s="831"/>
      <c r="E3" s="831"/>
      <c r="F3" s="831"/>
      <c r="G3" s="831"/>
      <c r="H3" s="831"/>
      <c r="I3" s="831"/>
      <c r="J3" s="831"/>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31"/>
      <c r="BI3" s="831"/>
      <c r="BJ3" s="831"/>
      <c r="BK3" s="832"/>
      <c r="BT3" s="357"/>
    </row>
    <row r="4" spans="1:77" ht="9.9499999999999993" customHeight="1" thickBot="1" x14ac:dyDescent="0.25">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25">
      <c r="A5" s="728" t="s">
        <v>50</v>
      </c>
      <c r="B5" s="729"/>
      <c r="C5" s="934">
        <f>a!D5</f>
        <v>0</v>
      </c>
      <c r="D5" s="935"/>
      <c r="E5" s="216"/>
      <c r="F5" s="397"/>
      <c r="G5" s="734" t="s">
        <v>49</v>
      </c>
      <c r="H5" s="734"/>
      <c r="I5" s="735"/>
      <c r="J5" s="600">
        <f>a!J5</f>
        <v>0</v>
      </c>
      <c r="K5" s="445"/>
      <c r="N5" s="2"/>
      <c r="W5" s="3"/>
      <c r="X5" s="446"/>
      <c r="Y5" s="447"/>
      <c r="Z5" s="447"/>
      <c r="AA5" s="447"/>
      <c r="BH5" s="141"/>
      <c r="BI5" s="141"/>
      <c r="BJ5" s="141"/>
      <c r="BK5" s="448"/>
      <c r="BT5" s="357"/>
    </row>
    <row r="6" spans="1:77" ht="9.9499999999999993" customHeight="1" thickBot="1" x14ac:dyDescent="0.25">
      <c r="A6" s="144"/>
      <c r="B6" s="141"/>
      <c r="C6" s="141"/>
      <c r="D6" s="141"/>
      <c r="E6" s="141"/>
      <c r="F6" s="141"/>
      <c r="G6" s="141"/>
      <c r="H6" s="141"/>
      <c r="I6" s="141"/>
      <c r="J6" s="141"/>
      <c r="N6" s="2"/>
      <c r="W6" s="3"/>
      <c r="X6" s="446"/>
      <c r="Y6" s="447"/>
      <c r="Z6" s="447"/>
      <c r="AA6" s="447"/>
      <c r="BH6" s="141"/>
      <c r="BI6" s="141"/>
      <c r="BJ6" s="141"/>
      <c r="BK6" s="448"/>
      <c r="BT6" s="357"/>
    </row>
    <row r="7" spans="1:77" ht="24" thickBot="1" x14ac:dyDescent="0.25">
      <c r="A7" s="830" t="s">
        <v>51</v>
      </c>
      <c r="B7" s="831"/>
      <c r="C7" s="831"/>
      <c r="D7" s="831"/>
      <c r="E7" s="831"/>
      <c r="F7" s="831"/>
      <c r="G7" s="831"/>
      <c r="H7" s="831"/>
      <c r="I7" s="831"/>
      <c r="J7" s="831"/>
      <c r="K7" s="831"/>
      <c r="L7" s="831"/>
      <c r="N7" s="2"/>
      <c r="W7" s="3"/>
      <c r="X7" s="446"/>
      <c r="Y7" s="447"/>
      <c r="Z7" s="447"/>
      <c r="AA7" s="447"/>
      <c r="BH7" s="831"/>
      <c r="BI7" s="831"/>
      <c r="BJ7" s="831"/>
      <c r="BK7" s="832"/>
      <c r="BT7" s="357"/>
    </row>
    <row r="8" spans="1:77" ht="9.9499999999999993" customHeight="1" thickBot="1" x14ac:dyDescent="0.25">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25">
      <c r="A9" s="208"/>
      <c r="B9" s="599" t="s">
        <v>52</v>
      </c>
      <c r="C9" s="602">
        <f>a!M5</f>
        <v>0</v>
      </c>
      <c r="D9" s="599" t="s">
        <v>166</v>
      </c>
      <c r="E9" s="612"/>
      <c r="F9" s="938">
        <f>a!M7</f>
        <v>0</v>
      </c>
      <c r="G9" s="937"/>
      <c r="H9" s="599" t="s">
        <v>53</v>
      </c>
      <c r="I9" s="936">
        <f>a!S5</f>
        <v>0</v>
      </c>
      <c r="J9" s="937"/>
      <c r="K9" s="212" t="e">
        <f>#REF!</f>
        <v>#REF!</v>
      </c>
      <c r="L9" s="210"/>
      <c r="N9" s="2"/>
      <c r="W9" s="3"/>
      <c r="X9" s="446"/>
      <c r="Y9" s="447"/>
      <c r="Z9" s="447"/>
      <c r="AA9" s="447"/>
      <c r="BH9" s="599" t="s">
        <v>54</v>
      </c>
      <c r="BI9" s="601">
        <f>a!V5</f>
        <v>0</v>
      </c>
      <c r="BJ9" s="599" t="s">
        <v>55</v>
      </c>
      <c r="BK9" s="630">
        <f>a!S7</f>
        <v>0</v>
      </c>
      <c r="BL9" s="598"/>
      <c r="BT9" s="357"/>
    </row>
    <row r="10" spans="1:77" ht="9.9499999999999993" customHeight="1" thickBot="1" x14ac:dyDescent="0.25">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499999999999993" customHeight="1" thickTop="1" thickBot="1" x14ac:dyDescent="1.2">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939" t="s">
        <v>64</v>
      </c>
      <c r="AZ11" s="939"/>
      <c r="BA11" s="939"/>
      <c r="BB11" s="939"/>
      <c r="BC11" s="939"/>
      <c r="BD11" s="939"/>
      <c r="BE11" s="939"/>
      <c r="BF11" s="939"/>
      <c r="BG11" s="939"/>
      <c r="BH11" s="224"/>
      <c r="BI11" s="225"/>
      <c r="BJ11" s="225"/>
      <c r="BK11" s="226"/>
      <c r="BL11" s="863" t="s">
        <v>64</v>
      </c>
      <c r="BM11" s="863"/>
      <c r="BN11" s="863"/>
      <c r="BO11" s="863"/>
      <c r="BP11" s="863"/>
      <c r="BQ11" s="863"/>
      <c r="BR11" s="863"/>
      <c r="BS11" s="863"/>
      <c r="BT11" s="864"/>
      <c r="BU11" s="227" t="str">
        <f>IF(BY14=0,"",IF($BY$17="N","",COUNTIF($BH$22:$BH$146,"&gt;0")))</f>
        <v/>
      </c>
      <c r="BV11" s="228" t="str">
        <f>IF(BY14=0,"",IF($BY$17="N","",COUNTIF($BH$22:$BH$146,"&gt;0")))</f>
        <v/>
      </c>
      <c r="BW11" s="228" t="str">
        <f>IF(BY14=0,"",IF($BY$17="N","",COUNTIF($BH$22:$BH$146,"&gt;0")))</f>
        <v/>
      </c>
      <c r="BX11" s="229"/>
      <c r="BY11" s="229"/>
    </row>
    <row r="12" spans="1:77" s="21" customFormat="1" ht="20.100000000000001" customHeight="1" thickBot="1" x14ac:dyDescent="0.25">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861">
        <f>COUNT($BH$22:$BH$147)</f>
        <v>0</v>
      </c>
      <c r="BM12" s="861"/>
      <c r="BN12" s="861"/>
      <c r="BO12" s="861">
        <f>COUNT($BH$22:$BH$147)</f>
        <v>0</v>
      </c>
      <c r="BP12" s="861"/>
      <c r="BQ12" s="861"/>
      <c r="BR12" s="861">
        <f>COUNT($BH$22:$BH$147)</f>
        <v>0</v>
      </c>
      <c r="BS12" s="861"/>
      <c r="BT12" s="862"/>
      <c r="BU12" s="238" t="str">
        <f>IF(BY14=0,"",IF($BY$17="N","",COUNTIF($BY$22:$BY$146,"above")))</f>
        <v/>
      </c>
      <c r="BV12" s="238" t="str">
        <f>IF(BY14=0,"",IF($BY$17="N","",COUNTIF($BY22:$BY146,"above")))</f>
        <v/>
      </c>
      <c r="BW12" s="238" t="str">
        <f>IF(BY14=0,"",IF($BY$17="N","",COUNTIF($BY22:$BY146,"above")))</f>
        <v/>
      </c>
      <c r="BX12" s="239"/>
      <c r="BY12" s="239"/>
    </row>
    <row r="13" spans="1:77" s="22" customFormat="1" ht="20.100000000000001" customHeight="1" thickBot="1" x14ac:dyDescent="0.25">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861">
        <f>COUNTIF($D$22:$D$147,"Y")</f>
        <v>0</v>
      </c>
      <c r="BM13" s="861"/>
      <c r="BN13" s="861"/>
      <c r="BO13" s="861">
        <f>COUNTIF($D$22:$D$147,"Y")</f>
        <v>0</v>
      </c>
      <c r="BP13" s="861"/>
      <c r="BQ13" s="861"/>
      <c r="BR13" s="861">
        <f>COUNTIF($D$22:$D$147,"Y")</f>
        <v>0</v>
      </c>
      <c r="BS13" s="861"/>
      <c r="BT13" s="862"/>
      <c r="BU13" s="238" t="str">
        <f>IF(BY14=0,"",IF($BY$17="N","",COUNTIF($BY$22:$BY$146,"below")))</f>
        <v/>
      </c>
      <c r="BV13" s="238" t="str">
        <f>IF(BY14=0,"",IF($BY$17="N","",COUNTIF($BY22:$BY146,"below")))</f>
        <v/>
      </c>
      <c r="BW13" s="238" t="str">
        <f>IF(BY14=0,"",IF($BY$17="N","",COUNTIF($BY22:$BY146,"below")))</f>
        <v/>
      </c>
      <c r="BX13" s="243"/>
      <c r="BY13" s="243"/>
    </row>
    <row r="14" spans="1:77" s="22" customFormat="1" ht="20.100000000000001" customHeight="1" thickBot="1" x14ac:dyDescent="0.25">
      <c r="A14" s="208"/>
      <c r="B14" s="209"/>
      <c r="C14" s="584" t="s">
        <v>59</v>
      </c>
      <c r="D14" s="209"/>
      <c r="E14" s="209"/>
      <c r="F14" s="209"/>
      <c r="G14" s="209"/>
      <c r="H14" s="940" t="s">
        <v>60</v>
      </c>
      <c r="I14" s="941"/>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861">
        <f>BL12-BL13</f>
        <v>0</v>
      </c>
      <c r="BM14" s="861"/>
      <c r="BN14" s="861"/>
      <c r="BO14" s="861">
        <f>BO12-BO13</f>
        <v>0</v>
      </c>
      <c r="BP14" s="861"/>
      <c r="BQ14" s="861"/>
      <c r="BR14" s="861">
        <f>BR12-BR13</f>
        <v>0</v>
      </c>
      <c r="BS14" s="861"/>
      <c r="BT14" s="862"/>
      <c r="BU14" s="238" t="str">
        <f>IF(BY14=0,"",IF($BY$17="N","",COUNTIF(BU22:BU146,"Yes")))</f>
        <v/>
      </c>
      <c r="BV14" s="247" t="str">
        <f>IF(BY14=0,"",IF($BY$17="N","",COUNTIF(BV22:BV146,"Yes")))</f>
        <v/>
      </c>
      <c r="BW14" s="238" t="str">
        <f>IF(BY14=0,"",IF($BY$17="N","",COUNTIF(BW22:BW146,"Yes")))</f>
        <v/>
      </c>
      <c r="BX14" s="248" t="s">
        <v>73</v>
      </c>
      <c r="BY14" s="249">
        <f>COUNT(BX22:BX146)</f>
        <v>0</v>
      </c>
    </row>
    <row r="15" spans="1:77" s="22" customFormat="1" ht="20.100000000000001" customHeight="1" thickBot="1" x14ac:dyDescent="0.25">
      <c r="A15" s="208"/>
      <c r="B15" s="209"/>
      <c r="C15" s="209"/>
      <c r="D15" s="209"/>
      <c r="E15" s="209"/>
      <c r="F15" s="209"/>
      <c r="G15" s="209"/>
      <c r="H15" s="932" t="s">
        <v>34</v>
      </c>
      <c r="I15" s="933"/>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861">
        <f>COUNTIF(BL22:BL147,"Yes")</f>
        <v>0</v>
      </c>
      <c r="BM15" s="861"/>
      <c r="BN15" s="861"/>
      <c r="BO15" s="861">
        <f>COUNTIF(BO22:BO147,"Yes")</f>
        <v>0</v>
      </c>
      <c r="BP15" s="861"/>
      <c r="BQ15" s="861"/>
      <c r="BR15" s="861">
        <f>COUNTIF(BR22:BR147,"Yes")</f>
        <v>0</v>
      </c>
      <c r="BS15" s="861"/>
      <c r="BT15" s="862"/>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100000000000001" customHeight="1" thickBot="1" x14ac:dyDescent="0.25">
      <c r="A16" s="208"/>
      <c r="B16" s="209"/>
      <c r="C16" s="865" t="s">
        <v>135</v>
      </c>
      <c r="D16" s="865"/>
      <c r="E16" s="866"/>
      <c r="F16" s="388"/>
      <c r="G16" s="389"/>
      <c r="H16" s="867"/>
      <c r="I16" s="868"/>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861">
        <f>COUNTIF(BL22:BL147,"NC")</f>
        <v>0</v>
      </c>
      <c r="BM16" s="861"/>
      <c r="BN16" s="861"/>
      <c r="BO16" s="861">
        <f>COUNTIF(BO22:BO147,"NC")</f>
        <v>0</v>
      </c>
      <c r="BP16" s="861"/>
      <c r="BQ16" s="861"/>
      <c r="BR16" s="861">
        <f>COUNTIF(BR22:BR147,"NC")</f>
        <v>0</v>
      </c>
      <c r="BS16" s="861"/>
      <c r="BT16" s="862"/>
      <c r="BU16" s="239"/>
      <c r="BV16" s="239"/>
      <c r="BW16" s="239"/>
      <c r="BX16" s="248" t="s">
        <v>84</v>
      </c>
      <c r="BY16" s="253">
        <f>COUNTIF($BY$22:$BY$146,"below")</f>
        <v>0</v>
      </c>
    </row>
    <row r="17" spans="1:77" s="1" customFormat="1" ht="9.9499999999999993" customHeight="1" thickBot="1" x14ac:dyDescent="0.3">
      <c r="A17" s="515"/>
      <c r="B17" s="516"/>
      <c r="C17" s="516"/>
      <c r="D17" s="517"/>
      <c r="E17" s="869"/>
      <c r="F17" s="871" t="s">
        <v>9</v>
      </c>
      <c r="G17" s="871" t="s">
        <v>9</v>
      </c>
      <c r="H17" s="873" t="s">
        <v>1</v>
      </c>
      <c r="I17" s="873" t="s">
        <v>2</v>
      </c>
      <c r="J17" s="875"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877" t="s">
        <v>17</v>
      </c>
      <c r="Y17" s="879" t="s">
        <v>16</v>
      </c>
      <c r="Z17" s="879" t="s">
        <v>16</v>
      </c>
      <c r="AA17" s="879"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499999999999993" customHeight="1" thickBot="1" x14ac:dyDescent="0.3">
      <c r="A18" s="531"/>
      <c r="B18" s="532"/>
      <c r="C18" s="532"/>
      <c r="D18" s="533"/>
      <c r="E18" s="870"/>
      <c r="F18" s="872"/>
      <c r="G18" s="872"/>
      <c r="H18" s="874"/>
      <c r="I18" s="874"/>
      <c r="J18" s="876"/>
      <c r="K18" s="534"/>
      <c r="L18" s="881"/>
      <c r="M18" s="881"/>
      <c r="N18" s="881"/>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878"/>
      <c r="Y18" s="880"/>
      <c r="Z18" s="880"/>
      <c r="AA18" s="880"/>
      <c r="AB18" s="539"/>
      <c r="AC18" s="539"/>
      <c r="AD18" s="539"/>
      <c r="AE18" s="906" t="s">
        <v>91</v>
      </c>
      <c r="AF18" s="906"/>
      <c r="AG18" s="906"/>
      <c r="AH18" s="906" t="s">
        <v>92</v>
      </c>
      <c r="AI18" s="906"/>
      <c r="AJ18" s="906"/>
      <c r="AK18" s="906" t="s">
        <v>93</v>
      </c>
      <c r="AL18" s="906"/>
      <c r="AM18" s="906"/>
      <c r="AN18" s="540"/>
      <c r="AO18" s="906" t="s">
        <v>94</v>
      </c>
      <c r="AP18" s="906"/>
      <c r="AQ18" s="906"/>
      <c r="AR18" s="906" t="s">
        <v>95</v>
      </c>
      <c r="AS18" s="906"/>
      <c r="AT18" s="906"/>
      <c r="AU18" s="906" t="s">
        <v>96</v>
      </c>
      <c r="AV18" s="906"/>
      <c r="AW18" s="906"/>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82" t="s">
        <v>97</v>
      </c>
      <c r="BY18" s="883"/>
    </row>
    <row r="19" spans="1:77" s="5" customFormat="1" ht="16.5" customHeight="1" thickBot="1" x14ac:dyDescent="0.3">
      <c r="A19" s="884" t="s">
        <v>11</v>
      </c>
      <c r="B19" s="886" t="s">
        <v>12</v>
      </c>
      <c r="C19" s="888" t="s">
        <v>0</v>
      </c>
      <c r="D19" s="889" t="s">
        <v>98</v>
      </c>
      <c r="E19" s="891"/>
      <c r="F19" s="893" t="s">
        <v>99</v>
      </c>
      <c r="G19" s="899" t="s">
        <v>18</v>
      </c>
      <c r="H19" s="891" t="s">
        <v>19</v>
      </c>
      <c r="I19" s="900" t="s">
        <v>100</v>
      </c>
      <c r="J19" s="900" t="s">
        <v>101</v>
      </c>
      <c r="K19" s="545"/>
      <c r="L19" s="546" t="s">
        <v>3</v>
      </c>
      <c r="M19" s="547" t="s">
        <v>4</v>
      </c>
      <c r="N19" s="546" t="s">
        <v>5</v>
      </c>
      <c r="O19" s="903" t="s">
        <v>6</v>
      </c>
      <c r="P19" s="904"/>
      <c r="Q19" s="905"/>
      <c r="R19" s="942" t="s">
        <v>7</v>
      </c>
      <c r="S19" s="913"/>
      <c r="T19" s="943"/>
      <c r="U19" s="912" t="s">
        <v>8</v>
      </c>
      <c r="V19" s="913"/>
      <c r="W19" s="914"/>
      <c r="X19" s="915" t="s">
        <v>27</v>
      </c>
      <c r="Y19" s="917" t="s">
        <v>28</v>
      </c>
      <c r="Z19" s="917" t="s">
        <v>29</v>
      </c>
      <c r="AA19" s="895" t="s">
        <v>30</v>
      </c>
      <c r="AB19" s="897" t="s">
        <v>102</v>
      </c>
      <c r="AC19" s="897" t="s">
        <v>0</v>
      </c>
      <c r="AD19" s="925" t="s">
        <v>103</v>
      </c>
      <c r="AE19" s="919" t="s">
        <v>104</v>
      </c>
      <c r="AF19" s="920"/>
      <c r="AG19" s="921"/>
      <c r="AH19" s="919" t="s">
        <v>105</v>
      </c>
      <c r="AI19" s="920"/>
      <c r="AJ19" s="921"/>
      <c r="AK19" s="919" t="s">
        <v>106</v>
      </c>
      <c r="AL19" s="920"/>
      <c r="AM19" s="921"/>
      <c r="AN19" s="548"/>
      <c r="AO19" s="919" t="s">
        <v>107</v>
      </c>
      <c r="AP19" s="920"/>
      <c r="AQ19" s="921"/>
      <c r="AR19" s="919" t="s">
        <v>107</v>
      </c>
      <c r="AS19" s="920"/>
      <c r="AT19" s="921"/>
      <c r="AU19" s="919" t="s">
        <v>108</v>
      </c>
      <c r="AV19" s="920"/>
      <c r="AW19" s="921"/>
      <c r="AX19" s="549"/>
      <c r="AY19" s="550"/>
      <c r="AZ19" s="551" t="s">
        <v>109</v>
      </c>
      <c r="BA19" s="552"/>
      <c r="BB19" s="550"/>
      <c r="BC19" s="551" t="s">
        <v>110</v>
      </c>
      <c r="BD19" s="553"/>
      <c r="BE19" s="554"/>
      <c r="BF19" s="555" t="s">
        <v>111</v>
      </c>
      <c r="BG19" s="556"/>
      <c r="BH19" s="922" t="s">
        <v>112</v>
      </c>
      <c r="BI19" s="923"/>
      <c r="BJ19" s="923"/>
      <c r="BK19" s="924"/>
      <c r="BL19" s="907" t="s">
        <v>113</v>
      </c>
      <c r="BM19" s="908"/>
      <c r="BN19" s="908"/>
      <c r="BO19" s="907" t="s">
        <v>114</v>
      </c>
      <c r="BP19" s="908"/>
      <c r="BQ19" s="908"/>
      <c r="BR19" s="907" t="s">
        <v>115</v>
      </c>
      <c r="BS19" s="908"/>
      <c r="BT19" s="909"/>
      <c r="BU19" s="273"/>
      <c r="BV19" s="273"/>
      <c r="BW19" s="274"/>
      <c r="BX19" s="275"/>
      <c r="BY19" s="276"/>
    </row>
    <row r="20" spans="1:77" s="5" customFormat="1" ht="79.5" thickBot="1" x14ac:dyDescent="0.3">
      <c r="A20" s="884"/>
      <c r="B20" s="886"/>
      <c r="C20" s="793"/>
      <c r="D20" s="890"/>
      <c r="E20" s="892"/>
      <c r="F20" s="894"/>
      <c r="G20" s="799"/>
      <c r="H20" s="808"/>
      <c r="I20" s="901"/>
      <c r="J20" s="902"/>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916"/>
      <c r="Y20" s="918"/>
      <c r="Z20" s="918"/>
      <c r="AA20" s="896"/>
      <c r="AB20" s="898"/>
      <c r="AC20" s="898"/>
      <c r="AD20" s="926"/>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3">
      <c r="A21" s="885"/>
      <c r="B21" s="887"/>
      <c r="C21" s="910" t="s">
        <v>165</v>
      </c>
      <c r="D21" s="911"/>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2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75" x14ac:dyDescent="0.2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75" x14ac:dyDescent="0.2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75" x14ac:dyDescent="0.2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75" x14ac:dyDescent="0.2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75" x14ac:dyDescent="0.2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75" x14ac:dyDescent="0.2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75" x14ac:dyDescent="0.2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75" x14ac:dyDescent="0.2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75" x14ac:dyDescent="0.2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75" x14ac:dyDescent="0.2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75" x14ac:dyDescent="0.2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75" x14ac:dyDescent="0.2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75" x14ac:dyDescent="0.2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75" x14ac:dyDescent="0.2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75" x14ac:dyDescent="0.2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75" x14ac:dyDescent="0.2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75" x14ac:dyDescent="0.2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75" x14ac:dyDescent="0.2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75" x14ac:dyDescent="0.2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75" x14ac:dyDescent="0.2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75" x14ac:dyDescent="0.2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75" x14ac:dyDescent="0.2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75" x14ac:dyDescent="0.2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6.5" thickBot="1" x14ac:dyDescent="0.3">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75" x14ac:dyDescent="0.2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75" x14ac:dyDescent="0.2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75" x14ac:dyDescent="0.2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75" x14ac:dyDescent="0.2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75" x14ac:dyDescent="0.2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75" x14ac:dyDescent="0.2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75" x14ac:dyDescent="0.2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75" x14ac:dyDescent="0.2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75" x14ac:dyDescent="0.2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75" x14ac:dyDescent="0.2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75" x14ac:dyDescent="0.2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75" x14ac:dyDescent="0.2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75" x14ac:dyDescent="0.2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75" x14ac:dyDescent="0.2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75" x14ac:dyDescent="0.2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75" x14ac:dyDescent="0.2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75" x14ac:dyDescent="0.2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75" x14ac:dyDescent="0.2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75" x14ac:dyDescent="0.2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75" x14ac:dyDescent="0.2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75" x14ac:dyDescent="0.2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75" x14ac:dyDescent="0.2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75" x14ac:dyDescent="0.2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75" x14ac:dyDescent="0.2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75" x14ac:dyDescent="0.2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75" x14ac:dyDescent="0.2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75" x14ac:dyDescent="0.2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75" x14ac:dyDescent="0.2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75" x14ac:dyDescent="0.2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75" x14ac:dyDescent="0.2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75" x14ac:dyDescent="0.2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75" x14ac:dyDescent="0.2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75" x14ac:dyDescent="0.2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75" x14ac:dyDescent="0.2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75" x14ac:dyDescent="0.2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75" x14ac:dyDescent="0.2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75" x14ac:dyDescent="0.2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75" x14ac:dyDescent="0.2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75" x14ac:dyDescent="0.2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75" x14ac:dyDescent="0.2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75" x14ac:dyDescent="0.2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75" x14ac:dyDescent="0.2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75" x14ac:dyDescent="0.2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75" x14ac:dyDescent="0.2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75" x14ac:dyDescent="0.2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75" x14ac:dyDescent="0.2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75" x14ac:dyDescent="0.2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75" x14ac:dyDescent="0.2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75" x14ac:dyDescent="0.2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6.5" thickBot="1" x14ac:dyDescent="0.3">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75" x14ac:dyDescent="0.2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75" x14ac:dyDescent="0.2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75" x14ac:dyDescent="0.2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75" x14ac:dyDescent="0.2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75" x14ac:dyDescent="0.2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75" x14ac:dyDescent="0.2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75" x14ac:dyDescent="0.2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75" x14ac:dyDescent="0.2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75" x14ac:dyDescent="0.2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75" x14ac:dyDescent="0.2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75" x14ac:dyDescent="0.2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75" x14ac:dyDescent="0.2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75" x14ac:dyDescent="0.2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75" x14ac:dyDescent="0.2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75" x14ac:dyDescent="0.2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75" x14ac:dyDescent="0.2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75" x14ac:dyDescent="0.2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75" x14ac:dyDescent="0.2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75" x14ac:dyDescent="0.2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75" x14ac:dyDescent="0.2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75" x14ac:dyDescent="0.2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75" x14ac:dyDescent="0.2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75" x14ac:dyDescent="0.2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75" x14ac:dyDescent="0.2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75" x14ac:dyDescent="0.2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75" x14ac:dyDescent="0.2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75" x14ac:dyDescent="0.2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75" x14ac:dyDescent="0.2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75" x14ac:dyDescent="0.2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75" x14ac:dyDescent="0.2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75" x14ac:dyDescent="0.2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75" x14ac:dyDescent="0.2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75" x14ac:dyDescent="0.2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75" x14ac:dyDescent="0.2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75" x14ac:dyDescent="0.2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75" x14ac:dyDescent="0.2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75" x14ac:dyDescent="0.2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75" x14ac:dyDescent="0.2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75" x14ac:dyDescent="0.2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75" x14ac:dyDescent="0.2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6.5" thickBot="1" x14ac:dyDescent="0.3">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5.75" hidden="1" x14ac:dyDescent="0.2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5.75" hidden="1" x14ac:dyDescent="0.2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5.75" hidden="1" x14ac:dyDescent="0.2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5.75" hidden="1" x14ac:dyDescent="0.2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5.75" hidden="1" x14ac:dyDescent="0.2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5.75" hidden="1" x14ac:dyDescent="0.2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5.75" hidden="1" x14ac:dyDescent="0.2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5.75" hidden="1" x14ac:dyDescent="0.2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6.5" hidden="1" thickBot="1" x14ac:dyDescent="0.3">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5.75" thickTop="1" x14ac:dyDescent="0.2">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QQ66seANYQJfEbWXRGbJ631EnvTbJgED2NV2ItXhUpSMjowJod6Ydt3JiTmrddWfWzt2HTmH6xSZaHw/H9uzQ==" saltValue="6WrB+Gj5/izhbz/RiRvE/w=="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R19:T19"/>
    <mergeCell ref="AU18:AW18"/>
    <mergeCell ref="AH18:AJ18"/>
    <mergeCell ref="AK18:AM18"/>
    <mergeCell ref="AO18:AQ18"/>
    <mergeCell ref="AR18:AT18"/>
    <mergeCell ref="A1:BK2"/>
    <mergeCell ref="G5:I5"/>
    <mergeCell ref="H15:I15"/>
    <mergeCell ref="A7:L7"/>
    <mergeCell ref="BH3:BK3"/>
    <mergeCell ref="BH7:BK7"/>
    <mergeCell ref="A3:J3"/>
    <mergeCell ref="A5:B5"/>
    <mergeCell ref="C5:D5"/>
    <mergeCell ref="I9:J9"/>
    <mergeCell ref="F9:G9"/>
    <mergeCell ref="AY11:BG11"/>
    <mergeCell ref="H14:I14"/>
    <mergeCell ref="BO19:BQ19"/>
    <mergeCell ref="BR19:BT19"/>
    <mergeCell ref="C21:D21"/>
    <mergeCell ref="U19:W19"/>
    <mergeCell ref="X19:X20"/>
    <mergeCell ref="Y19:Y20"/>
    <mergeCell ref="AR19:AT19"/>
    <mergeCell ref="AU19:AW19"/>
    <mergeCell ref="BH19:BK19"/>
    <mergeCell ref="Z19:Z20"/>
    <mergeCell ref="AH19:AJ19"/>
    <mergeCell ref="AK19:AM19"/>
    <mergeCell ref="AO19:AQ19"/>
    <mergeCell ref="AD19:AD20"/>
    <mergeCell ref="AE19:AG19"/>
    <mergeCell ref="BL19:BN19"/>
    <mergeCell ref="BX18:BY18"/>
    <mergeCell ref="A19:A21"/>
    <mergeCell ref="B19:B21"/>
    <mergeCell ref="C19:C20"/>
    <mergeCell ref="D19:D20"/>
    <mergeCell ref="E19:E20"/>
    <mergeCell ref="F19:F20"/>
    <mergeCell ref="AA19:AA20"/>
    <mergeCell ref="AB19:AB20"/>
    <mergeCell ref="AC19:AC20"/>
    <mergeCell ref="G19:G20"/>
    <mergeCell ref="H19:H20"/>
    <mergeCell ref="I19:I20"/>
    <mergeCell ref="J19:J20"/>
    <mergeCell ref="O19:Q19"/>
    <mergeCell ref="AE18:AG18"/>
    <mergeCell ref="J17:J18"/>
    <mergeCell ref="X17:X18"/>
    <mergeCell ref="Y17:Y18"/>
    <mergeCell ref="Z17:Z18"/>
    <mergeCell ref="AA17:AA18"/>
    <mergeCell ref="L18:N18"/>
    <mergeCell ref="E17:E18"/>
    <mergeCell ref="F17:F18"/>
    <mergeCell ref="G17:G18"/>
    <mergeCell ref="H17:H18"/>
    <mergeCell ref="I17:I18"/>
    <mergeCell ref="BO15:BQ15"/>
    <mergeCell ref="BR15:BT15"/>
    <mergeCell ref="BL15:BN15"/>
    <mergeCell ref="C16:E16"/>
    <mergeCell ref="H16:I16"/>
    <mergeCell ref="BL16:BN16"/>
    <mergeCell ref="BO16:BQ16"/>
    <mergeCell ref="BR16:BT16"/>
    <mergeCell ref="BL14:BN14"/>
    <mergeCell ref="BO14:BQ14"/>
    <mergeCell ref="BR14:BT14"/>
    <mergeCell ref="BL13:BN13"/>
    <mergeCell ref="BL11:BT11"/>
    <mergeCell ref="BL12:BN12"/>
    <mergeCell ref="BO12:BQ12"/>
    <mergeCell ref="BR12:BT12"/>
    <mergeCell ref="BO13:BQ13"/>
    <mergeCell ref="BR13:BT13"/>
  </mergeCells>
  <conditionalFormatting sqref="C5:D5 J5 C9 I9">
    <cfRule type="cellIs" dxfId="143" priority="10" stopIfTrue="1" operator="equal">
      <formula>0</formula>
    </cfRule>
  </conditionalFormatting>
  <conditionalFormatting sqref="E9:F9">
    <cfRule type="cellIs" dxfId="142" priority="1" stopIfTrue="1" operator="equal">
      <formula>0</formula>
    </cfRule>
  </conditionalFormatting>
  <conditionalFormatting sqref="K9">
    <cfRule type="cellIs" dxfId="141" priority="13" stopIfTrue="1" operator="equal">
      <formula>0</formula>
    </cfRule>
  </conditionalFormatting>
  <conditionalFormatting sqref="L22:N146">
    <cfRule type="cellIs" dxfId="140" priority="27" stopIfTrue="1" operator="equal">
      <formula>"NC"</formula>
    </cfRule>
  </conditionalFormatting>
  <conditionalFormatting sqref="O22:O146 BL22:BL146">
    <cfRule type="cellIs" dxfId="139" priority="28" stopIfTrue="1" operator="equal">
      <formula>"NC"</formula>
    </cfRule>
  </conditionalFormatting>
  <conditionalFormatting sqref="P22:P146 S22:S146 V22:V146 BC22:BC146 BF22:BF146 BM22:BM146 BP22:BP146 BS22:BS146">
    <cfRule type="cellIs" dxfId="138" priority="29" stopIfTrue="1" operator="equal">
      <formula>"""NC"""</formula>
    </cfRule>
  </conditionalFormatting>
  <conditionalFormatting sqref="Q22:Q146 W22:W146 BA22:BA146 BD22:BD146 BG22:BG146 BN22:BN146 BQ22:BQ146 BT22:BT146">
    <cfRule type="cellIs" dxfId="137" priority="15" stopIfTrue="1" operator="between">
      <formula>0.1</formula>
      <formula>0.9</formula>
    </cfRule>
    <cfRule type="cellIs" dxfId="136" priority="16" stopIfTrue="1" operator="between">
      <formula>1.1000001</formula>
      <formula>5</formula>
    </cfRule>
  </conditionalFormatting>
  <conditionalFormatting sqref="R22:R146 U22:U146 BB22:BB146 BE22:BE146 BO22:BO146 BR22:BR146">
    <cfRule type="cellIs" dxfId="135" priority="30" stopIfTrue="1" operator="between">
      <formula>$R$18</formula>
      <formula>$T$18</formula>
    </cfRule>
    <cfRule type="cellIs" dxfId="134" priority="31" stopIfTrue="1" operator="equal">
      <formula>"""yes"""</formula>
    </cfRule>
    <cfRule type="cellIs" dxfId="133" priority="32" stopIfTrue="1" operator="equal">
      <formula>"NC"</formula>
    </cfRule>
  </conditionalFormatting>
  <conditionalFormatting sqref="T22:T146">
    <cfRule type="cellIs" dxfId="132" priority="17" stopIfTrue="1" operator="between">
      <formula>0.1</formula>
      <formula>0.9</formula>
    </cfRule>
    <cfRule type="cellIs" dxfId="131" priority="18" stopIfTrue="1" operator="between">
      <formula>1.100001</formula>
      <formula>5</formula>
    </cfRule>
  </conditionalFormatting>
  <conditionalFormatting sqref="AN22:AN146">
    <cfRule type="cellIs" dxfId="130" priority="22" stopIfTrue="1" operator="equal">
      <formula>"above"</formula>
    </cfRule>
    <cfRule type="cellIs" dxfId="129" priority="23" stopIfTrue="1" operator="equal">
      <formula>"below"</formula>
    </cfRule>
  </conditionalFormatting>
  <conditionalFormatting sqref="BH22:BH146">
    <cfRule type="cellIs" dxfId="128" priority="24" stopIfTrue="1" operator="greaterThan">
      <formula>$F$16</formula>
    </cfRule>
    <cfRule type="cellIs" dxfId="127" priority="25" stopIfTrue="1" operator="lessThan">
      <formula>$F$16</formula>
    </cfRule>
  </conditionalFormatting>
  <conditionalFormatting sqref="BI9">
    <cfRule type="cellIs" dxfId="126" priority="7" stopIfTrue="1" operator="equal">
      <formula>0</formula>
    </cfRule>
  </conditionalFormatting>
  <conditionalFormatting sqref="BI22:BK146">
    <cfRule type="cellIs" dxfId="125" priority="14" stopIfTrue="1" operator="equal">
      <formula>"NC"</formula>
    </cfRule>
  </conditionalFormatting>
  <conditionalFormatting sqref="BK9:BL9">
    <cfRule type="cellIs" dxfId="124" priority="9" stopIfTrue="1" operator="equal">
      <formula>0</formula>
    </cfRule>
  </conditionalFormatting>
  <conditionalFormatting sqref="BU22:BW146">
    <cfRule type="cellIs" dxfId="123" priority="26" stopIfTrue="1" operator="equal">
      <formula>"NC"</formula>
    </cfRule>
  </conditionalFormatting>
  <conditionalFormatting sqref="BX22:BX146">
    <cfRule type="cellIs" dxfId="122" priority="19" stopIfTrue="1" operator="greaterThan">
      <formula>0</formula>
    </cfRule>
  </conditionalFormatting>
  <conditionalFormatting sqref="BY22:BY146">
    <cfRule type="cellIs" dxfId="121" priority="20" stopIfTrue="1" operator="equal">
      <formula>$BX$16</formula>
    </cfRule>
    <cfRule type="cellIs" dxfId="120" priority="21" stopIfTrue="1" operator="equal">
      <formula>$BX$15</formula>
    </cfRule>
  </conditionalFormatting>
  <dataValidations count="6">
    <dataValidation type="textLength" allowBlank="1" showInputMessage="1" showErrorMessage="1" error="Please enter three-digit campus number" sqref="B22:B137" xr:uid="{00000000-0002-0000-0B00-000000000000}">
      <formula1>0</formula1>
      <formula2>3</formula2>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B00-000001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B00-000002000000}">
      <formula1>$C$138:$C$146</formula1>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B00-000003000000}"/>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B00-000004000000}">
      <formula1>6</formula1>
      <formula2>6</formula2>
    </dataValidation>
    <dataValidation type="custom" allowBlank="1" showInputMessage="1" showErrorMessage="1" errorTitle="Enter a Y" error="All Campuses must be Title I or Skipped" sqref="D22:D137" xr:uid="{00000000-0002-0000-0B00-000005000000}">
      <formula1>OR(E23="Y",E23="y")</formula1>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C30" sqref="C30"/>
    </sheetView>
  </sheetViews>
  <sheetFormatPr defaultColWidth="0.140625" defaultRowHeight="12.75" zeroHeight="1" x14ac:dyDescent="0.2"/>
  <cols>
    <col min="1" max="1" width="7.140625" style="11" customWidth="1"/>
    <col min="2" max="2" width="11" style="12" customWidth="1"/>
    <col min="3" max="3" width="36.42578125" style="13" customWidth="1"/>
    <col min="4" max="4" width="15.42578125" style="14" customWidth="1"/>
    <col min="5" max="5" width="15" style="16" hidden="1" customWidth="1"/>
    <col min="6" max="6" width="12.85546875" style="353" customWidth="1"/>
    <col min="7" max="7" width="15.42578125" style="354" customWidth="1"/>
    <col min="8" max="8" width="19.5703125" style="15" customWidth="1"/>
    <col min="9" max="9" width="20" style="2" customWidth="1"/>
    <col min="10" max="10" width="15.42578125" style="2" customWidth="1"/>
    <col min="11" max="11" width="21.42578125" style="2" hidden="1" customWidth="1"/>
    <col min="12" max="12" width="13.42578125" style="2" hidden="1" customWidth="1"/>
    <col min="13" max="13" width="12" style="2" hidden="1" customWidth="1"/>
    <col min="14" max="14" width="10.5703125" style="8" hidden="1" customWidth="1"/>
    <col min="15" max="15" width="12" style="2" hidden="1" customWidth="1"/>
    <col min="16" max="16" width="16.42578125" style="6" hidden="1" customWidth="1"/>
    <col min="17" max="17" width="13.5703125" style="2" hidden="1" customWidth="1"/>
    <col min="18" max="18" width="14.42578125" style="3" hidden="1" customWidth="1"/>
    <col min="19" max="19" width="18.5703125" style="6" hidden="1" customWidth="1"/>
    <col min="20" max="20" width="13.140625" style="3" hidden="1" customWidth="1"/>
    <col min="21" max="21" width="10.42578125" style="3" hidden="1" customWidth="1"/>
    <col min="22" max="22" width="11" style="6" hidden="1" customWidth="1"/>
    <col min="23" max="23" width="16.85546875" style="9" hidden="1" customWidth="1"/>
    <col min="24" max="24" width="27.5703125" style="17" hidden="1" customWidth="1"/>
    <col min="25" max="25" width="43" style="18" hidden="1" customWidth="1"/>
    <col min="26" max="26" width="68.140625" style="18" hidden="1" customWidth="1"/>
    <col min="27" max="27" width="55.140625" style="18" hidden="1" customWidth="1"/>
    <col min="28" max="28" width="15.42578125" hidden="1" customWidth="1"/>
    <col min="29" max="29" width="32.42578125" hidden="1" customWidth="1"/>
    <col min="30" max="30" width="18.42578125" hidden="1" customWidth="1"/>
    <col min="31" max="31" width="19.140625" hidden="1" customWidth="1"/>
    <col min="32" max="32" width="42.140625" hidden="1" customWidth="1"/>
    <col min="33" max="33" width="16.42578125" hidden="1" customWidth="1"/>
    <col min="34" max="34" width="19.140625" hidden="1" customWidth="1"/>
    <col min="35" max="35" width="19.42578125" hidden="1" customWidth="1"/>
    <col min="36" max="36" width="16.42578125" hidden="1" customWidth="1"/>
    <col min="37" max="37" width="42.140625" hidden="1" customWidth="1"/>
    <col min="38" max="38" width="15.5703125" hidden="1" customWidth="1"/>
    <col min="39" max="39" width="16" hidden="1" customWidth="1"/>
    <col min="40" max="40" width="19.42578125" hidden="1" customWidth="1"/>
    <col min="41" max="42" width="19.140625" hidden="1" customWidth="1"/>
    <col min="43" max="43" width="42.140625" hidden="1" customWidth="1"/>
    <col min="44" max="44" width="19.140625" hidden="1" customWidth="1"/>
    <col min="45" max="45" width="19.42578125" hidden="1" customWidth="1"/>
    <col min="46" max="46" width="16.42578125" hidden="1" customWidth="1"/>
    <col min="47" max="47" width="19.140625" hidden="1" customWidth="1"/>
    <col min="48" max="48" width="15.5703125" hidden="1" customWidth="1"/>
    <col min="49" max="49" width="16.42578125" hidden="1" customWidth="1"/>
    <col min="50" max="50" width="21.42578125" style="355" hidden="1" customWidth="1"/>
    <col min="51" max="51" width="22" hidden="1" customWidth="1"/>
    <col min="52" max="52" width="20.140625" hidden="1" customWidth="1"/>
    <col min="53" max="53" width="18.42578125" hidden="1" customWidth="1"/>
    <col min="54" max="54" width="22" hidden="1" customWidth="1"/>
    <col min="55" max="55" width="20.140625" hidden="1" customWidth="1"/>
    <col min="56" max="56" width="18.42578125" hidden="1" customWidth="1"/>
    <col min="57" max="57" width="16.42578125" hidden="1" customWidth="1"/>
    <col min="58" max="58" width="20.85546875" hidden="1" customWidth="1"/>
    <col min="59" max="59" width="18.42578125" hidden="1" customWidth="1"/>
    <col min="60" max="60" width="14" style="356" customWidth="1"/>
    <col min="61" max="62" width="33.5703125" customWidth="1"/>
    <col min="63" max="63" width="33.5703125" style="357" customWidth="1"/>
    <col min="64" max="64" width="17" hidden="1" customWidth="1"/>
    <col min="65" max="65" width="15.5703125" hidden="1" customWidth="1"/>
    <col min="66" max="66" width="12.140625" hidden="1" customWidth="1"/>
    <col min="67" max="67" width="16.42578125" hidden="1" customWidth="1"/>
    <col min="68" max="70" width="15.5703125" hidden="1" customWidth="1"/>
    <col min="71" max="71" width="13.42578125" hidden="1" customWidth="1"/>
    <col min="72" max="72" width="15.5703125" hidden="1" customWidth="1"/>
    <col min="73" max="75" width="8.5703125" hidden="1" customWidth="1"/>
    <col min="76" max="77" width="15.5703125" hidden="1" customWidth="1"/>
    <col min="78" max="255" width="27" hidden="1" customWidth="1"/>
  </cols>
  <sheetData>
    <row r="1" spans="1:77" ht="78" customHeight="1" thickTop="1" x14ac:dyDescent="0.2">
      <c r="A1" s="721" t="str">
        <f>a!B1</f>
        <v>Federal Fiscal Compliance and Reporting Division
Comparability Computation Form (CCF)
2024-2025 School Year</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8"/>
      <c r="BL1" s="415"/>
      <c r="BM1" s="415"/>
      <c r="BN1" s="415"/>
      <c r="BO1" s="415"/>
      <c r="BP1" s="415"/>
      <c r="BQ1" s="415"/>
      <c r="BR1" s="415"/>
      <c r="BS1" s="415"/>
      <c r="BT1" s="416"/>
    </row>
    <row r="2" spans="1:77" ht="12.75" customHeight="1" thickBot="1" x14ac:dyDescent="0.25">
      <c r="A2" s="929"/>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1"/>
      <c r="BT2" s="357"/>
    </row>
    <row r="3" spans="1:77" ht="24" thickBot="1" x14ac:dyDescent="0.25">
      <c r="A3" s="830" t="s">
        <v>48</v>
      </c>
      <c r="B3" s="831"/>
      <c r="C3" s="831"/>
      <c r="D3" s="831"/>
      <c r="E3" s="831"/>
      <c r="F3" s="831"/>
      <c r="G3" s="831"/>
      <c r="H3" s="831"/>
      <c r="I3" s="831"/>
      <c r="J3" s="831"/>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31"/>
      <c r="BI3" s="831"/>
      <c r="BJ3" s="831"/>
      <c r="BK3" s="832"/>
      <c r="BT3" s="357"/>
    </row>
    <row r="4" spans="1:77" ht="9.9499999999999993" customHeight="1" thickBot="1" x14ac:dyDescent="0.25">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25">
      <c r="A5" s="728" t="s">
        <v>50</v>
      </c>
      <c r="B5" s="729"/>
      <c r="C5" s="934">
        <f>a!D5</f>
        <v>0</v>
      </c>
      <c r="D5" s="935"/>
      <c r="E5" s="216"/>
      <c r="F5" s="397"/>
      <c r="G5" s="734" t="s">
        <v>49</v>
      </c>
      <c r="H5" s="734"/>
      <c r="I5" s="735"/>
      <c r="J5" s="600">
        <f>a!J5</f>
        <v>0</v>
      </c>
      <c r="K5" s="445"/>
      <c r="N5" s="2"/>
      <c r="W5" s="3"/>
      <c r="X5" s="446"/>
      <c r="Y5" s="447"/>
      <c r="Z5" s="447"/>
      <c r="AA5" s="447"/>
      <c r="BH5" s="141"/>
      <c r="BI5" s="141"/>
      <c r="BJ5" s="141"/>
      <c r="BK5" s="448"/>
      <c r="BT5" s="357"/>
    </row>
    <row r="6" spans="1:77" ht="9.9499999999999993" customHeight="1" thickBot="1" x14ac:dyDescent="0.25">
      <c r="A6" s="144"/>
      <c r="B6" s="141"/>
      <c r="C6" s="141"/>
      <c r="D6" s="141"/>
      <c r="E6" s="141"/>
      <c r="F6" s="141"/>
      <c r="G6" s="141"/>
      <c r="H6" s="141"/>
      <c r="I6" s="141"/>
      <c r="J6" s="141"/>
      <c r="N6" s="2"/>
      <c r="W6" s="3"/>
      <c r="X6" s="446"/>
      <c r="Y6" s="447"/>
      <c r="Z6" s="447"/>
      <c r="AA6" s="447"/>
      <c r="BH6" s="141"/>
      <c r="BI6" s="141"/>
      <c r="BJ6" s="141"/>
      <c r="BK6" s="448"/>
      <c r="BT6" s="357"/>
    </row>
    <row r="7" spans="1:77" ht="24" thickBot="1" x14ac:dyDescent="0.25">
      <c r="A7" s="830" t="s">
        <v>51</v>
      </c>
      <c r="B7" s="831"/>
      <c r="C7" s="831"/>
      <c r="D7" s="831"/>
      <c r="E7" s="831"/>
      <c r="F7" s="831"/>
      <c r="G7" s="831"/>
      <c r="H7" s="831"/>
      <c r="I7" s="831"/>
      <c r="J7" s="831"/>
      <c r="K7" s="831"/>
      <c r="L7" s="831"/>
      <c r="N7" s="2"/>
      <c r="W7" s="3"/>
      <c r="X7" s="446"/>
      <c r="Y7" s="447"/>
      <c r="Z7" s="447"/>
      <c r="AA7" s="447"/>
      <c r="BH7" s="831"/>
      <c r="BI7" s="831"/>
      <c r="BJ7" s="831"/>
      <c r="BK7" s="832"/>
      <c r="BT7" s="357"/>
    </row>
    <row r="8" spans="1:77" ht="9.9499999999999993" customHeight="1" thickBot="1" x14ac:dyDescent="0.25">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25">
      <c r="A9" s="208"/>
      <c r="B9" s="599" t="s">
        <v>52</v>
      </c>
      <c r="C9" s="602">
        <f>a!M5</f>
        <v>0</v>
      </c>
      <c r="D9" s="599" t="s">
        <v>166</v>
      </c>
      <c r="E9" s="612"/>
      <c r="F9" s="938">
        <f>a!M7</f>
        <v>0</v>
      </c>
      <c r="G9" s="937"/>
      <c r="H9" s="599" t="s">
        <v>53</v>
      </c>
      <c r="I9" s="936">
        <f>a!S5</f>
        <v>0</v>
      </c>
      <c r="J9" s="937"/>
      <c r="K9" s="212" t="e">
        <f>#REF!</f>
        <v>#REF!</v>
      </c>
      <c r="L9" s="210"/>
      <c r="N9" s="2"/>
      <c r="W9" s="3"/>
      <c r="X9" s="446"/>
      <c r="Y9" s="447"/>
      <c r="Z9" s="447"/>
      <c r="AA9" s="447"/>
      <c r="BH9" s="599" t="s">
        <v>54</v>
      </c>
      <c r="BI9" s="601">
        <f>a!V5</f>
        <v>0</v>
      </c>
      <c r="BJ9" s="599" t="s">
        <v>55</v>
      </c>
      <c r="BK9" s="630">
        <f>a!S7</f>
        <v>0</v>
      </c>
      <c r="BL9" s="598"/>
      <c r="BT9" s="357"/>
    </row>
    <row r="10" spans="1:77" ht="9.9499999999999993" customHeight="1" thickBot="1" x14ac:dyDescent="0.25">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499999999999993" customHeight="1" thickTop="1" thickBot="1" x14ac:dyDescent="1.2">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939" t="s">
        <v>64</v>
      </c>
      <c r="AZ11" s="939"/>
      <c r="BA11" s="939"/>
      <c r="BB11" s="939"/>
      <c r="BC11" s="939"/>
      <c r="BD11" s="939"/>
      <c r="BE11" s="939"/>
      <c r="BF11" s="939"/>
      <c r="BG11" s="939"/>
      <c r="BH11" s="224"/>
      <c r="BI11" s="225"/>
      <c r="BJ11" s="225"/>
      <c r="BK11" s="226"/>
      <c r="BL11" s="863" t="s">
        <v>64</v>
      </c>
      <c r="BM11" s="863"/>
      <c r="BN11" s="863"/>
      <c r="BO11" s="863"/>
      <c r="BP11" s="863"/>
      <c r="BQ11" s="863"/>
      <c r="BR11" s="863"/>
      <c r="BS11" s="863"/>
      <c r="BT11" s="864"/>
      <c r="BU11" s="227" t="str">
        <f>IF(BY14=0,"",IF($BY$17="N","",COUNTIF($BH$22:$BH$146,"&gt;0")))</f>
        <v/>
      </c>
      <c r="BV11" s="228" t="str">
        <f>IF(BY14=0,"",IF($BY$17="N","",COUNTIF($BH$22:$BH$146,"&gt;0")))</f>
        <v/>
      </c>
      <c r="BW11" s="228" t="str">
        <f>IF(BY14=0,"",IF($BY$17="N","",COUNTIF($BH$22:$BH$146,"&gt;0")))</f>
        <v/>
      </c>
      <c r="BX11" s="229"/>
      <c r="BY11" s="229"/>
    </row>
    <row r="12" spans="1:77" s="21" customFormat="1" ht="20.100000000000001" customHeight="1" thickBot="1" x14ac:dyDescent="0.25">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861">
        <f>COUNT($BH$22:$BH$147)</f>
        <v>0</v>
      </c>
      <c r="BM12" s="861"/>
      <c r="BN12" s="861"/>
      <c r="BO12" s="861">
        <f>COUNT($BH$22:$BH$147)</f>
        <v>0</v>
      </c>
      <c r="BP12" s="861"/>
      <c r="BQ12" s="861"/>
      <c r="BR12" s="861">
        <f>COUNT($BH$22:$BH$147)</f>
        <v>0</v>
      </c>
      <c r="BS12" s="861"/>
      <c r="BT12" s="862"/>
      <c r="BU12" s="238" t="str">
        <f>IF(BY14=0,"",IF($BY$17="N","",COUNTIF($BY$22:$BY$146,"above")))</f>
        <v/>
      </c>
      <c r="BV12" s="238" t="str">
        <f>IF(BY14=0,"",IF($BY$17="N","",COUNTIF($BY22:$BY146,"above")))</f>
        <v/>
      </c>
      <c r="BW12" s="238" t="str">
        <f>IF(BY14=0,"",IF($BY$17="N","",COUNTIF($BY22:$BY146,"above")))</f>
        <v/>
      </c>
      <c r="BX12" s="239"/>
      <c r="BY12" s="239"/>
    </row>
    <row r="13" spans="1:77" s="22" customFormat="1" ht="20.100000000000001" customHeight="1" thickBot="1" x14ac:dyDescent="0.25">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861">
        <f>COUNTIF($D$22:$D$147,"Y")</f>
        <v>0</v>
      </c>
      <c r="BM13" s="861"/>
      <c r="BN13" s="861"/>
      <c r="BO13" s="861">
        <f>COUNTIF($D$22:$D$147,"Y")</f>
        <v>0</v>
      </c>
      <c r="BP13" s="861"/>
      <c r="BQ13" s="861"/>
      <c r="BR13" s="861">
        <f>COUNTIF($D$22:$D$147,"Y")</f>
        <v>0</v>
      </c>
      <c r="BS13" s="861"/>
      <c r="BT13" s="862"/>
      <c r="BU13" s="238" t="str">
        <f>IF(BY14=0,"",IF($BY$17="N","",COUNTIF($BY$22:$BY$146,"below")))</f>
        <v/>
      </c>
      <c r="BV13" s="238" t="str">
        <f>IF(BY14=0,"",IF($BY$17="N","",COUNTIF($BY22:$BY146,"below")))</f>
        <v/>
      </c>
      <c r="BW13" s="238" t="str">
        <f>IF(BY14=0,"",IF($BY$17="N","",COUNTIF($BY22:$BY146,"below")))</f>
        <v/>
      </c>
      <c r="BX13" s="243"/>
      <c r="BY13" s="243"/>
    </row>
    <row r="14" spans="1:77" s="22" customFormat="1" ht="20.100000000000001" customHeight="1" thickBot="1" x14ac:dyDescent="0.25">
      <c r="A14" s="208"/>
      <c r="B14" s="209"/>
      <c r="C14" s="584" t="s">
        <v>59</v>
      </c>
      <c r="D14" s="209"/>
      <c r="E14" s="209"/>
      <c r="F14" s="209"/>
      <c r="G14" s="209"/>
      <c r="H14" s="940" t="s">
        <v>60</v>
      </c>
      <c r="I14" s="941"/>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861">
        <f>BL12-BL13</f>
        <v>0</v>
      </c>
      <c r="BM14" s="861"/>
      <c r="BN14" s="861"/>
      <c r="BO14" s="861">
        <f>BO12-BO13</f>
        <v>0</v>
      </c>
      <c r="BP14" s="861"/>
      <c r="BQ14" s="861"/>
      <c r="BR14" s="861">
        <f>BR12-BR13</f>
        <v>0</v>
      </c>
      <c r="BS14" s="861"/>
      <c r="BT14" s="862"/>
      <c r="BU14" s="238" t="str">
        <f>IF(BY14=0,"",IF($BY$17="N","",COUNTIF(BU22:BU146,"Yes")))</f>
        <v/>
      </c>
      <c r="BV14" s="247" t="str">
        <f>IF(BY14=0,"",IF($BY$17="N","",COUNTIF(BV22:BV146,"Yes")))</f>
        <v/>
      </c>
      <c r="BW14" s="238" t="str">
        <f>IF(BY14=0,"",IF($BY$17="N","",COUNTIF(BW22:BW146,"Yes")))</f>
        <v/>
      </c>
      <c r="BX14" s="248" t="s">
        <v>73</v>
      </c>
      <c r="BY14" s="249">
        <f>COUNT(BX22:BX146)</f>
        <v>0</v>
      </c>
    </row>
    <row r="15" spans="1:77" s="22" customFormat="1" ht="20.100000000000001" customHeight="1" thickBot="1" x14ac:dyDescent="0.25">
      <c r="A15" s="208"/>
      <c r="B15" s="209"/>
      <c r="C15" s="209"/>
      <c r="D15" s="209"/>
      <c r="E15" s="209"/>
      <c r="F15" s="209"/>
      <c r="G15" s="209"/>
      <c r="H15" s="932" t="s">
        <v>34</v>
      </c>
      <c r="I15" s="933"/>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861">
        <f>COUNTIF(BL22:BL147,"Yes")</f>
        <v>0</v>
      </c>
      <c r="BM15" s="861"/>
      <c r="BN15" s="861"/>
      <c r="BO15" s="861">
        <f>COUNTIF(BO22:BO147,"Yes")</f>
        <v>0</v>
      </c>
      <c r="BP15" s="861"/>
      <c r="BQ15" s="861"/>
      <c r="BR15" s="861">
        <f>COUNTIF(BR22:BR147,"Yes")</f>
        <v>0</v>
      </c>
      <c r="BS15" s="861"/>
      <c r="BT15" s="862"/>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100000000000001" customHeight="1" thickBot="1" x14ac:dyDescent="0.25">
      <c r="A16" s="208"/>
      <c r="B16" s="209"/>
      <c r="C16" s="865" t="s">
        <v>135</v>
      </c>
      <c r="D16" s="865"/>
      <c r="E16" s="866"/>
      <c r="F16" s="388"/>
      <c r="G16" s="389"/>
      <c r="H16" s="867"/>
      <c r="I16" s="868"/>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861">
        <f>COUNTIF(BL22:BL147,"NC")</f>
        <v>0</v>
      </c>
      <c r="BM16" s="861"/>
      <c r="BN16" s="861"/>
      <c r="BO16" s="861">
        <f>COUNTIF(BO22:BO147,"NC")</f>
        <v>0</v>
      </c>
      <c r="BP16" s="861"/>
      <c r="BQ16" s="861"/>
      <c r="BR16" s="861">
        <f>COUNTIF(BR22:BR147,"NC")</f>
        <v>0</v>
      </c>
      <c r="BS16" s="861"/>
      <c r="BT16" s="862"/>
      <c r="BU16" s="239"/>
      <c r="BV16" s="239"/>
      <c r="BW16" s="239"/>
      <c r="BX16" s="248" t="s">
        <v>84</v>
      </c>
      <c r="BY16" s="253">
        <f>COUNTIF($BY$22:$BY$146,"below")</f>
        <v>0</v>
      </c>
    </row>
    <row r="17" spans="1:77" s="1" customFormat="1" ht="9.9499999999999993" customHeight="1" thickBot="1" x14ac:dyDescent="0.3">
      <c r="A17" s="515"/>
      <c r="B17" s="516"/>
      <c r="C17" s="516"/>
      <c r="D17" s="517"/>
      <c r="E17" s="869"/>
      <c r="F17" s="871" t="s">
        <v>9</v>
      </c>
      <c r="G17" s="871" t="s">
        <v>9</v>
      </c>
      <c r="H17" s="873" t="s">
        <v>1</v>
      </c>
      <c r="I17" s="873" t="s">
        <v>2</v>
      </c>
      <c r="J17" s="875"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877" t="s">
        <v>17</v>
      </c>
      <c r="Y17" s="879" t="s">
        <v>16</v>
      </c>
      <c r="Z17" s="879" t="s">
        <v>16</v>
      </c>
      <c r="AA17" s="879"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499999999999993" customHeight="1" thickBot="1" x14ac:dyDescent="0.3">
      <c r="A18" s="531"/>
      <c r="B18" s="532"/>
      <c r="C18" s="532"/>
      <c r="D18" s="533"/>
      <c r="E18" s="870"/>
      <c r="F18" s="872"/>
      <c r="G18" s="872"/>
      <c r="H18" s="874"/>
      <c r="I18" s="874"/>
      <c r="J18" s="876"/>
      <c r="K18" s="534"/>
      <c r="L18" s="881"/>
      <c r="M18" s="881"/>
      <c r="N18" s="881"/>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878"/>
      <c r="Y18" s="880"/>
      <c r="Z18" s="880"/>
      <c r="AA18" s="880"/>
      <c r="AB18" s="539"/>
      <c r="AC18" s="539"/>
      <c r="AD18" s="539"/>
      <c r="AE18" s="906" t="s">
        <v>91</v>
      </c>
      <c r="AF18" s="906"/>
      <c r="AG18" s="906"/>
      <c r="AH18" s="906" t="s">
        <v>92</v>
      </c>
      <c r="AI18" s="906"/>
      <c r="AJ18" s="906"/>
      <c r="AK18" s="906" t="s">
        <v>93</v>
      </c>
      <c r="AL18" s="906"/>
      <c r="AM18" s="906"/>
      <c r="AN18" s="540"/>
      <c r="AO18" s="906" t="s">
        <v>94</v>
      </c>
      <c r="AP18" s="906"/>
      <c r="AQ18" s="906"/>
      <c r="AR18" s="906" t="s">
        <v>95</v>
      </c>
      <c r="AS18" s="906"/>
      <c r="AT18" s="906"/>
      <c r="AU18" s="906" t="s">
        <v>96</v>
      </c>
      <c r="AV18" s="906"/>
      <c r="AW18" s="906"/>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82" t="s">
        <v>97</v>
      </c>
      <c r="BY18" s="883"/>
    </row>
    <row r="19" spans="1:77" s="5" customFormat="1" ht="16.5" customHeight="1" thickBot="1" x14ac:dyDescent="0.3">
      <c r="A19" s="884" t="s">
        <v>11</v>
      </c>
      <c r="B19" s="886" t="s">
        <v>12</v>
      </c>
      <c r="C19" s="888" t="s">
        <v>0</v>
      </c>
      <c r="D19" s="889" t="s">
        <v>98</v>
      </c>
      <c r="E19" s="891"/>
      <c r="F19" s="893" t="s">
        <v>99</v>
      </c>
      <c r="G19" s="899" t="s">
        <v>18</v>
      </c>
      <c r="H19" s="891" t="s">
        <v>19</v>
      </c>
      <c r="I19" s="900" t="s">
        <v>100</v>
      </c>
      <c r="J19" s="900" t="s">
        <v>101</v>
      </c>
      <c r="K19" s="545"/>
      <c r="L19" s="546" t="s">
        <v>3</v>
      </c>
      <c r="M19" s="547" t="s">
        <v>4</v>
      </c>
      <c r="N19" s="546" t="s">
        <v>5</v>
      </c>
      <c r="O19" s="903" t="s">
        <v>6</v>
      </c>
      <c r="P19" s="904"/>
      <c r="Q19" s="905"/>
      <c r="R19" s="942" t="s">
        <v>7</v>
      </c>
      <c r="S19" s="913"/>
      <c r="T19" s="943"/>
      <c r="U19" s="912" t="s">
        <v>8</v>
      </c>
      <c r="V19" s="913"/>
      <c r="W19" s="914"/>
      <c r="X19" s="915" t="s">
        <v>27</v>
      </c>
      <c r="Y19" s="917" t="s">
        <v>28</v>
      </c>
      <c r="Z19" s="917" t="s">
        <v>29</v>
      </c>
      <c r="AA19" s="895" t="s">
        <v>30</v>
      </c>
      <c r="AB19" s="897" t="s">
        <v>102</v>
      </c>
      <c r="AC19" s="897" t="s">
        <v>0</v>
      </c>
      <c r="AD19" s="925" t="s">
        <v>103</v>
      </c>
      <c r="AE19" s="919" t="s">
        <v>104</v>
      </c>
      <c r="AF19" s="920"/>
      <c r="AG19" s="921"/>
      <c r="AH19" s="919" t="s">
        <v>105</v>
      </c>
      <c r="AI19" s="920"/>
      <c r="AJ19" s="921"/>
      <c r="AK19" s="919" t="s">
        <v>106</v>
      </c>
      <c r="AL19" s="920"/>
      <c r="AM19" s="921"/>
      <c r="AN19" s="548"/>
      <c r="AO19" s="919" t="s">
        <v>107</v>
      </c>
      <c r="AP19" s="920"/>
      <c r="AQ19" s="921"/>
      <c r="AR19" s="919" t="s">
        <v>107</v>
      </c>
      <c r="AS19" s="920"/>
      <c r="AT19" s="921"/>
      <c r="AU19" s="919" t="s">
        <v>108</v>
      </c>
      <c r="AV19" s="920"/>
      <c r="AW19" s="921"/>
      <c r="AX19" s="549"/>
      <c r="AY19" s="550"/>
      <c r="AZ19" s="551" t="s">
        <v>109</v>
      </c>
      <c r="BA19" s="552"/>
      <c r="BB19" s="550"/>
      <c r="BC19" s="551" t="s">
        <v>110</v>
      </c>
      <c r="BD19" s="553"/>
      <c r="BE19" s="554"/>
      <c r="BF19" s="555" t="s">
        <v>111</v>
      </c>
      <c r="BG19" s="556"/>
      <c r="BH19" s="922" t="s">
        <v>112</v>
      </c>
      <c r="BI19" s="923"/>
      <c r="BJ19" s="923"/>
      <c r="BK19" s="924"/>
      <c r="BL19" s="907" t="s">
        <v>113</v>
      </c>
      <c r="BM19" s="908"/>
      <c r="BN19" s="908"/>
      <c r="BO19" s="907" t="s">
        <v>114</v>
      </c>
      <c r="BP19" s="908"/>
      <c r="BQ19" s="908"/>
      <c r="BR19" s="907" t="s">
        <v>115</v>
      </c>
      <c r="BS19" s="908"/>
      <c r="BT19" s="909"/>
      <c r="BU19" s="273"/>
      <c r="BV19" s="273"/>
      <c r="BW19" s="274"/>
      <c r="BX19" s="275"/>
      <c r="BY19" s="276"/>
    </row>
    <row r="20" spans="1:77" s="5" customFormat="1" ht="79.5" thickBot="1" x14ac:dyDescent="0.3">
      <c r="A20" s="884"/>
      <c r="B20" s="886"/>
      <c r="C20" s="793"/>
      <c r="D20" s="890"/>
      <c r="E20" s="892"/>
      <c r="F20" s="894"/>
      <c r="G20" s="799"/>
      <c r="H20" s="808"/>
      <c r="I20" s="901"/>
      <c r="J20" s="902"/>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916"/>
      <c r="Y20" s="918"/>
      <c r="Z20" s="918"/>
      <c r="AA20" s="896"/>
      <c r="AB20" s="898"/>
      <c r="AC20" s="898"/>
      <c r="AD20" s="926"/>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3">
      <c r="A21" s="885"/>
      <c r="B21" s="887"/>
      <c r="C21" s="910" t="s">
        <v>165</v>
      </c>
      <c r="D21" s="911"/>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2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75" x14ac:dyDescent="0.2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75" x14ac:dyDescent="0.2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75" x14ac:dyDescent="0.2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75" x14ac:dyDescent="0.2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75" x14ac:dyDescent="0.2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75" x14ac:dyDescent="0.2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75" x14ac:dyDescent="0.2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75" x14ac:dyDescent="0.2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75" x14ac:dyDescent="0.2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75" x14ac:dyDescent="0.2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75" x14ac:dyDescent="0.2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75" x14ac:dyDescent="0.2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75" x14ac:dyDescent="0.2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75" x14ac:dyDescent="0.2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75" x14ac:dyDescent="0.2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75" x14ac:dyDescent="0.2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75" x14ac:dyDescent="0.2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75" x14ac:dyDescent="0.2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75" x14ac:dyDescent="0.2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75" x14ac:dyDescent="0.2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75" x14ac:dyDescent="0.2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75" x14ac:dyDescent="0.2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75" x14ac:dyDescent="0.2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6.5" thickBot="1" x14ac:dyDescent="0.3">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75" x14ac:dyDescent="0.2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75" x14ac:dyDescent="0.2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75" x14ac:dyDescent="0.2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75" x14ac:dyDescent="0.2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75" x14ac:dyDescent="0.2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75" x14ac:dyDescent="0.2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75" x14ac:dyDescent="0.2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75" x14ac:dyDescent="0.2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75" x14ac:dyDescent="0.2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75" x14ac:dyDescent="0.2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75" x14ac:dyDescent="0.2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75" x14ac:dyDescent="0.2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75" x14ac:dyDescent="0.2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75" x14ac:dyDescent="0.2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75" x14ac:dyDescent="0.2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75" x14ac:dyDescent="0.2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75" x14ac:dyDescent="0.2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75" x14ac:dyDescent="0.2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75" x14ac:dyDescent="0.2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75" x14ac:dyDescent="0.2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75" x14ac:dyDescent="0.2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75" x14ac:dyDescent="0.2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75" x14ac:dyDescent="0.2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75" x14ac:dyDescent="0.2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75" x14ac:dyDescent="0.2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75" x14ac:dyDescent="0.2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75" x14ac:dyDescent="0.2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75" x14ac:dyDescent="0.2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75" x14ac:dyDescent="0.2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75" x14ac:dyDescent="0.2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75" x14ac:dyDescent="0.2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75" x14ac:dyDescent="0.2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75" x14ac:dyDescent="0.2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75" x14ac:dyDescent="0.2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75" x14ac:dyDescent="0.2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75" x14ac:dyDescent="0.2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75" x14ac:dyDescent="0.2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75" x14ac:dyDescent="0.2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75" x14ac:dyDescent="0.2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75" x14ac:dyDescent="0.2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75" x14ac:dyDescent="0.2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75" x14ac:dyDescent="0.2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75" x14ac:dyDescent="0.2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75" x14ac:dyDescent="0.2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75" x14ac:dyDescent="0.2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75" x14ac:dyDescent="0.2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75" x14ac:dyDescent="0.2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75" x14ac:dyDescent="0.2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75" x14ac:dyDescent="0.2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6.5" thickBot="1" x14ac:dyDescent="0.3">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75" x14ac:dyDescent="0.2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75" x14ac:dyDescent="0.2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75" x14ac:dyDescent="0.2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75" x14ac:dyDescent="0.2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75" x14ac:dyDescent="0.2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75" x14ac:dyDescent="0.2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75" x14ac:dyDescent="0.2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75" x14ac:dyDescent="0.2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75" x14ac:dyDescent="0.2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75" x14ac:dyDescent="0.2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75" x14ac:dyDescent="0.2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75" x14ac:dyDescent="0.2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75" x14ac:dyDescent="0.2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75" x14ac:dyDescent="0.2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75" x14ac:dyDescent="0.2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75" x14ac:dyDescent="0.2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75" x14ac:dyDescent="0.2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75" x14ac:dyDescent="0.2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75" x14ac:dyDescent="0.2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75" x14ac:dyDescent="0.2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75" x14ac:dyDescent="0.2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75" x14ac:dyDescent="0.2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75" x14ac:dyDescent="0.2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75" x14ac:dyDescent="0.2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75" x14ac:dyDescent="0.2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75" x14ac:dyDescent="0.2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75" x14ac:dyDescent="0.2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75" x14ac:dyDescent="0.2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75" x14ac:dyDescent="0.2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75" x14ac:dyDescent="0.2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75" x14ac:dyDescent="0.2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75" x14ac:dyDescent="0.2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75" x14ac:dyDescent="0.2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75" x14ac:dyDescent="0.2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75" x14ac:dyDescent="0.2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75" x14ac:dyDescent="0.2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75" x14ac:dyDescent="0.2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75" x14ac:dyDescent="0.2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75" x14ac:dyDescent="0.2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75" x14ac:dyDescent="0.2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6.5" thickBot="1" x14ac:dyDescent="0.3">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6.5" hidden="1" thickTop="1" x14ac:dyDescent="0.2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6.5" hidden="1" thickTop="1" x14ac:dyDescent="0.2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6.5" hidden="1" thickTop="1" x14ac:dyDescent="0.2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6.5" hidden="1" thickTop="1" x14ac:dyDescent="0.2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6.5" hidden="1" thickTop="1" x14ac:dyDescent="0.2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6.5" hidden="1" thickTop="1" x14ac:dyDescent="0.2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6.5" hidden="1" thickTop="1" x14ac:dyDescent="0.2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6.5" hidden="1" thickTop="1" x14ac:dyDescent="0.2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7.25" hidden="1" thickTop="1" thickBot="1" x14ac:dyDescent="0.3">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5.75" thickTop="1" x14ac:dyDescent="0.2">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z7thCxWcQusDfIHfwPWQ0SGe9OpxUKu9ff2YTOnu0j7/c/IVwwC/qPVZzFKB3Z4scsNVwSbOh2l7qeseu5H+og==" saltValue="sSL6EJ46I4jjx92ASs3fG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C21:D21"/>
    <mergeCell ref="AH19:AJ19"/>
    <mergeCell ref="AK19:AM19"/>
    <mergeCell ref="AO19:AQ19"/>
    <mergeCell ref="AR19:AT19"/>
    <mergeCell ref="AD19:AD20"/>
    <mergeCell ref="AE19:AG19"/>
    <mergeCell ref="Y19:Y20"/>
    <mergeCell ref="Z19:Z20"/>
    <mergeCell ref="AA19:AA20"/>
    <mergeCell ref="AB19:AB20"/>
    <mergeCell ref="AC19:AC20"/>
    <mergeCell ref="BL19:BN19"/>
    <mergeCell ref="BO19:BQ19"/>
    <mergeCell ref="BR19:BT19"/>
    <mergeCell ref="AU19:AW19"/>
    <mergeCell ref="BH19:BK19"/>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AE18:AG18"/>
    <mergeCell ref="AH18:AJ18"/>
    <mergeCell ref="AK18:AM18"/>
    <mergeCell ref="AO18:AQ18"/>
    <mergeCell ref="AR18:AT18"/>
    <mergeCell ref="J17:J18"/>
    <mergeCell ref="X17:X18"/>
    <mergeCell ref="Y17:Y18"/>
    <mergeCell ref="Z17:Z18"/>
    <mergeCell ref="AA17:AA18"/>
    <mergeCell ref="L18:N18"/>
    <mergeCell ref="E17:E18"/>
    <mergeCell ref="F17:F18"/>
    <mergeCell ref="G17:G18"/>
    <mergeCell ref="H17:H18"/>
    <mergeCell ref="I17:I18"/>
    <mergeCell ref="C16:E16"/>
    <mergeCell ref="H16:I16"/>
    <mergeCell ref="BL16:BN16"/>
    <mergeCell ref="BO16:BQ16"/>
    <mergeCell ref="BR16:BT16"/>
    <mergeCell ref="H14:I14"/>
    <mergeCell ref="BL14:BN14"/>
    <mergeCell ref="BO14:BQ14"/>
    <mergeCell ref="BR14:BT14"/>
    <mergeCell ref="H15:I15"/>
    <mergeCell ref="BL15:BN15"/>
    <mergeCell ref="BO15:BQ15"/>
    <mergeCell ref="BR15:BT15"/>
    <mergeCell ref="BL11:BT11"/>
    <mergeCell ref="BL12:BN12"/>
    <mergeCell ref="BO12:BQ12"/>
    <mergeCell ref="BR12:BT12"/>
    <mergeCell ref="BL13:BN13"/>
    <mergeCell ref="BO13:BQ13"/>
    <mergeCell ref="BR13:BT13"/>
    <mergeCell ref="A7:L7"/>
    <mergeCell ref="BH7:BK7"/>
    <mergeCell ref="F9:G9"/>
    <mergeCell ref="I9:J9"/>
    <mergeCell ref="AY11:BG11"/>
    <mergeCell ref="A1:BK2"/>
    <mergeCell ref="A3:J3"/>
    <mergeCell ref="BH3:BK3"/>
    <mergeCell ref="A5:B5"/>
    <mergeCell ref="C5:D5"/>
    <mergeCell ref="G5:I5"/>
  </mergeCells>
  <conditionalFormatting sqref="C5:D5 J5 C9 I9">
    <cfRule type="cellIs" dxfId="119" priority="8" stopIfTrue="1" operator="equal">
      <formula>0</formula>
    </cfRule>
  </conditionalFormatting>
  <conditionalFormatting sqref="E9:F9">
    <cfRule type="cellIs" dxfId="118" priority="1" stopIfTrue="1" operator="equal">
      <formula>0</formula>
    </cfRule>
  </conditionalFormatting>
  <conditionalFormatting sqref="K9">
    <cfRule type="cellIs" dxfId="117" priority="10" stopIfTrue="1" operator="equal">
      <formula>0</formula>
    </cfRule>
  </conditionalFormatting>
  <conditionalFormatting sqref="L22:N146">
    <cfRule type="cellIs" dxfId="116" priority="24" stopIfTrue="1" operator="equal">
      <formula>"NC"</formula>
    </cfRule>
  </conditionalFormatting>
  <conditionalFormatting sqref="O22:O146 BL22:BL146">
    <cfRule type="cellIs" dxfId="115" priority="25" stopIfTrue="1" operator="equal">
      <formula>"NC"</formula>
    </cfRule>
  </conditionalFormatting>
  <conditionalFormatting sqref="P22:P146 S22:S146 V22:V146 BC22:BC146 BF22:BF146 BM22:BM146 BP22:BP146 BS22:BS146">
    <cfRule type="cellIs" dxfId="114" priority="26" stopIfTrue="1" operator="equal">
      <formula>"""NC"""</formula>
    </cfRule>
  </conditionalFormatting>
  <conditionalFormatting sqref="Q22:Q146 W22:W146 BA22:BA146 BD22:BD146 BG22:BG146 BN22:BN146 BQ22:BQ146 BT22:BT146">
    <cfRule type="cellIs" dxfId="113" priority="12" stopIfTrue="1" operator="between">
      <formula>0.1</formula>
      <formula>0.9</formula>
    </cfRule>
    <cfRule type="cellIs" dxfId="112" priority="13" stopIfTrue="1" operator="between">
      <formula>1.1000001</formula>
      <formula>5</formula>
    </cfRule>
  </conditionalFormatting>
  <conditionalFormatting sqref="R22:R146 U22:U146 BB22:BB146 BE22:BE146 BO22:BO146 BR22:BR146">
    <cfRule type="cellIs" dxfId="111" priority="27" stopIfTrue="1" operator="between">
      <formula>$R$18</formula>
      <formula>$T$18</formula>
    </cfRule>
    <cfRule type="cellIs" dxfId="110" priority="28" stopIfTrue="1" operator="equal">
      <formula>"""yes"""</formula>
    </cfRule>
    <cfRule type="cellIs" dxfId="109" priority="29" stopIfTrue="1" operator="equal">
      <formula>"NC"</formula>
    </cfRule>
  </conditionalFormatting>
  <conditionalFormatting sqref="T22:T146">
    <cfRule type="cellIs" dxfId="108" priority="14" stopIfTrue="1" operator="between">
      <formula>0.1</formula>
      <formula>0.9</formula>
    </cfRule>
    <cfRule type="cellIs" dxfId="107" priority="15" stopIfTrue="1" operator="between">
      <formula>1.100001</formula>
      <formula>5</formula>
    </cfRule>
  </conditionalFormatting>
  <conditionalFormatting sqref="AN22:AN146">
    <cfRule type="cellIs" dxfId="106" priority="19" stopIfTrue="1" operator="equal">
      <formula>"above"</formula>
    </cfRule>
    <cfRule type="cellIs" dxfId="105" priority="20" stopIfTrue="1" operator="equal">
      <formula>"below"</formula>
    </cfRule>
  </conditionalFormatting>
  <conditionalFormatting sqref="BH22:BH146">
    <cfRule type="cellIs" dxfId="104" priority="21" stopIfTrue="1" operator="greaterThan">
      <formula>$F$16</formula>
    </cfRule>
    <cfRule type="cellIs" dxfId="103" priority="22" stopIfTrue="1" operator="lessThan">
      <formula>$F$16</formula>
    </cfRule>
  </conditionalFormatting>
  <conditionalFormatting sqref="BI9">
    <cfRule type="cellIs" dxfId="102" priority="5" stopIfTrue="1" operator="equal">
      <formula>0</formula>
    </cfRule>
  </conditionalFormatting>
  <conditionalFormatting sqref="BI22:BK146">
    <cfRule type="cellIs" dxfId="101" priority="11" stopIfTrue="1" operator="equal">
      <formula>"NC"</formula>
    </cfRule>
  </conditionalFormatting>
  <conditionalFormatting sqref="BK9:BL9">
    <cfRule type="cellIs" dxfId="100" priority="7" stopIfTrue="1" operator="equal">
      <formula>0</formula>
    </cfRule>
  </conditionalFormatting>
  <conditionalFormatting sqref="BU22:BW146">
    <cfRule type="cellIs" dxfId="99" priority="23" stopIfTrue="1" operator="equal">
      <formula>"NC"</formula>
    </cfRule>
  </conditionalFormatting>
  <conditionalFormatting sqref="BX22:BX146">
    <cfRule type="cellIs" dxfId="98" priority="16" stopIfTrue="1" operator="greaterThan">
      <formula>0</formula>
    </cfRule>
  </conditionalFormatting>
  <conditionalFormatting sqref="BY22:BY146">
    <cfRule type="cellIs" dxfId="97" priority="17" stopIfTrue="1" operator="equal">
      <formula>$BX$16</formula>
    </cfRule>
    <cfRule type="cellIs" dxfId="96" priority="18" stopIfTrue="1" operator="equal">
      <formula>$BX$15</formula>
    </cfRule>
  </conditionalFormatting>
  <dataValidations count="6">
    <dataValidation type="custom" allowBlank="1" showInputMessage="1" showErrorMessage="1" errorTitle="Enter a Y" error="All Campuses must be Title I or Skipped" sqref="D22:D137" xr:uid="{00000000-0002-0000-0C00-000000000000}">
      <formula1>OR(E23="Y",E23="y")</formula1>
    </dataValidation>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C00-000001000000}">
      <formula1>6</formula1>
      <formula2>6</formula2>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C00-000002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C00-000003000000}">
      <formula1>$C$138:$C$146</formula1>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C00-000004000000}"/>
    <dataValidation type="textLength" allowBlank="1" showInputMessage="1" showErrorMessage="1" error="Please enter three-digit campus number" sqref="B22:B137" xr:uid="{00000000-0002-0000-0C00-000005000000}">
      <formula1>0</formula1>
      <formula2>3</formula2>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0.140625" defaultRowHeight="12.75" zeroHeight="1" x14ac:dyDescent="0.2"/>
  <cols>
    <col min="1" max="1" width="7.140625" style="11" customWidth="1"/>
    <col min="2" max="2" width="11" style="12" customWidth="1"/>
    <col min="3" max="3" width="36.42578125" style="13" customWidth="1"/>
    <col min="4" max="4" width="15.42578125" style="14" customWidth="1"/>
    <col min="5" max="5" width="15" style="16" hidden="1" customWidth="1"/>
    <col min="6" max="6" width="12.85546875" style="353" customWidth="1"/>
    <col min="7" max="7" width="15.42578125" style="354" customWidth="1"/>
    <col min="8" max="8" width="19.5703125" style="15" customWidth="1"/>
    <col min="9" max="9" width="20" style="2" customWidth="1"/>
    <col min="10" max="10" width="15.42578125" style="2" customWidth="1"/>
    <col min="11" max="11" width="21.42578125" style="2" hidden="1" customWidth="1"/>
    <col min="12" max="12" width="13.42578125" style="2" hidden="1" customWidth="1"/>
    <col min="13" max="13" width="12" style="2" hidden="1" customWidth="1"/>
    <col min="14" max="14" width="10.5703125" style="8" hidden="1" customWidth="1"/>
    <col min="15" max="15" width="12" style="2" hidden="1" customWidth="1"/>
    <col min="16" max="16" width="16.42578125" style="6" hidden="1" customWidth="1"/>
    <col min="17" max="17" width="13.5703125" style="2" hidden="1" customWidth="1"/>
    <col min="18" max="18" width="14.42578125" style="3" hidden="1" customWidth="1"/>
    <col min="19" max="19" width="18.5703125" style="6" hidden="1" customWidth="1"/>
    <col min="20" max="20" width="13.140625" style="3" hidden="1" customWidth="1"/>
    <col min="21" max="21" width="10.42578125" style="3" hidden="1" customWidth="1"/>
    <col min="22" max="22" width="11" style="6" hidden="1" customWidth="1"/>
    <col min="23" max="23" width="16.85546875" style="9" hidden="1" customWidth="1"/>
    <col min="24" max="24" width="27.5703125" style="17" hidden="1" customWidth="1"/>
    <col min="25" max="25" width="43" style="18" hidden="1" customWidth="1"/>
    <col min="26" max="26" width="68.140625" style="18" hidden="1" customWidth="1"/>
    <col min="27" max="27" width="55.140625" style="18" hidden="1" customWidth="1"/>
    <col min="28" max="28" width="15.42578125" hidden="1" customWidth="1"/>
    <col min="29" max="29" width="32.42578125" hidden="1" customWidth="1"/>
    <col min="30" max="30" width="18.42578125" hidden="1" customWidth="1"/>
    <col min="31" max="31" width="19.140625" hidden="1" customWidth="1"/>
    <col min="32" max="32" width="42.140625" hidden="1" customWidth="1"/>
    <col min="33" max="33" width="16.42578125" hidden="1" customWidth="1"/>
    <col min="34" max="34" width="19.140625" hidden="1" customWidth="1"/>
    <col min="35" max="35" width="19.42578125" hidden="1" customWidth="1"/>
    <col min="36" max="36" width="16.42578125" hidden="1" customWidth="1"/>
    <col min="37" max="37" width="42.140625" hidden="1" customWidth="1"/>
    <col min="38" max="38" width="15.5703125" hidden="1" customWidth="1"/>
    <col min="39" max="39" width="16" hidden="1" customWidth="1"/>
    <col min="40" max="40" width="19.42578125" hidden="1" customWidth="1"/>
    <col min="41" max="42" width="19.140625" hidden="1" customWidth="1"/>
    <col min="43" max="43" width="42.140625" hidden="1" customWidth="1"/>
    <col min="44" max="44" width="19.140625" hidden="1" customWidth="1"/>
    <col min="45" max="45" width="19.42578125" hidden="1" customWidth="1"/>
    <col min="46" max="46" width="16.42578125" hidden="1" customWidth="1"/>
    <col min="47" max="47" width="19.140625" hidden="1" customWidth="1"/>
    <col min="48" max="48" width="15.5703125" hidden="1" customWidth="1"/>
    <col min="49" max="49" width="16.42578125" hidden="1" customWidth="1"/>
    <col min="50" max="50" width="21.42578125" style="355" hidden="1" customWidth="1"/>
    <col min="51" max="51" width="22" hidden="1" customWidth="1"/>
    <col min="52" max="52" width="20.140625" hidden="1" customWidth="1"/>
    <col min="53" max="53" width="18.42578125" hidden="1" customWidth="1"/>
    <col min="54" max="54" width="22" hidden="1" customWidth="1"/>
    <col min="55" max="55" width="20.140625" hidden="1" customWidth="1"/>
    <col min="56" max="56" width="18.42578125" hidden="1" customWidth="1"/>
    <col min="57" max="57" width="16.42578125" hidden="1" customWidth="1"/>
    <col min="58" max="58" width="20.85546875" hidden="1" customWidth="1"/>
    <col min="59" max="59" width="18.42578125" hidden="1" customWidth="1"/>
    <col min="60" max="60" width="14" style="356" customWidth="1"/>
    <col min="61" max="62" width="33.5703125" customWidth="1"/>
    <col min="63" max="63" width="33.5703125" style="357" customWidth="1"/>
    <col min="64" max="64" width="17" hidden="1" customWidth="1"/>
    <col min="65" max="65" width="15.5703125" hidden="1" customWidth="1"/>
    <col min="66" max="66" width="12.140625" hidden="1" customWidth="1"/>
    <col min="67" max="67" width="16.42578125" hidden="1" customWidth="1"/>
    <col min="68" max="70" width="15.5703125" hidden="1" customWidth="1"/>
    <col min="71" max="71" width="13.42578125" hidden="1" customWidth="1"/>
    <col min="72" max="72" width="15.5703125" hidden="1" customWidth="1"/>
    <col min="73" max="75" width="8.5703125" hidden="1" customWidth="1"/>
    <col min="76" max="77" width="15.5703125" hidden="1" customWidth="1"/>
    <col min="78" max="255" width="27" hidden="1" customWidth="1"/>
  </cols>
  <sheetData>
    <row r="1" spans="1:77" ht="78" customHeight="1" thickTop="1" x14ac:dyDescent="0.2">
      <c r="A1" s="721" t="str">
        <f>a!B1</f>
        <v>Federal Fiscal Compliance and Reporting Division
Comparability Computation Form (CCF)
2024-2025 School Year</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8"/>
      <c r="BL1" s="415"/>
      <c r="BM1" s="415"/>
      <c r="BN1" s="415"/>
      <c r="BO1" s="415"/>
      <c r="BP1" s="415"/>
      <c r="BQ1" s="415"/>
      <c r="BR1" s="415"/>
      <c r="BS1" s="415"/>
      <c r="BT1" s="416"/>
    </row>
    <row r="2" spans="1:77" ht="12.75" customHeight="1" thickBot="1" x14ac:dyDescent="0.25">
      <c r="A2" s="929"/>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1"/>
      <c r="BT2" s="357"/>
    </row>
    <row r="3" spans="1:77" ht="24" thickBot="1" x14ac:dyDescent="0.25">
      <c r="A3" s="830" t="s">
        <v>48</v>
      </c>
      <c r="B3" s="831"/>
      <c r="C3" s="831"/>
      <c r="D3" s="831"/>
      <c r="E3" s="831"/>
      <c r="F3" s="831"/>
      <c r="G3" s="831"/>
      <c r="H3" s="831"/>
      <c r="I3" s="831"/>
      <c r="J3" s="831"/>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31"/>
      <c r="BI3" s="831"/>
      <c r="BJ3" s="831"/>
      <c r="BK3" s="832"/>
      <c r="BT3" s="357"/>
    </row>
    <row r="4" spans="1:77" ht="9.9499999999999993" customHeight="1" thickBot="1" x14ac:dyDescent="0.25">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25">
      <c r="A5" s="728" t="s">
        <v>50</v>
      </c>
      <c r="B5" s="729"/>
      <c r="C5" s="934">
        <f>a!D5</f>
        <v>0</v>
      </c>
      <c r="D5" s="935"/>
      <c r="E5" s="216"/>
      <c r="F5" s="397"/>
      <c r="G5" s="734" t="s">
        <v>49</v>
      </c>
      <c r="H5" s="734"/>
      <c r="I5" s="735"/>
      <c r="J5" s="600">
        <f>a!J5</f>
        <v>0</v>
      </c>
      <c r="K5" s="445"/>
      <c r="N5" s="2"/>
      <c r="W5" s="3"/>
      <c r="X5" s="446"/>
      <c r="Y5" s="447"/>
      <c r="Z5" s="447"/>
      <c r="AA5" s="447"/>
      <c r="BH5" s="141"/>
      <c r="BI5" s="141"/>
      <c r="BJ5" s="141"/>
      <c r="BK5" s="448"/>
      <c r="BT5" s="357"/>
    </row>
    <row r="6" spans="1:77" ht="9.9499999999999993" customHeight="1" thickBot="1" x14ac:dyDescent="0.25">
      <c r="A6" s="144"/>
      <c r="B6" s="141"/>
      <c r="C6" s="141"/>
      <c r="D6" s="141"/>
      <c r="E6" s="141"/>
      <c r="F6" s="141"/>
      <c r="G6" s="141"/>
      <c r="H6" s="141"/>
      <c r="I6" s="141"/>
      <c r="J6" s="141"/>
      <c r="N6" s="2"/>
      <c r="W6" s="3"/>
      <c r="X6" s="446"/>
      <c r="Y6" s="447"/>
      <c r="Z6" s="447"/>
      <c r="AA6" s="447"/>
      <c r="BH6" s="141"/>
      <c r="BI6" s="141"/>
      <c r="BJ6" s="141"/>
      <c r="BK6" s="448"/>
      <c r="BT6" s="357"/>
    </row>
    <row r="7" spans="1:77" ht="24" thickBot="1" x14ac:dyDescent="0.25">
      <c r="A7" s="830" t="s">
        <v>51</v>
      </c>
      <c r="B7" s="831"/>
      <c r="C7" s="831"/>
      <c r="D7" s="831"/>
      <c r="E7" s="831"/>
      <c r="F7" s="831"/>
      <c r="G7" s="831"/>
      <c r="H7" s="831"/>
      <c r="I7" s="831"/>
      <c r="J7" s="831"/>
      <c r="K7" s="831"/>
      <c r="L7" s="831"/>
      <c r="N7" s="2"/>
      <c r="W7" s="3"/>
      <c r="X7" s="446"/>
      <c r="Y7" s="447"/>
      <c r="Z7" s="447"/>
      <c r="AA7" s="447"/>
      <c r="BH7" s="831"/>
      <c r="BI7" s="831"/>
      <c r="BJ7" s="831"/>
      <c r="BK7" s="832"/>
      <c r="BT7" s="357"/>
    </row>
    <row r="8" spans="1:77" ht="9.9499999999999993" customHeight="1" thickBot="1" x14ac:dyDescent="0.25">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25">
      <c r="A9" s="208"/>
      <c r="B9" s="599" t="s">
        <v>52</v>
      </c>
      <c r="C9" s="602">
        <f>a!M5</f>
        <v>0</v>
      </c>
      <c r="D9" s="599" t="s">
        <v>166</v>
      </c>
      <c r="E9" s="612"/>
      <c r="F9" s="938">
        <f>a!M7</f>
        <v>0</v>
      </c>
      <c r="G9" s="937"/>
      <c r="H9" s="599" t="s">
        <v>53</v>
      </c>
      <c r="I9" s="936">
        <f>a!S5</f>
        <v>0</v>
      </c>
      <c r="J9" s="937"/>
      <c r="K9" s="212" t="e">
        <f>#REF!</f>
        <v>#REF!</v>
      </c>
      <c r="L9" s="210"/>
      <c r="N9" s="2"/>
      <c r="W9" s="3"/>
      <c r="X9" s="446"/>
      <c r="Y9" s="447"/>
      <c r="Z9" s="447"/>
      <c r="AA9" s="447"/>
      <c r="BH9" s="599" t="s">
        <v>54</v>
      </c>
      <c r="BI9" s="601">
        <f>a!V5</f>
        <v>0</v>
      </c>
      <c r="BJ9" s="599" t="s">
        <v>55</v>
      </c>
      <c r="BK9" s="630">
        <f>a!S7</f>
        <v>0</v>
      </c>
      <c r="BL9" s="598"/>
      <c r="BT9" s="357"/>
    </row>
    <row r="10" spans="1:77" ht="9.9499999999999993" customHeight="1" thickBot="1" x14ac:dyDescent="0.25">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499999999999993" customHeight="1" thickTop="1" thickBot="1" x14ac:dyDescent="1.2">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939" t="s">
        <v>64</v>
      </c>
      <c r="AZ11" s="939"/>
      <c r="BA11" s="939"/>
      <c r="BB11" s="939"/>
      <c r="BC11" s="939"/>
      <c r="BD11" s="939"/>
      <c r="BE11" s="939"/>
      <c r="BF11" s="939"/>
      <c r="BG11" s="939"/>
      <c r="BH11" s="224"/>
      <c r="BI11" s="225"/>
      <c r="BJ11" s="225"/>
      <c r="BK11" s="226"/>
      <c r="BL11" s="863" t="s">
        <v>64</v>
      </c>
      <c r="BM11" s="863"/>
      <c r="BN11" s="863"/>
      <c r="BO11" s="863"/>
      <c r="BP11" s="863"/>
      <c r="BQ11" s="863"/>
      <c r="BR11" s="863"/>
      <c r="BS11" s="863"/>
      <c r="BT11" s="864"/>
      <c r="BU11" s="227" t="str">
        <f>IF(BY14=0,"",IF($BY$17="N","",COUNTIF($BH$22:$BH$146,"&gt;0")))</f>
        <v/>
      </c>
      <c r="BV11" s="228" t="str">
        <f>IF(BY14=0,"",IF($BY$17="N","",COUNTIF($BH$22:$BH$146,"&gt;0")))</f>
        <v/>
      </c>
      <c r="BW11" s="228" t="str">
        <f>IF(BY14=0,"",IF($BY$17="N","",COUNTIF($BH$22:$BH$146,"&gt;0")))</f>
        <v/>
      </c>
      <c r="BX11" s="229"/>
      <c r="BY11" s="229"/>
    </row>
    <row r="12" spans="1:77" s="21" customFormat="1" ht="20.100000000000001" customHeight="1" thickBot="1" x14ac:dyDescent="0.25">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861">
        <f>COUNT($BH$22:$BH$147)</f>
        <v>0</v>
      </c>
      <c r="BM12" s="861"/>
      <c r="BN12" s="861"/>
      <c r="BO12" s="861">
        <f>COUNT($BH$22:$BH$147)</f>
        <v>0</v>
      </c>
      <c r="BP12" s="861"/>
      <c r="BQ12" s="861"/>
      <c r="BR12" s="861">
        <f>COUNT($BH$22:$BH$147)</f>
        <v>0</v>
      </c>
      <c r="BS12" s="861"/>
      <c r="BT12" s="862"/>
      <c r="BU12" s="238" t="str">
        <f>IF(BY14=0,"",IF($BY$17="N","",COUNTIF($BY$22:$BY$146,"above")))</f>
        <v/>
      </c>
      <c r="BV12" s="238" t="str">
        <f>IF(BY14=0,"",IF($BY$17="N","",COUNTIF($BY22:$BY146,"above")))</f>
        <v/>
      </c>
      <c r="BW12" s="238" t="str">
        <f>IF(BY14=0,"",IF($BY$17="N","",COUNTIF($BY22:$BY146,"above")))</f>
        <v/>
      </c>
      <c r="BX12" s="239"/>
      <c r="BY12" s="239"/>
    </row>
    <row r="13" spans="1:77" s="22" customFormat="1" ht="20.100000000000001" customHeight="1" thickBot="1" x14ac:dyDescent="0.25">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861">
        <f>COUNTIF($D$22:$D$147,"Y")</f>
        <v>0</v>
      </c>
      <c r="BM13" s="861"/>
      <c r="BN13" s="861"/>
      <c r="BO13" s="861">
        <f>COUNTIF($D$22:$D$147,"Y")</f>
        <v>0</v>
      </c>
      <c r="BP13" s="861"/>
      <c r="BQ13" s="861"/>
      <c r="BR13" s="861">
        <f>COUNTIF($D$22:$D$147,"Y")</f>
        <v>0</v>
      </c>
      <c r="BS13" s="861"/>
      <c r="BT13" s="862"/>
      <c r="BU13" s="238" t="str">
        <f>IF(BY14=0,"",IF($BY$17="N","",COUNTIF($BY$22:$BY$146,"below")))</f>
        <v/>
      </c>
      <c r="BV13" s="238" t="str">
        <f>IF(BY14=0,"",IF($BY$17="N","",COUNTIF($BY22:$BY146,"below")))</f>
        <v/>
      </c>
      <c r="BW13" s="238" t="str">
        <f>IF(BY14=0,"",IF($BY$17="N","",COUNTIF($BY22:$BY146,"below")))</f>
        <v/>
      </c>
      <c r="BX13" s="243"/>
      <c r="BY13" s="243"/>
    </row>
    <row r="14" spans="1:77" s="22" customFormat="1" ht="20.100000000000001" customHeight="1" thickBot="1" x14ac:dyDescent="0.25">
      <c r="A14" s="208"/>
      <c r="B14" s="209"/>
      <c r="C14" s="584" t="s">
        <v>59</v>
      </c>
      <c r="D14" s="209"/>
      <c r="E14" s="209"/>
      <c r="F14" s="209"/>
      <c r="G14" s="209"/>
      <c r="H14" s="940" t="s">
        <v>60</v>
      </c>
      <c r="I14" s="941"/>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861">
        <f>BL12-BL13</f>
        <v>0</v>
      </c>
      <c r="BM14" s="861"/>
      <c r="BN14" s="861"/>
      <c r="BO14" s="861">
        <f>BO12-BO13</f>
        <v>0</v>
      </c>
      <c r="BP14" s="861"/>
      <c r="BQ14" s="861"/>
      <c r="BR14" s="861">
        <f>BR12-BR13</f>
        <v>0</v>
      </c>
      <c r="BS14" s="861"/>
      <c r="BT14" s="862"/>
      <c r="BU14" s="238" t="str">
        <f>IF(BY14=0,"",IF($BY$17="N","",COUNTIF(BU22:BU146,"Yes")))</f>
        <v/>
      </c>
      <c r="BV14" s="247" t="str">
        <f>IF(BY14=0,"",IF($BY$17="N","",COUNTIF(BV22:BV146,"Yes")))</f>
        <v/>
      </c>
      <c r="BW14" s="238" t="str">
        <f>IF(BY14=0,"",IF($BY$17="N","",COUNTIF(BW22:BW146,"Yes")))</f>
        <v/>
      </c>
      <c r="BX14" s="248" t="s">
        <v>73</v>
      </c>
      <c r="BY14" s="249">
        <f>COUNT(BX22:BX146)</f>
        <v>0</v>
      </c>
    </row>
    <row r="15" spans="1:77" s="22" customFormat="1" ht="20.100000000000001" customHeight="1" thickBot="1" x14ac:dyDescent="0.25">
      <c r="A15" s="208"/>
      <c r="B15" s="209"/>
      <c r="C15" s="209"/>
      <c r="D15" s="209"/>
      <c r="E15" s="209"/>
      <c r="F15" s="209"/>
      <c r="G15" s="209"/>
      <c r="H15" s="932" t="s">
        <v>34</v>
      </c>
      <c r="I15" s="933"/>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861">
        <f>COUNTIF(BL22:BL147,"Yes")</f>
        <v>0</v>
      </c>
      <c r="BM15" s="861"/>
      <c r="BN15" s="861"/>
      <c r="BO15" s="861">
        <f>COUNTIF(BO22:BO147,"Yes")</f>
        <v>0</v>
      </c>
      <c r="BP15" s="861"/>
      <c r="BQ15" s="861"/>
      <c r="BR15" s="861">
        <f>COUNTIF(BR22:BR147,"Yes")</f>
        <v>0</v>
      </c>
      <c r="BS15" s="861"/>
      <c r="BT15" s="862"/>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100000000000001" customHeight="1" thickBot="1" x14ac:dyDescent="0.25">
      <c r="A16" s="208"/>
      <c r="B16" s="209"/>
      <c r="C16" s="865" t="s">
        <v>135</v>
      </c>
      <c r="D16" s="865"/>
      <c r="E16" s="866"/>
      <c r="F16" s="388"/>
      <c r="G16" s="389"/>
      <c r="H16" s="867"/>
      <c r="I16" s="868"/>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861">
        <f>COUNTIF(BL22:BL147,"NC")</f>
        <v>0</v>
      </c>
      <c r="BM16" s="861"/>
      <c r="BN16" s="861"/>
      <c r="BO16" s="861">
        <f>COUNTIF(BO22:BO147,"NC")</f>
        <v>0</v>
      </c>
      <c r="BP16" s="861"/>
      <c r="BQ16" s="861"/>
      <c r="BR16" s="861">
        <f>COUNTIF(BR22:BR147,"NC")</f>
        <v>0</v>
      </c>
      <c r="BS16" s="861"/>
      <c r="BT16" s="862"/>
      <c r="BU16" s="239"/>
      <c r="BV16" s="239"/>
      <c r="BW16" s="239"/>
      <c r="BX16" s="248" t="s">
        <v>84</v>
      </c>
      <c r="BY16" s="253">
        <f>COUNTIF($BY$22:$BY$146,"below")</f>
        <v>0</v>
      </c>
    </row>
    <row r="17" spans="1:77" s="1" customFormat="1" ht="9.9499999999999993" customHeight="1" thickBot="1" x14ac:dyDescent="0.3">
      <c r="A17" s="515"/>
      <c r="B17" s="516"/>
      <c r="C17" s="516"/>
      <c r="D17" s="517"/>
      <c r="E17" s="869"/>
      <c r="F17" s="871" t="s">
        <v>9</v>
      </c>
      <c r="G17" s="871" t="s">
        <v>9</v>
      </c>
      <c r="H17" s="873" t="s">
        <v>1</v>
      </c>
      <c r="I17" s="873" t="s">
        <v>2</v>
      </c>
      <c r="J17" s="875"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877" t="s">
        <v>17</v>
      </c>
      <c r="Y17" s="879" t="s">
        <v>16</v>
      </c>
      <c r="Z17" s="879" t="s">
        <v>16</v>
      </c>
      <c r="AA17" s="879"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499999999999993" customHeight="1" thickBot="1" x14ac:dyDescent="0.3">
      <c r="A18" s="531"/>
      <c r="B18" s="532"/>
      <c r="C18" s="532"/>
      <c r="D18" s="533"/>
      <c r="E18" s="870"/>
      <c r="F18" s="872"/>
      <c r="G18" s="872"/>
      <c r="H18" s="874"/>
      <c r="I18" s="874"/>
      <c r="J18" s="876"/>
      <c r="K18" s="534"/>
      <c r="L18" s="881"/>
      <c r="M18" s="881"/>
      <c r="N18" s="881"/>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878"/>
      <c r="Y18" s="880"/>
      <c r="Z18" s="880"/>
      <c r="AA18" s="880"/>
      <c r="AB18" s="539"/>
      <c r="AC18" s="539"/>
      <c r="AD18" s="539"/>
      <c r="AE18" s="906" t="s">
        <v>91</v>
      </c>
      <c r="AF18" s="906"/>
      <c r="AG18" s="906"/>
      <c r="AH18" s="906" t="s">
        <v>92</v>
      </c>
      <c r="AI18" s="906"/>
      <c r="AJ18" s="906"/>
      <c r="AK18" s="906" t="s">
        <v>93</v>
      </c>
      <c r="AL18" s="906"/>
      <c r="AM18" s="906"/>
      <c r="AN18" s="540"/>
      <c r="AO18" s="906" t="s">
        <v>94</v>
      </c>
      <c r="AP18" s="906"/>
      <c r="AQ18" s="906"/>
      <c r="AR18" s="906" t="s">
        <v>95</v>
      </c>
      <c r="AS18" s="906"/>
      <c r="AT18" s="906"/>
      <c r="AU18" s="906" t="s">
        <v>96</v>
      </c>
      <c r="AV18" s="906"/>
      <c r="AW18" s="906"/>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82" t="s">
        <v>97</v>
      </c>
      <c r="BY18" s="883"/>
    </row>
    <row r="19" spans="1:77" s="5" customFormat="1" ht="16.5" customHeight="1" thickBot="1" x14ac:dyDescent="0.3">
      <c r="A19" s="884" t="s">
        <v>11</v>
      </c>
      <c r="B19" s="886" t="s">
        <v>12</v>
      </c>
      <c r="C19" s="888" t="s">
        <v>0</v>
      </c>
      <c r="D19" s="889" t="s">
        <v>98</v>
      </c>
      <c r="E19" s="891"/>
      <c r="F19" s="893" t="s">
        <v>99</v>
      </c>
      <c r="G19" s="899" t="s">
        <v>18</v>
      </c>
      <c r="H19" s="891" t="s">
        <v>19</v>
      </c>
      <c r="I19" s="900" t="s">
        <v>100</v>
      </c>
      <c r="J19" s="900" t="s">
        <v>101</v>
      </c>
      <c r="K19" s="545"/>
      <c r="L19" s="546" t="s">
        <v>3</v>
      </c>
      <c r="M19" s="547" t="s">
        <v>4</v>
      </c>
      <c r="N19" s="546" t="s">
        <v>5</v>
      </c>
      <c r="O19" s="903" t="s">
        <v>6</v>
      </c>
      <c r="P19" s="904"/>
      <c r="Q19" s="905"/>
      <c r="R19" s="942" t="s">
        <v>7</v>
      </c>
      <c r="S19" s="913"/>
      <c r="T19" s="943"/>
      <c r="U19" s="912" t="s">
        <v>8</v>
      </c>
      <c r="V19" s="913"/>
      <c r="W19" s="914"/>
      <c r="X19" s="915" t="s">
        <v>27</v>
      </c>
      <c r="Y19" s="917" t="s">
        <v>28</v>
      </c>
      <c r="Z19" s="917" t="s">
        <v>29</v>
      </c>
      <c r="AA19" s="895" t="s">
        <v>30</v>
      </c>
      <c r="AB19" s="897" t="s">
        <v>102</v>
      </c>
      <c r="AC19" s="897" t="s">
        <v>0</v>
      </c>
      <c r="AD19" s="925" t="s">
        <v>103</v>
      </c>
      <c r="AE19" s="919" t="s">
        <v>104</v>
      </c>
      <c r="AF19" s="920"/>
      <c r="AG19" s="921"/>
      <c r="AH19" s="919" t="s">
        <v>105</v>
      </c>
      <c r="AI19" s="920"/>
      <c r="AJ19" s="921"/>
      <c r="AK19" s="919" t="s">
        <v>106</v>
      </c>
      <c r="AL19" s="920"/>
      <c r="AM19" s="921"/>
      <c r="AN19" s="548"/>
      <c r="AO19" s="919" t="s">
        <v>107</v>
      </c>
      <c r="AP19" s="920"/>
      <c r="AQ19" s="921"/>
      <c r="AR19" s="919" t="s">
        <v>107</v>
      </c>
      <c r="AS19" s="920"/>
      <c r="AT19" s="921"/>
      <c r="AU19" s="919" t="s">
        <v>108</v>
      </c>
      <c r="AV19" s="920"/>
      <c r="AW19" s="921"/>
      <c r="AX19" s="549"/>
      <c r="AY19" s="550"/>
      <c r="AZ19" s="551" t="s">
        <v>109</v>
      </c>
      <c r="BA19" s="552"/>
      <c r="BB19" s="550"/>
      <c r="BC19" s="551" t="s">
        <v>110</v>
      </c>
      <c r="BD19" s="553"/>
      <c r="BE19" s="554"/>
      <c r="BF19" s="555" t="s">
        <v>111</v>
      </c>
      <c r="BG19" s="556"/>
      <c r="BH19" s="922" t="s">
        <v>112</v>
      </c>
      <c r="BI19" s="923"/>
      <c r="BJ19" s="923"/>
      <c r="BK19" s="924"/>
      <c r="BL19" s="907" t="s">
        <v>113</v>
      </c>
      <c r="BM19" s="908"/>
      <c r="BN19" s="908"/>
      <c r="BO19" s="907" t="s">
        <v>114</v>
      </c>
      <c r="BP19" s="908"/>
      <c r="BQ19" s="908"/>
      <c r="BR19" s="907" t="s">
        <v>115</v>
      </c>
      <c r="BS19" s="908"/>
      <c r="BT19" s="909"/>
      <c r="BU19" s="273"/>
      <c r="BV19" s="273"/>
      <c r="BW19" s="274"/>
      <c r="BX19" s="275"/>
      <c r="BY19" s="276"/>
    </row>
    <row r="20" spans="1:77" s="5" customFormat="1" ht="79.5" thickBot="1" x14ac:dyDescent="0.3">
      <c r="A20" s="884"/>
      <c r="B20" s="886"/>
      <c r="C20" s="793"/>
      <c r="D20" s="890"/>
      <c r="E20" s="892"/>
      <c r="F20" s="894"/>
      <c r="G20" s="799"/>
      <c r="H20" s="808"/>
      <c r="I20" s="901"/>
      <c r="J20" s="902"/>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916"/>
      <c r="Y20" s="918"/>
      <c r="Z20" s="918"/>
      <c r="AA20" s="896"/>
      <c r="AB20" s="898"/>
      <c r="AC20" s="898"/>
      <c r="AD20" s="926"/>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3">
      <c r="A21" s="885"/>
      <c r="B21" s="887"/>
      <c r="C21" s="910" t="s">
        <v>165</v>
      </c>
      <c r="D21" s="911"/>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2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75" x14ac:dyDescent="0.2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75" x14ac:dyDescent="0.2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75" x14ac:dyDescent="0.2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75" x14ac:dyDescent="0.2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75" x14ac:dyDescent="0.2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75" x14ac:dyDescent="0.2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75" x14ac:dyDescent="0.2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75" x14ac:dyDescent="0.2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75" x14ac:dyDescent="0.2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75" x14ac:dyDescent="0.2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75" x14ac:dyDescent="0.2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75" x14ac:dyDescent="0.2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75" x14ac:dyDescent="0.2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75" x14ac:dyDescent="0.2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75" x14ac:dyDescent="0.2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75" x14ac:dyDescent="0.2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75" x14ac:dyDescent="0.2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75" x14ac:dyDescent="0.2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75" x14ac:dyDescent="0.2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75" x14ac:dyDescent="0.2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75" x14ac:dyDescent="0.2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75" x14ac:dyDescent="0.2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75" x14ac:dyDescent="0.2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6.5" thickBot="1" x14ac:dyDescent="0.3">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75" x14ac:dyDescent="0.2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75" x14ac:dyDescent="0.2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75" x14ac:dyDescent="0.2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75" x14ac:dyDescent="0.2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75" x14ac:dyDescent="0.2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75" x14ac:dyDescent="0.2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75" x14ac:dyDescent="0.2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75" x14ac:dyDescent="0.2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75" x14ac:dyDescent="0.2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75" x14ac:dyDescent="0.2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75" x14ac:dyDescent="0.2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75" x14ac:dyDescent="0.2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75" x14ac:dyDescent="0.2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75" x14ac:dyDescent="0.2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75" x14ac:dyDescent="0.2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75" x14ac:dyDescent="0.2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75" x14ac:dyDescent="0.2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75" x14ac:dyDescent="0.2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75" x14ac:dyDescent="0.2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75" x14ac:dyDescent="0.2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75" x14ac:dyDescent="0.2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75" x14ac:dyDescent="0.2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75" x14ac:dyDescent="0.2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75" x14ac:dyDescent="0.2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75" x14ac:dyDescent="0.2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75" x14ac:dyDescent="0.2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75" x14ac:dyDescent="0.2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75" x14ac:dyDescent="0.2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75" x14ac:dyDescent="0.2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75" x14ac:dyDescent="0.2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75" x14ac:dyDescent="0.2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75" x14ac:dyDescent="0.2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75" x14ac:dyDescent="0.2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75" x14ac:dyDescent="0.2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75" x14ac:dyDescent="0.2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75" x14ac:dyDescent="0.2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75" x14ac:dyDescent="0.2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75" x14ac:dyDescent="0.2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75" x14ac:dyDescent="0.2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75" x14ac:dyDescent="0.2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75" x14ac:dyDescent="0.2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75" x14ac:dyDescent="0.2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75" x14ac:dyDescent="0.2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75" x14ac:dyDescent="0.2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75" x14ac:dyDescent="0.2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75" x14ac:dyDescent="0.2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75" x14ac:dyDescent="0.2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75" x14ac:dyDescent="0.2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75" x14ac:dyDescent="0.2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6.5" thickBot="1" x14ac:dyDescent="0.3">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75" x14ac:dyDescent="0.2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75" x14ac:dyDescent="0.2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75" x14ac:dyDescent="0.2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75" x14ac:dyDescent="0.2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75" x14ac:dyDescent="0.2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75" x14ac:dyDescent="0.2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75" x14ac:dyDescent="0.2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75" x14ac:dyDescent="0.2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75" x14ac:dyDescent="0.2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75" x14ac:dyDescent="0.2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75" x14ac:dyDescent="0.2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75" x14ac:dyDescent="0.2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75" x14ac:dyDescent="0.2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75" x14ac:dyDescent="0.2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75" x14ac:dyDescent="0.2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75" x14ac:dyDescent="0.2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75" x14ac:dyDescent="0.2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75" x14ac:dyDescent="0.2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75" x14ac:dyDescent="0.2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75" x14ac:dyDescent="0.2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75" x14ac:dyDescent="0.2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75" x14ac:dyDescent="0.2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75" x14ac:dyDescent="0.2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75" x14ac:dyDescent="0.2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75" x14ac:dyDescent="0.2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75" x14ac:dyDescent="0.2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75" x14ac:dyDescent="0.2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75" x14ac:dyDescent="0.2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75" x14ac:dyDescent="0.2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75" x14ac:dyDescent="0.2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75" x14ac:dyDescent="0.2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75" x14ac:dyDescent="0.2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75" x14ac:dyDescent="0.2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75" x14ac:dyDescent="0.2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75" x14ac:dyDescent="0.2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75" x14ac:dyDescent="0.2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75" x14ac:dyDescent="0.2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75" x14ac:dyDescent="0.2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75" x14ac:dyDescent="0.2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75" x14ac:dyDescent="0.2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6.5" thickBot="1" x14ac:dyDescent="0.3">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6.5" hidden="1" thickTop="1" x14ac:dyDescent="0.2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6.5" hidden="1" thickTop="1" x14ac:dyDescent="0.2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6.5" hidden="1" thickTop="1" x14ac:dyDescent="0.2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6.5" hidden="1" thickTop="1" x14ac:dyDescent="0.2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6.5" hidden="1" thickTop="1" x14ac:dyDescent="0.2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6.5" hidden="1" thickTop="1" x14ac:dyDescent="0.2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6.5" hidden="1" thickTop="1" x14ac:dyDescent="0.2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6.5" hidden="1" thickTop="1" x14ac:dyDescent="0.2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7.25" hidden="1" thickTop="1" thickBot="1" x14ac:dyDescent="0.3">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5.75" thickTop="1" x14ac:dyDescent="0.2">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UpNeYtl9tO8/B52mN1ifGacuxR4qDGHVXmUXakiXsJSPRatfkJSF4Kc6zrpOO1OV77aoYT0bvvE70vEjdj6ySg==" saltValue="X4IkUxYl/IOtYCM9vwXre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C21:D21"/>
    <mergeCell ref="AH19:AJ19"/>
    <mergeCell ref="AK19:AM19"/>
    <mergeCell ref="AO19:AQ19"/>
    <mergeCell ref="AR19:AT19"/>
    <mergeCell ref="AD19:AD20"/>
    <mergeCell ref="AE19:AG19"/>
    <mergeCell ref="Y19:Y20"/>
    <mergeCell ref="Z19:Z20"/>
    <mergeCell ref="AA19:AA20"/>
    <mergeCell ref="AB19:AB20"/>
    <mergeCell ref="AC19:AC20"/>
    <mergeCell ref="BL19:BN19"/>
    <mergeCell ref="BO19:BQ19"/>
    <mergeCell ref="BR19:BT19"/>
    <mergeCell ref="AU19:AW19"/>
    <mergeCell ref="BH19:BK19"/>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AE18:AG18"/>
    <mergeCell ref="AH18:AJ18"/>
    <mergeCell ref="AK18:AM18"/>
    <mergeCell ref="AO18:AQ18"/>
    <mergeCell ref="AR18:AT18"/>
    <mergeCell ref="J17:J18"/>
    <mergeCell ref="X17:X18"/>
    <mergeCell ref="Y17:Y18"/>
    <mergeCell ref="Z17:Z18"/>
    <mergeCell ref="AA17:AA18"/>
    <mergeCell ref="L18:N18"/>
    <mergeCell ref="E17:E18"/>
    <mergeCell ref="F17:F18"/>
    <mergeCell ref="G17:G18"/>
    <mergeCell ref="H17:H18"/>
    <mergeCell ref="I17:I18"/>
    <mergeCell ref="C16:E16"/>
    <mergeCell ref="H16:I16"/>
    <mergeCell ref="BL16:BN16"/>
    <mergeCell ref="BO16:BQ16"/>
    <mergeCell ref="BR16:BT16"/>
    <mergeCell ref="H14:I14"/>
    <mergeCell ref="BL14:BN14"/>
    <mergeCell ref="BO14:BQ14"/>
    <mergeCell ref="BR14:BT14"/>
    <mergeCell ref="H15:I15"/>
    <mergeCell ref="BL15:BN15"/>
    <mergeCell ref="BO15:BQ15"/>
    <mergeCell ref="BR15:BT15"/>
    <mergeCell ref="BL11:BT11"/>
    <mergeCell ref="BL12:BN12"/>
    <mergeCell ref="BO12:BQ12"/>
    <mergeCell ref="BR12:BT12"/>
    <mergeCell ref="BL13:BN13"/>
    <mergeCell ref="BO13:BQ13"/>
    <mergeCell ref="BR13:BT13"/>
    <mergeCell ref="A7:L7"/>
    <mergeCell ref="BH7:BK7"/>
    <mergeCell ref="F9:G9"/>
    <mergeCell ref="I9:J9"/>
    <mergeCell ref="AY11:BG11"/>
    <mergeCell ref="A1:BK2"/>
    <mergeCell ref="A3:J3"/>
    <mergeCell ref="BH3:BK3"/>
    <mergeCell ref="A5:B5"/>
    <mergeCell ref="C5:D5"/>
    <mergeCell ref="G5:I5"/>
  </mergeCells>
  <conditionalFormatting sqref="C5:D5 J5 C9 I9">
    <cfRule type="cellIs" dxfId="95" priority="8" stopIfTrue="1" operator="equal">
      <formula>0</formula>
    </cfRule>
  </conditionalFormatting>
  <conditionalFormatting sqref="E9:F9">
    <cfRule type="cellIs" dxfId="94" priority="1" stopIfTrue="1" operator="equal">
      <formula>0</formula>
    </cfRule>
  </conditionalFormatting>
  <conditionalFormatting sqref="K9">
    <cfRule type="cellIs" dxfId="93" priority="10" stopIfTrue="1" operator="equal">
      <formula>0</formula>
    </cfRule>
  </conditionalFormatting>
  <conditionalFormatting sqref="L22:N146">
    <cfRule type="cellIs" dxfId="92" priority="24" stopIfTrue="1" operator="equal">
      <formula>"NC"</formula>
    </cfRule>
  </conditionalFormatting>
  <conditionalFormatting sqref="O22:O146 BL22:BL146">
    <cfRule type="cellIs" dxfId="91" priority="25" stopIfTrue="1" operator="equal">
      <formula>"NC"</formula>
    </cfRule>
  </conditionalFormatting>
  <conditionalFormatting sqref="P22:P146 S22:S146 V22:V146 BC22:BC146 BF22:BF146 BM22:BM146 BP22:BP146 BS22:BS146">
    <cfRule type="cellIs" dxfId="90" priority="26" stopIfTrue="1" operator="equal">
      <formula>"""NC"""</formula>
    </cfRule>
  </conditionalFormatting>
  <conditionalFormatting sqref="Q22:Q146 W22:W146 BA22:BA146 BD22:BD146 BG22:BG146 BN22:BN146 BQ22:BQ146 BT22:BT146">
    <cfRule type="cellIs" dxfId="89" priority="12" stopIfTrue="1" operator="between">
      <formula>0.1</formula>
      <formula>0.9</formula>
    </cfRule>
    <cfRule type="cellIs" dxfId="88" priority="13" stopIfTrue="1" operator="between">
      <formula>1.1000001</formula>
      <formula>5</formula>
    </cfRule>
  </conditionalFormatting>
  <conditionalFormatting sqref="R22:R146 U22:U146 BB22:BB146 BE22:BE146 BO22:BO146 BR22:BR146">
    <cfRule type="cellIs" dxfId="87" priority="27" stopIfTrue="1" operator="between">
      <formula>$R$18</formula>
      <formula>$T$18</formula>
    </cfRule>
    <cfRule type="cellIs" dxfId="86" priority="28" stopIfTrue="1" operator="equal">
      <formula>"""yes"""</formula>
    </cfRule>
    <cfRule type="cellIs" dxfId="85" priority="29" stopIfTrue="1" operator="equal">
      <formula>"NC"</formula>
    </cfRule>
  </conditionalFormatting>
  <conditionalFormatting sqref="T22:T146">
    <cfRule type="cellIs" dxfId="84" priority="14" stopIfTrue="1" operator="between">
      <formula>0.1</formula>
      <formula>0.9</formula>
    </cfRule>
    <cfRule type="cellIs" dxfId="83" priority="15" stopIfTrue="1" operator="between">
      <formula>1.100001</formula>
      <formula>5</formula>
    </cfRule>
  </conditionalFormatting>
  <conditionalFormatting sqref="AN22:AN146">
    <cfRule type="cellIs" dxfId="82" priority="19" stopIfTrue="1" operator="equal">
      <formula>"above"</formula>
    </cfRule>
    <cfRule type="cellIs" dxfId="81" priority="20" stopIfTrue="1" operator="equal">
      <formula>"below"</formula>
    </cfRule>
  </conditionalFormatting>
  <conditionalFormatting sqref="BH22:BH146">
    <cfRule type="cellIs" dxfId="80" priority="21" stopIfTrue="1" operator="greaterThan">
      <formula>$F$16</formula>
    </cfRule>
    <cfRule type="cellIs" dxfId="79" priority="22" stopIfTrue="1" operator="lessThan">
      <formula>$F$16</formula>
    </cfRule>
  </conditionalFormatting>
  <conditionalFormatting sqref="BI9">
    <cfRule type="cellIs" dxfId="78" priority="5" stopIfTrue="1" operator="equal">
      <formula>0</formula>
    </cfRule>
  </conditionalFormatting>
  <conditionalFormatting sqref="BI22:BK146">
    <cfRule type="cellIs" dxfId="77" priority="11" stopIfTrue="1" operator="equal">
      <formula>"NC"</formula>
    </cfRule>
  </conditionalFormatting>
  <conditionalFormatting sqref="BK9:BL9">
    <cfRule type="cellIs" dxfId="76" priority="7" stopIfTrue="1" operator="equal">
      <formula>0</formula>
    </cfRule>
  </conditionalFormatting>
  <conditionalFormatting sqref="BU22:BW146">
    <cfRule type="cellIs" dxfId="75" priority="23" stopIfTrue="1" operator="equal">
      <formula>"NC"</formula>
    </cfRule>
  </conditionalFormatting>
  <conditionalFormatting sqref="BX22:BX146">
    <cfRule type="cellIs" dxfId="74" priority="16" stopIfTrue="1" operator="greaterThan">
      <formula>0</formula>
    </cfRule>
  </conditionalFormatting>
  <conditionalFormatting sqref="BY22:BY146">
    <cfRule type="cellIs" dxfId="73" priority="17" stopIfTrue="1" operator="equal">
      <formula>$BX$16</formula>
    </cfRule>
    <cfRule type="cellIs" dxfId="72" priority="18" stopIfTrue="1" operator="equal">
      <formula>$BX$15</formula>
    </cfRule>
  </conditionalFormatting>
  <dataValidations count="6">
    <dataValidation type="textLength" allowBlank="1" showInputMessage="1" showErrorMessage="1" error="Please enter three-digit campus number" sqref="B22:B137" xr:uid="{00000000-0002-0000-0D00-000000000000}">
      <formula1>0</formula1>
      <formula2>3</formula2>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D00-000001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D00-000002000000}">
      <formula1>$C$138:$C$146</formula1>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D00-000003000000}"/>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D00-000004000000}">
      <formula1>6</formula1>
      <formula2>6</formula2>
    </dataValidation>
    <dataValidation type="custom" allowBlank="1" showInputMessage="1" showErrorMessage="1" errorTitle="Enter a Y" error="All Campuses must be Title I or Skipped" sqref="D22:D137" xr:uid="{00000000-0002-0000-0D00-000005000000}">
      <formula1>OR(E23="Y",E23="y")</formula1>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0.140625" defaultRowHeight="12.75" zeroHeight="1" x14ac:dyDescent="0.2"/>
  <cols>
    <col min="1" max="1" width="7.140625" style="11" customWidth="1"/>
    <col min="2" max="2" width="11" style="12" customWidth="1"/>
    <col min="3" max="3" width="36.42578125" style="13" customWidth="1"/>
    <col min="4" max="4" width="15.42578125" style="14" customWidth="1"/>
    <col min="5" max="5" width="15" style="16" hidden="1" customWidth="1"/>
    <col min="6" max="6" width="12.85546875" style="353" customWidth="1"/>
    <col min="7" max="7" width="15.42578125" style="354" customWidth="1"/>
    <col min="8" max="8" width="19.5703125" style="15" customWidth="1"/>
    <col min="9" max="9" width="20" style="2" customWidth="1"/>
    <col min="10" max="10" width="15.42578125" style="2" customWidth="1"/>
    <col min="11" max="11" width="21.42578125" style="2" hidden="1" customWidth="1"/>
    <col min="12" max="12" width="13.42578125" style="2" hidden="1" customWidth="1"/>
    <col min="13" max="13" width="12" style="2" hidden="1" customWidth="1"/>
    <col min="14" max="14" width="10.5703125" style="8" hidden="1" customWidth="1"/>
    <col min="15" max="15" width="12" style="2" hidden="1" customWidth="1"/>
    <col min="16" max="16" width="16.42578125" style="6" hidden="1" customWidth="1"/>
    <col min="17" max="17" width="13.5703125" style="2" hidden="1" customWidth="1"/>
    <col min="18" max="18" width="14.42578125" style="3" hidden="1" customWidth="1"/>
    <col min="19" max="19" width="18.5703125" style="6" hidden="1" customWidth="1"/>
    <col min="20" max="20" width="13.140625" style="3" hidden="1" customWidth="1"/>
    <col min="21" max="21" width="10.42578125" style="3" hidden="1" customWidth="1"/>
    <col min="22" max="22" width="11" style="6" hidden="1" customWidth="1"/>
    <col min="23" max="23" width="16.85546875" style="9" hidden="1" customWidth="1"/>
    <col min="24" max="24" width="27.5703125" style="17" hidden="1" customWidth="1"/>
    <col min="25" max="25" width="43" style="18" hidden="1" customWidth="1"/>
    <col min="26" max="26" width="68.140625" style="18" hidden="1" customWidth="1"/>
    <col min="27" max="27" width="55.140625" style="18" hidden="1" customWidth="1"/>
    <col min="28" max="28" width="15.42578125" hidden="1" customWidth="1"/>
    <col min="29" max="29" width="32.42578125" hidden="1" customWidth="1"/>
    <col min="30" max="30" width="18.42578125" hidden="1" customWidth="1"/>
    <col min="31" max="31" width="19.140625" hidden="1" customWidth="1"/>
    <col min="32" max="32" width="42.140625" hidden="1" customWidth="1"/>
    <col min="33" max="33" width="16.42578125" hidden="1" customWidth="1"/>
    <col min="34" max="34" width="19.140625" hidden="1" customWidth="1"/>
    <col min="35" max="35" width="19.42578125" hidden="1" customWidth="1"/>
    <col min="36" max="36" width="16.42578125" hidden="1" customWidth="1"/>
    <col min="37" max="37" width="42.140625" hidden="1" customWidth="1"/>
    <col min="38" max="38" width="15.5703125" hidden="1" customWidth="1"/>
    <col min="39" max="39" width="16" hidden="1" customWidth="1"/>
    <col min="40" max="40" width="19.42578125" hidden="1" customWidth="1"/>
    <col min="41" max="42" width="19.140625" hidden="1" customWidth="1"/>
    <col min="43" max="43" width="42.140625" hidden="1" customWidth="1"/>
    <col min="44" max="44" width="19.140625" hidden="1" customWidth="1"/>
    <col min="45" max="45" width="19.42578125" hidden="1" customWidth="1"/>
    <col min="46" max="46" width="16.42578125" hidden="1" customWidth="1"/>
    <col min="47" max="47" width="19.140625" hidden="1" customWidth="1"/>
    <col min="48" max="48" width="15.5703125" hidden="1" customWidth="1"/>
    <col min="49" max="49" width="16.42578125" hidden="1" customWidth="1"/>
    <col min="50" max="50" width="21.42578125" style="355" hidden="1" customWidth="1"/>
    <col min="51" max="51" width="22" hidden="1" customWidth="1"/>
    <col min="52" max="52" width="20.140625" hidden="1" customWidth="1"/>
    <col min="53" max="53" width="18.42578125" hidden="1" customWidth="1"/>
    <col min="54" max="54" width="22" hidden="1" customWidth="1"/>
    <col min="55" max="55" width="20.140625" hidden="1" customWidth="1"/>
    <col min="56" max="56" width="18.42578125" hidden="1" customWidth="1"/>
    <col min="57" max="57" width="16.42578125" hidden="1" customWidth="1"/>
    <col min="58" max="58" width="20.85546875" hidden="1" customWidth="1"/>
    <col min="59" max="59" width="18.42578125" hidden="1" customWidth="1"/>
    <col min="60" max="60" width="14" style="356" customWidth="1"/>
    <col min="61" max="62" width="33.5703125" customWidth="1"/>
    <col min="63" max="63" width="33.5703125" style="357" customWidth="1"/>
    <col min="64" max="64" width="17" hidden="1" customWidth="1"/>
    <col min="65" max="65" width="15.5703125" hidden="1" customWidth="1"/>
    <col min="66" max="66" width="12.140625" hidden="1" customWidth="1"/>
    <col min="67" max="67" width="16.42578125" hidden="1" customWidth="1"/>
    <col min="68" max="70" width="15.5703125" hidden="1" customWidth="1"/>
    <col min="71" max="71" width="13.42578125" hidden="1" customWidth="1"/>
    <col min="72" max="72" width="15.5703125" hidden="1" customWidth="1"/>
    <col min="73" max="75" width="8.5703125" hidden="1" customWidth="1"/>
    <col min="76" max="77" width="15.5703125" hidden="1" customWidth="1"/>
    <col min="78" max="255" width="27" hidden="1" customWidth="1"/>
  </cols>
  <sheetData>
    <row r="1" spans="1:77" ht="78" customHeight="1" thickTop="1" x14ac:dyDescent="0.2">
      <c r="A1" s="721" t="str">
        <f>a!B1</f>
        <v>Federal Fiscal Compliance and Reporting Division
Comparability Computation Form (CCF)
2024-2025 School Year</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8"/>
      <c r="BL1" s="415"/>
      <c r="BM1" s="415"/>
      <c r="BN1" s="415"/>
      <c r="BO1" s="415"/>
      <c r="BP1" s="415"/>
      <c r="BQ1" s="415"/>
      <c r="BR1" s="415"/>
      <c r="BS1" s="415"/>
      <c r="BT1" s="416"/>
    </row>
    <row r="2" spans="1:77" ht="12.75" customHeight="1" thickBot="1" x14ac:dyDescent="0.25">
      <c r="A2" s="929"/>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1"/>
      <c r="BT2" s="357"/>
    </row>
    <row r="3" spans="1:77" ht="24" thickBot="1" x14ac:dyDescent="0.25">
      <c r="A3" s="830" t="s">
        <v>48</v>
      </c>
      <c r="B3" s="831"/>
      <c r="C3" s="831"/>
      <c r="D3" s="831"/>
      <c r="E3" s="831"/>
      <c r="F3" s="831"/>
      <c r="G3" s="831"/>
      <c r="H3" s="831"/>
      <c r="I3" s="831"/>
      <c r="J3" s="831"/>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31"/>
      <c r="BI3" s="831"/>
      <c r="BJ3" s="831"/>
      <c r="BK3" s="832"/>
      <c r="BT3" s="357"/>
    </row>
    <row r="4" spans="1:77" ht="9.9499999999999993" customHeight="1" thickBot="1" x14ac:dyDescent="0.25">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25">
      <c r="A5" s="728" t="s">
        <v>50</v>
      </c>
      <c r="B5" s="729"/>
      <c r="C5" s="934">
        <f>a!D5</f>
        <v>0</v>
      </c>
      <c r="D5" s="935"/>
      <c r="E5" s="216"/>
      <c r="F5" s="397"/>
      <c r="G5" s="734" t="s">
        <v>49</v>
      </c>
      <c r="H5" s="734"/>
      <c r="I5" s="735"/>
      <c r="J5" s="600">
        <f>a!J5</f>
        <v>0</v>
      </c>
      <c r="K5" s="445"/>
      <c r="N5" s="2"/>
      <c r="W5" s="3"/>
      <c r="X5" s="446"/>
      <c r="Y5" s="447"/>
      <c r="Z5" s="447"/>
      <c r="AA5" s="447"/>
      <c r="BH5" s="141"/>
      <c r="BI5" s="141"/>
      <c r="BJ5" s="141"/>
      <c r="BK5" s="448"/>
      <c r="BT5" s="357"/>
    </row>
    <row r="6" spans="1:77" ht="9.9499999999999993" customHeight="1" thickBot="1" x14ac:dyDescent="0.25">
      <c r="A6" s="144"/>
      <c r="B6" s="141"/>
      <c r="C6" s="141"/>
      <c r="D6" s="141"/>
      <c r="E6" s="141"/>
      <c r="F6" s="141"/>
      <c r="G6" s="141"/>
      <c r="H6" s="141"/>
      <c r="I6" s="141"/>
      <c r="J6" s="141"/>
      <c r="N6" s="2"/>
      <c r="W6" s="3"/>
      <c r="X6" s="446"/>
      <c r="Y6" s="447"/>
      <c r="Z6" s="447"/>
      <c r="AA6" s="447"/>
      <c r="BH6" s="141"/>
      <c r="BI6" s="141"/>
      <c r="BJ6" s="141"/>
      <c r="BK6" s="448"/>
      <c r="BT6" s="357"/>
    </row>
    <row r="7" spans="1:77" ht="24" thickBot="1" x14ac:dyDescent="0.25">
      <c r="A7" s="830" t="s">
        <v>51</v>
      </c>
      <c r="B7" s="831"/>
      <c r="C7" s="831"/>
      <c r="D7" s="831"/>
      <c r="E7" s="831"/>
      <c r="F7" s="831"/>
      <c r="G7" s="831"/>
      <c r="H7" s="831"/>
      <c r="I7" s="831"/>
      <c r="J7" s="831"/>
      <c r="K7" s="831"/>
      <c r="L7" s="831"/>
      <c r="N7" s="2"/>
      <c r="W7" s="3"/>
      <c r="X7" s="446"/>
      <c r="Y7" s="447"/>
      <c r="Z7" s="447"/>
      <c r="AA7" s="447"/>
      <c r="BH7" s="831"/>
      <c r="BI7" s="831"/>
      <c r="BJ7" s="831"/>
      <c r="BK7" s="832"/>
      <c r="BT7" s="357"/>
    </row>
    <row r="8" spans="1:77" ht="9.9499999999999993" customHeight="1" thickBot="1" x14ac:dyDescent="0.25">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25">
      <c r="A9" s="208"/>
      <c r="B9" s="599" t="s">
        <v>52</v>
      </c>
      <c r="C9" s="602">
        <f>a!M5</f>
        <v>0</v>
      </c>
      <c r="D9" s="599" t="s">
        <v>166</v>
      </c>
      <c r="E9" s="612"/>
      <c r="F9" s="938">
        <f>a!M7</f>
        <v>0</v>
      </c>
      <c r="G9" s="937"/>
      <c r="H9" s="599" t="s">
        <v>53</v>
      </c>
      <c r="I9" s="936">
        <f>a!S5</f>
        <v>0</v>
      </c>
      <c r="J9" s="937"/>
      <c r="K9" s="212" t="e">
        <f>#REF!</f>
        <v>#REF!</v>
      </c>
      <c r="L9" s="210"/>
      <c r="N9" s="2"/>
      <c r="W9" s="3"/>
      <c r="X9" s="446"/>
      <c r="Y9" s="447"/>
      <c r="Z9" s="447"/>
      <c r="AA9" s="447"/>
      <c r="BH9" s="599" t="s">
        <v>54</v>
      </c>
      <c r="BI9" s="601">
        <f>a!V5</f>
        <v>0</v>
      </c>
      <c r="BJ9" s="599" t="s">
        <v>55</v>
      </c>
      <c r="BK9" s="630">
        <f>a!S7</f>
        <v>0</v>
      </c>
      <c r="BL9" s="598"/>
      <c r="BT9" s="357"/>
    </row>
    <row r="10" spans="1:77" ht="9.9499999999999993" customHeight="1" thickBot="1" x14ac:dyDescent="0.25">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499999999999993" customHeight="1" thickTop="1" thickBot="1" x14ac:dyDescent="1.2">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939" t="s">
        <v>64</v>
      </c>
      <c r="AZ11" s="939"/>
      <c r="BA11" s="939"/>
      <c r="BB11" s="939"/>
      <c r="BC11" s="939"/>
      <c r="BD11" s="939"/>
      <c r="BE11" s="939"/>
      <c r="BF11" s="939"/>
      <c r="BG11" s="939"/>
      <c r="BH11" s="224"/>
      <c r="BI11" s="225"/>
      <c r="BJ11" s="225"/>
      <c r="BK11" s="226"/>
      <c r="BL11" s="863" t="s">
        <v>64</v>
      </c>
      <c r="BM11" s="863"/>
      <c r="BN11" s="863"/>
      <c r="BO11" s="863"/>
      <c r="BP11" s="863"/>
      <c r="BQ11" s="863"/>
      <c r="BR11" s="863"/>
      <c r="BS11" s="863"/>
      <c r="BT11" s="864"/>
      <c r="BU11" s="227" t="str">
        <f>IF(BY14=0,"",IF($BY$17="N","",COUNTIF($BH$22:$BH$146,"&gt;0")))</f>
        <v/>
      </c>
      <c r="BV11" s="228" t="str">
        <f>IF(BY14=0,"",IF($BY$17="N","",COUNTIF($BH$22:$BH$146,"&gt;0")))</f>
        <v/>
      </c>
      <c r="BW11" s="228" t="str">
        <f>IF(BY14=0,"",IF($BY$17="N","",COUNTIF($BH$22:$BH$146,"&gt;0")))</f>
        <v/>
      </c>
      <c r="BX11" s="229"/>
      <c r="BY11" s="229"/>
    </row>
    <row r="12" spans="1:77" s="21" customFormat="1" ht="20.100000000000001" customHeight="1" thickBot="1" x14ac:dyDescent="0.25">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861">
        <f>COUNT($BH$22:$BH$147)</f>
        <v>0</v>
      </c>
      <c r="BM12" s="861"/>
      <c r="BN12" s="861"/>
      <c r="BO12" s="861">
        <f>COUNT($BH$22:$BH$147)</f>
        <v>0</v>
      </c>
      <c r="BP12" s="861"/>
      <c r="BQ12" s="861"/>
      <c r="BR12" s="861">
        <f>COUNT($BH$22:$BH$147)</f>
        <v>0</v>
      </c>
      <c r="BS12" s="861"/>
      <c r="BT12" s="862"/>
      <c r="BU12" s="238" t="str">
        <f>IF(BY14=0,"",IF($BY$17="N","",COUNTIF($BY$22:$BY$146,"above")))</f>
        <v/>
      </c>
      <c r="BV12" s="238" t="str">
        <f>IF(BY14=0,"",IF($BY$17="N","",COUNTIF($BY22:$BY146,"above")))</f>
        <v/>
      </c>
      <c r="BW12" s="238" t="str">
        <f>IF(BY14=0,"",IF($BY$17="N","",COUNTIF($BY22:$BY146,"above")))</f>
        <v/>
      </c>
      <c r="BX12" s="239"/>
      <c r="BY12" s="239"/>
    </row>
    <row r="13" spans="1:77" s="22" customFormat="1" ht="20.100000000000001" customHeight="1" thickBot="1" x14ac:dyDescent="0.25">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861">
        <f>COUNTIF($D$22:$D$147,"Y")</f>
        <v>0</v>
      </c>
      <c r="BM13" s="861"/>
      <c r="BN13" s="861"/>
      <c r="BO13" s="861">
        <f>COUNTIF($D$22:$D$147,"Y")</f>
        <v>0</v>
      </c>
      <c r="BP13" s="861"/>
      <c r="BQ13" s="861"/>
      <c r="BR13" s="861">
        <f>COUNTIF($D$22:$D$147,"Y")</f>
        <v>0</v>
      </c>
      <c r="BS13" s="861"/>
      <c r="BT13" s="862"/>
      <c r="BU13" s="238" t="str">
        <f>IF(BY14=0,"",IF($BY$17="N","",COUNTIF($BY$22:$BY$146,"below")))</f>
        <v/>
      </c>
      <c r="BV13" s="238" t="str">
        <f>IF(BY14=0,"",IF($BY$17="N","",COUNTIF($BY22:$BY146,"below")))</f>
        <v/>
      </c>
      <c r="BW13" s="238" t="str">
        <f>IF(BY14=0,"",IF($BY$17="N","",COUNTIF($BY22:$BY146,"below")))</f>
        <v/>
      </c>
      <c r="BX13" s="243"/>
      <c r="BY13" s="243"/>
    </row>
    <row r="14" spans="1:77" s="22" customFormat="1" ht="20.100000000000001" customHeight="1" thickBot="1" x14ac:dyDescent="0.25">
      <c r="A14" s="208"/>
      <c r="B14" s="209"/>
      <c r="C14" s="584" t="s">
        <v>59</v>
      </c>
      <c r="D14" s="209"/>
      <c r="E14" s="209"/>
      <c r="F14" s="209"/>
      <c r="G14" s="209"/>
      <c r="H14" s="940" t="s">
        <v>60</v>
      </c>
      <c r="I14" s="941"/>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861">
        <f>BL12-BL13</f>
        <v>0</v>
      </c>
      <c r="BM14" s="861"/>
      <c r="BN14" s="861"/>
      <c r="BO14" s="861">
        <f>BO12-BO13</f>
        <v>0</v>
      </c>
      <c r="BP14" s="861"/>
      <c r="BQ14" s="861"/>
      <c r="BR14" s="861">
        <f>BR12-BR13</f>
        <v>0</v>
      </c>
      <c r="BS14" s="861"/>
      <c r="BT14" s="862"/>
      <c r="BU14" s="238" t="str">
        <f>IF(BY14=0,"",IF($BY$17="N","",COUNTIF(BU22:BU146,"Yes")))</f>
        <v/>
      </c>
      <c r="BV14" s="247" t="str">
        <f>IF(BY14=0,"",IF($BY$17="N","",COUNTIF(BV22:BV146,"Yes")))</f>
        <v/>
      </c>
      <c r="BW14" s="238" t="str">
        <f>IF(BY14=0,"",IF($BY$17="N","",COUNTIF(BW22:BW146,"Yes")))</f>
        <v/>
      </c>
      <c r="BX14" s="248" t="s">
        <v>73</v>
      </c>
      <c r="BY14" s="249">
        <f>COUNT(BX22:BX146)</f>
        <v>0</v>
      </c>
    </row>
    <row r="15" spans="1:77" s="22" customFormat="1" ht="20.100000000000001" customHeight="1" thickBot="1" x14ac:dyDescent="0.25">
      <c r="A15" s="208"/>
      <c r="B15" s="209"/>
      <c r="C15" s="209"/>
      <c r="D15" s="209"/>
      <c r="E15" s="209"/>
      <c r="F15" s="209"/>
      <c r="G15" s="209"/>
      <c r="H15" s="932" t="s">
        <v>34</v>
      </c>
      <c r="I15" s="933"/>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861">
        <f>COUNTIF(BL22:BL147,"Yes")</f>
        <v>0</v>
      </c>
      <c r="BM15" s="861"/>
      <c r="BN15" s="861"/>
      <c r="BO15" s="861">
        <f>COUNTIF(BO22:BO147,"Yes")</f>
        <v>0</v>
      </c>
      <c r="BP15" s="861"/>
      <c r="BQ15" s="861"/>
      <c r="BR15" s="861">
        <f>COUNTIF(BR22:BR147,"Yes")</f>
        <v>0</v>
      </c>
      <c r="BS15" s="861"/>
      <c r="BT15" s="862"/>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100000000000001" customHeight="1" thickBot="1" x14ac:dyDescent="0.25">
      <c r="A16" s="208"/>
      <c r="B16" s="209"/>
      <c r="C16" s="865" t="s">
        <v>135</v>
      </c>
      <c r="D16" s="865"/>
      <c r="E16" s="866"/>
      <c r="F16" s="388"/>
      <c r="G16" s="389"/>
      <c r="H16" s="867"/>
      <c r="I16" s="868"/>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861">
        <f>COUNTIF(BL22:BL147,"NC")</f>
        <v>0</v>
      </c>
      <c r="BM16" s="861"/>
      <c r="BN16" s="861"/>
      <c r="BO16" s="861">
        <f>COUNTIF(BO22:BO147,"NC")</f>
        <v>0</v>
      </c>
      <c r="BP16" s="861"/>
      <c r="BQ16" s="861"/>
      <c r="BR16" s="861">
        <f>COUNTIF(BR22:BR147,"NC")</f>
        <v>0</v>
      </c>
      <c r="BS16" s="861"/>
      <c r="BT16" s="862"/>
      <c r="BU16" s="239"/>
      <c r="BV16" s="239"/>
      <c r="BW16" s="239"/>
      <c r="BX16" s="248" t="s">
        <v>84</v>
      </c>
      <c r="BY16" s="253">
        <f>COUNTIF($BY$22:$BY$146,"below")</f>
        <v>0</v>
      </c>
    </row>
    <row r="17" spans="1:77" s="1" customFormat="1" ht="9.9499999999999993" customHeight="1" thickBot="1" x14ac:dyDescent="0.3">
      <c r="A17" s="515"/>
      <c r="B17" s="516"/>
      <c r="C17" s="516"/>
      <c r="D17" s="517"/>
      <c r="E17" s="869"/>
      <c r="F17" s="871" t="s">
        <v>9</v>
      </c>
      <c r="G17" s="871" t="s">
        <v>9</v>
      </c>
      <c r="H17" s="873" t="s">
        <v>1</v>
      </c>
      <c r="I17" s="873" t="s">
        <v>2</v>
      </c>
      <c r="J17" s="875"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877" t="s">
        <v>17</v>
      </c>
      <c r="Y17" s="879" t="s">
        <v>16</v>
      </c>
      <c r="Z17" s="879" t="s">
        <v>16</v>
      </c>
      <c r="AA17" s="879"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499999999999993" customHeight="1" thickBot="1" x14ac:dyDescent="0.3">
      <c r="A18" s="531"/>
      <c r="B18" s="532"/>
      <c r="C18" s="532"/>
      <c r="D18" s="533"/>
      <c r="E18" s="870"/>
      <c r="F18" s="872"/>
      <c r="G18" s="872"/>
      <c r="H18" s="874"/>
      <c r="I18" s="874"/>
      <c r="J18" s="876"/>
      <c r="K18" s="534"/>
      <c r="L18" s="881"/>
      <c r="M18" s="881"/>
      <c r="N18" s="881"/>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878"/>
      <c r="Y18" s="880"/>
      <c r="Z18" s="880"/>
      <c r="AA18" s="880"/>
      <c r="AB18" s="539"/>
      <c r="AC18" s="539"/>
      <c r="AD18" s="539"/>
      <c r="AE18" s="906" t="s">
        <v>91</v>
      </c>
      <c r="AF18" s="906"/>
      <c r="AG18" s="906"/>
      <c r="AH18" s="906" t="s">
        <v>92</v>
      </c>
      <c r="AI18" s="906"/>
      <c r="AJ18" s="906"/>
      <c r="AK18" s="906" t="s">
        <v>93</v>
      </c>
      <c r="AL18" s="906"/>
      <c r="AM18" s="906"/>
      <c r="AN18" s="540"/>
      <c r="AO18" s="906" t="s">
        <v>94</v>
      </c>
      <c r="AP18" s="906"/>
      <c r="AQ18" s="906"/>
      <c r="AR18" s="906" t="s">
        <v>95</v>
      </c>
      <c r="AS18" s="906"/>
      <c r="AT18" s="906"/>
      <c r="AU18" s="906" t="s">
        <v>96</v>
      </c>
      <c r="AV18" s="906"/>
      <c r="AW18" s="906"/>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82" t="s">
        <v>97</v>
      </c>
      <c r="BY18" s="883"/>
    </row>
    <row r="19" spans="1:77" s="5" customFormat="1" ht="16.5" customHeight="1" thickBot="1" x14ac:dyDescent="0.3">
      <c r="A19" s="884" t="s">
        <v>11</v>
      </c>
      <c r="B19" s="886" t="s">
        <v>12</v>
      </c>
      <c r="C19" s="888" t="s">
        <v>0</v>
      </c>
      <c r="D19" s="889" t="s">
        <v>98</v>
      </c>
      <c r="E19" s="891"/>
      <c r="F19" s="893" t="s">
        <v>99</v>
      </c>
      <c r="G19" s="899" t="s">
        <v>18</v>
      </c>
      <c r="H19" s="891" t="s">
        <v>19</v>
      </c>
      <c r="I19" s="900" t="s">
        <v>100</v>
      </c>
      <c r="J19" s="900" t="s">
        <v>101</v>
      </c>
      <c r="K19" s="545"/>
      <c r="L19" s="546" t="s">
        <v>3</v>
      </c>
      <c r="M19" s="547" t="s">
        <v>4</v>
      </c>
      <c r="N19" s="546" t="s">
        <v>5</v>
      </c>
      <c r="O19" s="903" t="s">
        <v>6</v>
      </c>
      <c r="P19" s="904"/>
      <c r="Q19" s="905"/>
      <c r="R19" s="942" t="s">
        <v>7</v>
      </c>
      <c r="S19" s="913"/>
      <c r="T19" s="943"/>
      <c r="U19" s="912" t="s">
        <v>8</v>
      </c>
      <c r="V19" s="913"/>
      <c r="W19" s="914"/>
      <c r="X19" s="915" t="s">
        <v>27</v>
      </c>
      <c r="Y19" s="917" t="s">
        <v>28</v>
      </c>
      <c r="Z19" s="917" t="s">
        <v>29</v>
      </c>
      <c r="AA19" s="895" t="s">
        <v>30</v>
      </c>
      <c r="AB19" s="897" t="s">
        <v>102</v>
      </c>
      <c r="AC19" s="897" t="s">
        <v>0</v>
      </c>
      <c r="AD19" s="925" t="s">
        <v>103</v>
      </c>
      <c r="AE19" s="919" t="s">
        <v>104</v>
      </c>
      <c r="AF19" s="920"/>
      <c r="AG19" s="921"/>
      <c r="AH19" s="919" t="s">
        <v>105</v>
      </c>
      <c r="AI19" s="920"/>
      <c r="AJ19" s="921"/>
      <c r="AK19" s="919" t="s">
        <v>106</v>
      </c>
      <c r="AL19" s="920"/>
      <c r="AM19" s="921"/>
      <c r="AN19" s="548"/>
      <c r="AO19" s="919" t="s">
        <v>107</v>
      </c>
      <c r="AP19" s="920"/>
      <c r="AQ19" s="921"/>
      <c r="AR19" s="919" t="s">
        <v>107</v>
      </c>
      <c r="AS19" s="920"/>
      <c r="AT19" s="921"/>
      <c r="AU19" s="919" t="s">
        <v>108</v>
      </c>
      <c r="AV19" s="920"/>
      <c r="AW19" s="921"/>
      <c r="AX19" s="549"/>
      <c r="AY19" s="550"/>
      <c r="AZ19" s="551" t="s">
        <v>109</v>
      </c>
      <c r="BA19" s="552"/>
      <c r="BB19" s="550"/>
      <c r="BC19" s="551" t="s">
        <v>110</v>
      </c>
      <c r="BD19" s="553"/>
      <c r="BE19" s="554"/>
      <c r="BF19" s="555" t="s">
        <v>111</v>
      </c>
      <c r="BG19" s="556"/>
      <c r="BH19" s="922" t="s">
        <v>112</v>
      </c>
      <c r="BI19" s="923"/>
      <c r="BJ19" s="923"/>
      <c r="BK19" s="924"/>
      <c r="BL19" s="907" t="s">
        <v>113</v>
      </c>
      <c r="BM19" s="908"/>
      <c r="BN19" s="908"/>
      <c r="BO19" s="907" t="s">
        <v>114</v>
      </c>
      <c r="BP19" s="908"/>
      <c r="BQ19" s="908"/>
      <c r="BR19" s="907" t="s">
        <v>115</v>
      </c>
      <c r="BS19" s="908"/>
      <c r="BT19" s="909"/>
      <c r="BU19" s="273"/>
      <c r="BV19" s="273"/>
      <c r="BW19" s="274"/>
      <c r="BX19" s="275"/>
      <c r="BY19" s="276"/>
    </row>
    <row r="20" spans="1:77" s="5" customFormat="1" ht="79.5" thickBot="1" x14ac:dyDescent="0.3">
      <c r="A20" s="884"/>
      <c r="B20" s="886"/>
      <c r="C20" s="793"/>
      <c r="D20" s="890"/>
      <c r="E20" s="892"/>
      <c r="F20" s="894"/>
      <c r="G20" s="799"/>
      <c r="H20" s="808"/>
      <c r="I20" s="901"/>
      <c r="J20" s="902"/>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916"/>
      <c r="Y20" s="918"/>
      <c r="Z20" s="918"/>
      <c r="AA20" s="896"/>
      <c r="AB20" s="898"/>
      <c r="AC20" s="898"/>
      <c r="AD20" s="926"/>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3">
      <c r="A21" s="885"/>
      <c r="B21" s="887"/>
      <c r="C21" s="910" t="s">
        <v>165</v>
      </c>
      <c r="D21" s="911"/>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2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75" x14ac:dyDescent="0.2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75" x14ac:dyDescent="0.2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75" x14ac:dyDescent="0.2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75" x14ac:dyDescent="0.2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75" x14ac:dyDescent="0.2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75" x14ac:dyDescent="0.2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75" x14ac:dyDescent="0.2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75" x14ac:dyDescent="0.2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75" x14ac:dyDescent="0.2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75" x14ac:dyDescent="0.2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75" x14ac:dyDescent="0.2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75" x14ac:dyDescent="0.2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75" x14ac:dyDescent="0.2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75" x14ac:dyDescent="0.2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75" x14ac:dyDescent="0.2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75" x14ac:dyDescent="0.2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75" x14ac:dyDescent="0.2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75" x14ac:dyDescent="0.2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75" x14ac:dyDescent="0.2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75" x14ac:dyDescent="0.2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75" x14ac:dyDescent="0.2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75" x14ac:dyDescent="0.2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75" x14ac:dyDescent="0.2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6.5" thickBot="1" x14ac:dyDescent="0.3">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75" x14ac:dyDescent="0.2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75" x14ac:dyDescent="0.2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75" x14ac:dyDescent="0.2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75" x14ac:dyDescent="0.2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75" x14ac:dyDescent="0.2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75" x14ac:dyDescent="0.2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75" x14ac:dyDescent="0.2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75" x14ac:dyDescent="0.2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75" x14ac:dyDescent="0.2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75" x14ac:dyDescent="0.2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75" x14ac:dyDescent="0.2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75" x14ac:dyDescent="0.2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75" x14ac:dyDescent="0.2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75" x14ac:dyDescent="0.2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75" x14ac:dyDescent="0.2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75" x14ac:dyDescent="0.2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75" x14ac:dyDescent="0.2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75" x14ac:dyDescent="0.2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75" x14ac:dyDescent="0.2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75" x14ac:dyDescent="0.2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75" x14ac:dyDescent="0.2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75" x14ac:dyDescent="0.2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75" x14ac:dyDescent="0.2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75" x14ac:dyDescent="0.2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75" x14ac:dyDescent="0.2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75" x14ac:dyDescent="0.2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75" x14ac:dyDescent="0.2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75" x14ac:dyDescent="0.2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75" x14ac:dyDescent="0.2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75" x14ac:dyDescent="0.2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75" x14ac:dyDescent="0.2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75" x14ac:dyDescent="0.2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75" x14ac:dyDescent="0.2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75" x14ac:dyDescent="0.2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75" x14ac:dyDescent="0.2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75" x14ac:dyDescent="0.2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75" x14ac:dyDescent="0.2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75" x14ac:dyDescent="0.2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75" x14ac:dyDescent="0.2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75" x14ac:dyDescent="0.2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75" x14ac:dyDescent="0.2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75" x14ac:dyDescent="0.2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75" x14ac:dyDescent="0.2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75" x14ac:dyDescent="0.2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75" x14ac:dyDescent="0.2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75" x14ac:dyDescent="0.2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75" x14ac:dyDescent="0.2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75" x14ac:dyDescent="0.2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75" x14ac:dyDescent="0.2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6.5" thickBot="1" x14ac:dyDescent="0.3">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75" x14ac:dyDescent="0.2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75" x14ac:dyDescent="0.2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75" x14ac:dyDescent="0.2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75" x14ac:dyDescent="0.2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75" x14ac:dyDescent="0.2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75" x14ac:dyDescent="0.2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75" x14ac:dyDescent="0.2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75" x14ac:dyDescent="0.2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75" x14ac:dyDescent="0.2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75" x14ac:dyDescent="0.2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75" x14ac:dyDescent="0.2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75" x14ac:dyDescent="0.2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75" x14ac:dyDescent="0.2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75" x14ac:dyDescent="0.2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75" x14ac:dyDescent="0.2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75" x14ac:dyDescent="0.2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75" x14ac:dyDescent="0.2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75" x14ac:dyDescent="0.2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75" x14ac:dyDescent="0.2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75" x14ac:dyDescent="0.2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75" x14ac:dyDescent="0.2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75" x14ac:dyDescent="0.2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75" x14ac:dyDescent="0.2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75" x14ac:dyDescent="0.2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75" x14ac:dyDescent="0.2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75" x14ac:dyDescent="0.2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75" x14ac:dyDescent="0.2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75" x14ac:dyDescent="0.2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75" x14ac:dyDescent="0.2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75" x14ac:dyDescent="0.2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75" x14ac:dyDescent="0.2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75" x14ac:dyDescent="0.2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75" x14ac:dyDescent="0.2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75" x14ac:dyDescent="0.2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75" x14ac:dyDescent="0.2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75" x14ac:dyDescent="0.2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75" x14ac:dyDescent="0.2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75" x14ac:dyDescent="0.2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75" x14ac:dyDescent="0.2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75" x14ac:dyDescent="0.2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6.5" thickBot="1" x14ac:dyDescent="0.3">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6.5" hidden="1" thickTop="1" x14ac:dyDescent="0.2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6.5" hidden="1" thickTop="1" x14ac:dyDescent="0.2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6.5" hidden="1" thickTop="1" x14ac:dyDescent="0.2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6.5" hidden="1" thickTop="1" x14ac:dyDescent="0.2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6.5" hidden="1" thickTop="1" x14ac:dyDescent="0.2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6.5" hidden="1" thickTop="1" x14ac:dyDescent="0.2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6.5" hidden="1" thickTop="1" x14ac:dyDescent="0.2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6.5" hidden="1" thickTop="1" x14ac:dyDescent="0.2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7.25" hidden="1" thickTop="1" thickBot="1" x14ac:dyDescent="0.3">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5.75" thickTop="1" x14ac:dyDescent="0.2">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2J4TOxrvdanEE/lz7y/k/rLNTn99YZZsm1afojtUffVStTzUkNnpTlUaHdwarfeNi+VovariDoTRIuT+Z+25Yw==" saltValue="pS4rZrQOaeSZrk9d7BYNvQ=="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C21:D21"/>
    <mergeCell ref="AH19:AJ19"/>
    <mergeCell ref="AK19:AM19"/>
    <mergeCell ref="AO19:AQ19"/>
    <mergeCell ref="AR19:AT19"/>
    <mergeCell ref="AD19:AD20"/>
    <mergeCell ref="AE19:AG19"/>
    <mergeCell ref="Y19:Y20"/>
    <mergeCell ref="Z19:Z20"/>
    <mergeCell ref="AA19:AA20"/>
    <mergeCell ref="AB19:AB20"/>
    <mergeCell ref="AC19:AC20"/>
    <mergeCell ref="BL19:BN19"/>
    <mergeCell ref="BO19:BQ19"/>
    <mergeCell ref="BR19:BT19"/>
    <mergeCell ref="AU19:AW19"/>
    <mergeCell ref="BH19:BK19"/>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AE18:AG18"/>
    <mergeCell ref="AH18:AJ18"/>
    <mergeCell ref="AK18:AM18"/>
    <mergeCell ref="AO18:AQ18"/>
    <mergeCell ref="AR18:AT18"/>
    <mergeCell ref="J17:J18"/>
    <mergeCell ref="X17:X18"/>
    <mergeCell ref="Y17:Y18"/>
    <mergeCell ref="Z17:Z18"/>
    <mergeCell ref="AA17:AA18"/>
    <mergeCell ref="L18:N18"/>
    <mergeCell ref="E17:E18"/>
    <mergeCell ref="F17:F18"/>
    <mergeCell ref="G17:G18"/>
    <mergeCell ref="H17:H18"/>
    <mergeCell ref="I17:I18"/>
    <mergeCell ref="C16:E16"/>
    <mergeCell ref="H16:I16"/>
    <mergeCell ref="BL16:BN16"/>
    <mergeCell ref="BO16:BQ16"/>
    <mergeCell ref="BR16:BT16"/>
    <mergeCell ref="H14:I14"/>
    <mergeCell ref="BL14:BN14"/>
    <mergeCell ref="BO14:BQ14"/>
    <mergeCell ref="BR14:BT14"/>
    <mergeCell ref="H15:I15"/>
    <mergeCell ref="BL15:BN15"/>
    <mergeCell ref="BO15:BQ15"/>
    <mergeCell ref="BR15:BT15"/>
    <mergeCell ref="BL11:BT11"/>
    <mergeCell ref="BL12:BN12"/>
    <mergeCell ref="BO12:BQ12"/>
    <mergeCell ref="BR12:BT12"/>
    <mergeCell ref="BL13:BN13"/>
    <mergeCell ref="BO13:BQ13"/>
    <mergeCell ref="BR13:BT13"/>
    <mergeCell ref="A7:L7"/>
    <mergeCell ref="BH7:BK7"/>
    <mergeCell ref="F9:G9"/>
    <mergeCell ref="I9:J9"/>
    <mergeCell ref="AY11:BG11"/>
    <mergeCell ref="A1:BK2"/>
    <mergeCell ref="A3:J3"/>
    <mergeCell ref="BH3:BK3"/>
    <mergeCell ref="A5:B5"/>
    <mergeCell ref="C5:D5"/>
    <mergeCell ref="G5:I5"/>
  </mergeCells>
  <conditionalFormatting sqref="C5:D5 J5 C9 I9">
    <cfRule type="cellIs" dxfId="71" priority="8" stopIfTrue="1" operator="equal">
      <formula>0</formula>
    </cfRule>
  </conditionalFormatting>
  <conditionalFormatting sqref="E9:F9">
    <cfRule type="cellIs" dxfId="70" priority="1" stopIfTrue="1" operator="equal">
      <formula>0</formula>
    </cfRule>
  </conditionalFormatting>
  <conditionalFormatting sqref="K9">
    <cfRule type="cellIs" dxfId="69" priority="10" stopIfTrue="1" operator="equal">
      <formula>0</formula>
    </cfRule>
  </conditionalFormatting>
  <conditionalFormatting sqref="L22:N146">
    <cfRule type="cellIs" dxfId="68" priority="24" stopIfTrue="1" operator="equal">
      <formula>"NC"</formula>
    </cfRule>
  </conditionalFormatting>
  <conditionalFormatting sqref="O22:O146 BL22:BL146">
    <cfRule type="cellIs" dxfId="67" priority="25" stopIfTrue="1" operator="equal">
      <formula>"NC"</formula>
    </cfRule>
  </conditionalFormatting>
  <conditionalFormatting sqref="P22:P146 S22:S146 V22:V146 BC22:BC146 BF22:BF146 BM22:BM146 BP22:BP146 BS22:BS146">
    <cfRule type="cellIs" dxfId="66" priority="26" stopIfTrue="1" operator="equal">
      <formula>"""NC"""</formula>
    </cfRule>
  </conditionalFormatting>
  <conditionalFormatting sqref="Q22:Q146 W22:W146 BA22:BA146 BD22:BD146 BG22:BG146 BN22:BN146 BQ22:BQ146 BT22:BT146">
    <cfRule type="cellIs" dxfId="65" priority="12" stopIfTrue="1" operator="between">
      <formula>0.1</formula>
      <formula>0.9</formula>
    </cfRule>
    <cfRule type="cellIs" dxfId="64" priority="13" stopIfTrue="1" operator="between">
      <formula>1.1000001</formula>
      <formula>5</formula>
    </cfRule>
  </conditionalFormatting>
  <conditionalFormatting sqref="R22:R146 U22:U146 BB22:BB146 BE22:BE146 BO22:BO146 BR22:BR146">
    <cfRule type="cellIs" dxfId="63" priority="27" stopIfTrue="1" operator="between">
      <formula>$R$18</formula>
      <formula>$T$18</formula>
    </cfRule>
    <cfRule type="cellIs" dxfId="62" priority="28" stopIfTrue="1" operator="equal">
      <formula>"""yes"""</formula>
    </cfRule>
    <cfRule type="cellIs" dxfId="61" priority="29" stopIfTrue="1" operator="equal">
      <formula>"NC"</formula>
    </cfRule>
  </conditionalFormatting>
  <conditionalFormatting sqref="T22:T146">
    <cfRule type="cellIs" dxfId="60" priority="14" stopIfTrue="1" operator="between">
      <formula>0.1</formula>
      <formula>0.9</formula>
    </cfRule>
    <cfRule type="cellIs" dxfId="59" priority="15" stopIfTrue="1" operator="between">
      <formula>1.100001</formula>
      <formula>5</formula>
    </cfRule>
  </conditionalFormatting>
  <conditionalFormatting sqref="AN22:AN146">
    <cfRule type="cellIs" dxfId="58" priority="19" stopIfTrue="1" operator="equal">
      <formula>"above"</formula>
    </cfRule>
    <cfRule type="cellIs" dxfId="57" priority="20" stopIfTrue="1" operator="equal">
      <formula>"below"</formula>
    </cfRule>
  </conditionalFormatting>
  <conditionalFormatting sqref="BH22:BH146">
    <cfRule type="cellIs" dxfId="56" priority="21" stopIfTrue="1" operator="greaterThan">
      <formula>$F$16</formula>
    </cfRule>
    <cfRule type="cellIs" dxfId="55" priority="22" stopIfTrue="1" operator="lessThan">
      <formula>$F$16</formula>
    </cfRule>
  </conditionalFormatting>
  <conditionalFormatting sqref="BI9">
    <cfRule type="cellIs" dxfId="54" priority="5" stopIfTrue="1" operator="equal">
      <formula>0</formula>
    </cfRule>
  </conditionalFormatting>
  <conditionalFormatting sqref="BI22:BK146">
    <cfRule type="cellIs" dxfId="53" priority="11" stopIfTrue="1" operator="equal">
      <formula>"NC"</formula>
    </cfRule>
  </conditionalFormatting>
  <conditionalFormatting sqref="BK9:BL9">
    <cfRule type="cellIs" dxfId="52" priority="7" stopIfTrue="1" operator="equal">
      <formula>0</formula>
    </cfRule>
  </conditionalFormatting>
  <conditionalFormatting sqref="BU22:BW146">
    <cfRule type="cellIs" dxfId="51" priority="23" stopIfTrue="1" operator="equal">
      <formula>"NC"</formula>
    </cfRule>
  </conditionalFormatting>
  <conditionalFormatting sqref="BX22:BX146">
    <cfRule type="cellIs" dxfId="50" priority="16" stopIfTrue="1" operator="greaterThan">
      <formula>0</formula>
    </cfRule>
  </conditionalFormatting>
  <conditionalFormatting sqref="BY22:BY146">
    <cfRule type="cellIs" dxfId="49" priority="17" stopIfTrue="1" operator="equal">
      <formula>$BX$16</formula>
    </cfRule>
    <cfRule type="cellIs" dxfId="48" priority="18" stopIfTrue="1" operator="equal">
      <formula>$BX$15</formula>
    </cfRule>
  </conditionalFormatting>
  <dataValidations count="6">
    <dataValidation type="custom" allowBlank="1" showInputMessage="1" showErrorMessage="1" errorTitle="Enter a Y" error="All Campuses must be Title I or Skipped" sqref="D22:D137" xr:uid="{00000000-0002-0000-0E00-000000000000}">
      <formula1>OR(E23="Y",E23="y")</formula1>
    </dataValidation>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E00-000001000000}">
      <formula1>6</formula1>
      <formula2>6</formula2>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E00-000002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E00-000003000000}">
      <formula1>$C$138:$C$146</formula1>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E00-000004000000}"/>
    <dataValidation type="textLength" allowBlank="1" showInputMessage="1" showErrorMessage="1" error="Please enter three-digit campus number" sqref="B22:B137" xr:uid="{00000000-0002-0000-0E00-000005000000}">
      <formula1>0</formula1>
      <formula2>3</formula2>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0.140625" defaultRowHeight="12.75" zeroHeight="1" x14ac:dyDescent="0.2"/>
  <cols>
    <col min="1" max="1" width="7.140625" style="11" customWidth="1"/>
    <col min="2" max="2" width="11" style="12" customWidth="1"/>
    <col min="3" max="3" width="36.42578125" style="13" customWidth="1"/>
    <col min="4" max="4" width="15.42578125" style="14" customWidth="1"/>
    <col min="5" max="5" width="15" style="16" hidden="1" customWidth="1"/>
    <col min="6" max="6" width="12.85546875" style="353" customWidth="1"/>
    <col min="7" max="7" width="15.42578125" style="354" customWidth="1"/>
    <col min="8" max="8" width="19.5703125" style="15" customWidth="1"/>
    <col min="9" max="9" width="20" style="2" customWidth="1"/>
    <col min="10" max="10" width="15.42578125" style="2" customWidth="1"/>
    <col min="11" max="11" width="21.42578125" style="2" hidden="1" customWidth="1"/>
    <col min="12" max="12" width="13.42578125" style="2" hidden="1" customWidth="1"/>
    <col min="13" max="13" width="12" style="2" hidden="1" customWidth="1"/>
    <col min="14" max="14" width="10.5703125" style="8" hidden="1" customWidth="1"/>
    <col min="15" max="15" width="12" style="2" hidden="1" customWidth="1"/>
    <col min="16" max="16" width="16.42578125" style="6" hidden="1" customWidth="1"/>
    <col min="17" max="17" width="13.5703125" style="2" hidden="1" customWidth="1"/>
    <col min="18" max="18" width="14.42578125" style="3" hidden="1" customWidth="1"/>
    <col min="19" max="19" width="18.5703125" style="6" hidden="1" customWidth="1"/>
    <col min="20" max="20" width="13.140625" style="3" hidden="1" customWidth="1"/>
    <col min="21" max="21" width="10.42578125" style="3" hidden="1" customWidth="1"/>
    <col min="22" max="22" width="11" style="6" hidden="1" customWidth="1"/>
    <col min="23" max="23" width="16.85546875" style="9" hidden="1" customWidth="1"/>
    <col min="24" max="24" width="27.5703125" style="17" hidden="1" customWidth="1"/>
    <col min="25" max="25" width="43" style="18" hidden="1" customWidth="1"/>
    <col min="26" max="26" width="68.140625" style="18" hidden="1" customWidth="1"/>
    <col min="27" max="27" width="55.140625" style="18" hidden="1" customWidth="1"/>
    <col min="28" max="28" width="15.42578125" hidden="1" customWidth="1"/>
    <col min="29" max="29" width="32.42578125" hidden="1" customWidth="1"/>
    <col min="30" max="30" width="18.42578125" hidden="1" customWidth="1"/>
    <col min="31" max="31" width="19.140625" hidden="1" customWidth="1"/>
    <col min="32" max="32" width="42.140625" hidden="1" customWidth="1"/>
    <col min="33" max="33" width="16.42578125" hidden="1" customWidth="1"/>
    <col min="34" max="34" width="19.140625" hidden="1" customWidth="1"/>
    <col min="35" max="35" width="19.42578125" hidden="1" customWidth="1"/>
    <col min="36" max="36" width="16.42578125" hidden="1" customWidth="1"/>
    <col min="37" max="37" width="42.140625" hidden="1" customWidth="1"/>
    <col min="38" max="38" width="15.5703125" hidden="1" customWidth="1"/>
    <col min="39" max="39" width="16" hidden="1" customWidth="1"/>
    <col min="40" max="40" width="19.42578125" hidden="1" customWidth="1"/>
    <col min="41" max="42" width="19.140625" hidden="1" customWidth="1"/>
    <col min="43" max="43" width="42.140625" hidden="1" customWidth="1"/>
    <col min="44" max="44" width="19.140625" hidden="1" customWidth="1"/>
    <col min="45" max="45" width="19.42578125" hidden="1" customWidth="1"/>
    <col min="46" max="46" width="16.42578125" hidden="1" customWidth="1"/>
    <col min="47" max="47" width="19.140625" hidden="1" customWidth="1"/>
    <col min="48" max="48" width="15.5703125" hidden="1" customWidth="1"/>
    <col min="49" max="49" width="16.42578125" hidden="1" customWidth="1"/>
    <col min="50" max="50" width="21.42578125" style="355" hidden="1" customWidth="1"/>
    <col min="51" max="51" width="22" hidden="1" customWidth="1"/>
    <col min="52" max="52" width="20.140625" hidden="1" customWidth="1"/>
    <col min="53" max="53" width="18.42578125" hidden="1" customWidth="1"/>
    <col min="54" max="54" width="22" hidden="1" customWidth="1"/>
    <col min="55" max="55" width="20.140625" hidden="1" customWidth="1"/>
    <col min="56" max="56" width="18.42578125" hidden="1" customWidth="1"/>
    <col min="57" max="57" width="16.42578125" hidden="1" customWidth="1"/>
    <col min="58" max="58" width="20.85546875" hidden="1" customWidth="1"/>
    <col min="59" max="59" width="18.42578125" hidden="1" customWidth="1"/>
    <col min="60" max="60" width="14" style="356" customWidth="1"/>
    <col min="61" max="62" width="33.5703125" customWidth="1"/>
    <col min="63" max="63" width="33.5703125" style="357" customWidth="1"/>
    <col min="64" max="64" width="17" hidden="1" customWidth="1"/>
    <col min="65" max="65" width="15.5703125" hidden="1" customWidth="1"/>
    <col min="66" max="66" width="12.140625" hidden="1" customWidth="1"/>
    <col min="67" max="67" width="16.42578125" hidden="1" customWidth="1"/>
    <col min="68" max="70" width="15.5703125" hidden="1" customWidth="1"/>
    <col min="71" max="71" width="13.42578125" hidden="1" customWidth="1"/>
    <col min="72" max="72" width="15.5703125" hidden="1" customWidth="1"/>
    <col min="73" max="75" width="8.5703125" hidden="1" customWidth="1"/>
    <col min="76" max="77" width="15.5703125" hidden="1" customWidth="1"/>
    <col min="78" max="255" width="27" hidden="1" customWidth="1"/>
  </cols>
  <sheetData>
    <row r="1" spans="1:77" ht="78" customHeight="1" thickTop="1" x14ac:dyDescent="0.2">
      <c r="A1" s="721" t="str">
        <f>a!B1</f>
        <v>Federal Fiscal Compliance and Reporting Division
Comparability Computation Form (CCF)
2024-2025 School Year</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8"/>
      <c r="BL1" s="415"/>
      <c r="BM1" s="415"/>
      <c r="BN1" s="415"/>
      <c r="BO1" s="415"/>
      <c r="BP1" s="415"/>
      <c r="BQ1" s="415"/>
      <c r="BR1" s="415"/>
      <c r="BS1" s="415"/>
      <c r="BT1" s="416"/>
    </row>
    <row r="2" spans="1:77" ht="12.75" customHeight="1" thickBot="1" x14ac:dyDescent="0.25">
      <c r="A2" s="929"/>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1"/>
      <c r="BT2" s="357"/>
    </row>
    <row r="3" spans="1:77" ht="24" thickBot="1" x14ac:dyDescent="0.25">
      <c r="A3" s="830" t="s">
        <v>48</v>
      </c>
      <c r="B3" s="831"/>
      <c r="C3" s="831"/>
      <c r="D3" s="831"/>
      <c r="E3" s="831"/>
      <c r="F3" s="831"/>
      <c r="G3" s="831"/>
      <c r="H3" s="831"/>
      <c r="I3" s="831"/>
      <c r="J3" s="831"/>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31"/>
      <c r="BI3" s="831"/>
      <c r="BJ3" s="831"/>
      <c r="BK3" s="832"/>
      <c r="BT3" s="357"/>
    </row>
    <row r="4" spans="1:77" ht="9.9499999999999993" customHeight="1" thickBot="1" x14ac:dyDescent="0.25">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25">
      <c r="A5" s="728" t="s">
        <v>50</v>
      </c>
      <c r="B5" s="729"/>
      <c r="C5" s="934">
        <f>a!D5</f>
        <v>0</v>
      </c>
      <c r="D5" s="935"/>
      <c r="E5" s="216"/>
      <c r="F5" s="397"/>
      <c r="G5" s="734" t="s">
        <v>49</v>
      </c>
      <c r="H5" s="734"/>
      <c r="I5" s="735"/>
      <c r="J5" s="600">
        <f>a!J5</f>
        <v>0</v>
      </c>
      <c r="K5" s="445"/>
      <c r="N5" s="2"/>
      <c r="W5" s="3"/>
      <c r="X5" s="446"/>
      <c r="Y5" s="447"/>
      <c r="Z5" s="447"/>
      <c r="AA5" s="447"/>
      <c r="BH5" s="141"/>
      <c r="BI5" s="141"/>
      <c r="BJ5" s="141"/>
      <c r="BK5" s="448"/>
      <c r="BT5" s="357"/>
    </row>
    <row r="6" spans="1:77" ht="9.9499999999999993" customHeight="1" thickBot="1" x14ac:dyDescent="0.25">
      <c r="A6" s="144"/>
      <c r="B6" s="141"/>
      <c r="C6" s="141"/>
      <c r="D6" s="141"/>
      <c r="E6" s="141"/>
      <c r="F6" s="141"/>
      <c r="G6" s="141"/>
      <c r="H6" s="141"/>
      <c r="I6" s="141"/>
      <c r="J6" s="141"/>
      <c r="N6" s="2"/>
      <c r="W6" s="3"/>
      <c r="X6" s="446"/>
      <c r="Y6" s="447"/>
      <c r="Z6" s="447"/>
      <c r="AA6" s="447"/>
      <c r="BH6" s="141"/>
      <c r="BI6" s="141"/>
      <c r="BJ6" s="141"/>
      <c r="BK6" s="448"/>
      <c r="BT6" s="357"/>
    </row>
    <row r="7" spans="1:77" ht="24" thickBot="1" x14ac:dyDescent="0.25">
      <c r="A7" s="830" t="s">
        <v>51</v>
      </c>
      <c r="B7" s="831"/>
      <c r="C7" s="831"/>
      <c r="D7" s="831"/>
      <c r="E7" s="831"/>
      <c r="F7" s="831"/>
      <c r="G7" s="831"/>
      <c r="H7" s="831"/>
      <c r="I7" s="831"/>
      <c r="J7" s="831"/>
      <c r="K7" s="831"/>
      <c r="L7" s="831"/>
      <c r="N7" s="2"/>
      <c r="W7" s="3"/>
      <c r="X7" s="446"/>
      <c r="Y7" s="447"/>
      <c r="Z7" s="447"/>
      <c r="AA7" s="447"/>
      <c r="BH7" s="831"/>
      <c r="BI7" s="831"/>
      <c r="BJ7" s="831"/>
      <c r="BK7" s="832"/>
      <c r="BT7" s="357"/>
    </row>
    <row r="8" spans="1:77" ht="9.9499999999999993" customHeight="1" thickBot="1" x14ac:dyDescent="0.25">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25">
      <c r="A9" s="208"/>
      <c r="B9" s="599" t="s">
        <v>52</v>
      </c>
      <c r="C9" s="602">
        <f>a!M5</f>
        <v>0</v>
      </c>
      <c r="D9" s="599" t="s">
        <v>166</v>
      </c>
      <c r="E9" s="612"/>
      <c r="F9" s="938">
        <f>a!M7</f>
        <v>0</v>
      </c>
      <c r="G9" s="937"/>
      <c r="H9" s="599" t="s">
        <v>53</v>
      </c>
      <c r="I9" s="936">
        <f>a!S5</f>
        <v>0</v>
      </c>
      <c r="J9" s="937"/>
      <c r="K9" s="212" t="e">
        <f>#REF!</f>
        <v>#REF!</v>
      </c>
      <c r="L9" s="210"/>
      <c r="N9" s="2"/>
      <c r="W9" s="3"/>
      <c r="X9" s="446"/>
      <c r="Y9" s="447"/>
      <c r="Z9" s="447"/>
      <c r="AA9" s="447"/>
      <c r="BH9" s="599" t="s">
        <v>54</v>
      </c>
      <c r="BI9" s="601">
        <f>a!V5</f>
        <v>0</v>
      </c>
      <c r="BJ9" s="599" t="s">
        <v>55</v>
      </c>
      <c r="BK9" s="630">
        <f>a!S7</f>
        <v>0</v>
      </c>
      <c r="BL9" s="598"/>
      <c r="BT9" s="357"/>
    </row>
    <row r="10" spans="1:77" ht="9.9499999999999993" customHeight="1" thickBot="1" x14ac:dyDescent="0.25">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499999999999993" customHeight="1" thickTop="1" thickBot="1" x14ac:dyDescent="1.2">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939" t="s">
        <v>64</v>
      </c>
      <c r="AZ11" s="939"/>
      <c r="BA11" s="939"/>
      <c r="BB11" s="939"/>
      <c r="BC11" s="939"/>
      <c r="BD11" s="939"/>
      <c r="BE11" s="939"/>
      <c r="BF11" s="939"/>
      <c r="BG11" s="939"/>
      <c r="BH11" s="224"/>
      <c r="BI11" s="225"/>
      <c r="BJ11" s="225"/>
      <c r="BK11" s="226"/>
      <c r="BL11" s="863" t="s">
        <v>64</v>
      </c>
      <c r="BM11" s="863"/>
      <c r="BN11" s="863"/>
      <c r="BO11" s="863"/>
      <c r="BP11" s="863"/>
      <c r="BQ11" s="863"/>
      <c r="BR11" s="863"/>
      <c r="BS11" s="863"/>
      <c r="BT11" s="864"/>
      <c r="BU11" s="227" t="str">
        <f>IF(BY14=0,"",IF($BY$17="N","",COUNTIF($BH$22:$BH$146,"&gt;0")))</f>
        <v/>
      </c>
      <c r="BV11" s="228" t="str">
        <f>IF(BY14=0,"",IF($BY$17="N","",COUNTIF($BH$22:$BH$146,"&gt;0")))</f>
        <v/>
      </c>
      <c r="BW11" s="228" t="str">
        <f>IF(BY14=0,"",IF($BY$17="N","",COUNTIF($BH$22:$BH$146,"&gt;0")))</f>
        <v/>
      </c>
      <c r="BX11" s="229"/>
      <c r="BY11" s="229"/>
    </row>
    <row r="12" spans="1:77" s="21" customFormat="1" ht="20.100000000000001" customHeight="1" thickBot="1" x14ac:dyDescent="0.25">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861">
        <f>COUNT($BH$22:$BH$147)</f>
        <v>0</v>
      </c>
      <c r="BM12" s="861"/>
      <c r="BN12" s="861"/>
      <c r="BO12" s="861">
        <f>COUNT($BH$22:$BH$147)</f>
        <v>0</v>
      </c>
      <c r="BP12" s="861"/>
      <c r="BQ12" s="861"/>
      <c r="BR12" s="861">
        <f>COUNT($BH$22:$BH$147)</f>
        <v>0</v>
      </c>
      <c r="BS12" s="861"/>
      <c r="BT12" s="862"/>
      <c r="BU12" s="238" t="str">
        <f>IF(BY14=0,"",IF($BY$17="N","",COUNTIF($BY$22:$BY$146,"above")))</f>
        <v/>
      </c>
      <c r="BV12" s="238" t="str">
        <f>IF(BY14=0,"",IF($BY$17="N","",COUNTIF($BY22:$BY146,"above")))</f>
        <v/>
      </c>
      <c r="BW12" s="238" t="str">
        <f>IF(BY14=0,"",IF($BY$17="N","",COUNTIF($BY22:$BY146,"above")))</f>
        <v/>
      </c>
      <c r="BX12" s="239"/>
      <c r="BY12" s="239"/>
    </row>
    <row r="13" spans="1:77" s="22" customFormat="1" ht="20.100000000000001" customHeight="1" thickBot="1" x14ac:dyDescent="0.25">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861">
        <f>COUNTIF($D$22:$D$147,"Y")</f>
        <v>0</v>
      </c>
      <c r="BM13" s="861"/>
      <c r="BN13" s="861"/>
      <c r="BO13" s="861">
        <f>COUNTIF($D$22:$D$147,"Y")</f>
        <v>0</v>
      </c>
      <c r="BP13" s="861"/>
      <c r="BQ13" s="861"/>
      <c r="BR13" s="861">
        <f>COUNTIF($D$22:$D$147,"Y")</f>
        <v>0</v>
      </c>
      <c r="BS13" s="861"/>
      <c r="BT13" s="862"/>
      <c r="BU13" s="238" t="str">
        <f>IF(BY14=0,"",IF($BY$17="N","",COUNTIF($BY$22:$BY$146,"below")))</f>
        <v/>
      </c>
      <c r="BV13" s="238" t="str">
        <f>IF(BY14=0,"",IF($BY$17="N","",COUNTIF($BY22:$BY146,"below")))</f>
        <v/>
      </c>
      <c r="BW13" s="238" t="str">
        <f>IF(BY14=0,"",IF($BY$17="N","",COUNTIF($BY22:$BY146,"below")))</f>
        <v/>
      </c>
      <c r="BX13" s="243"/>
      <c r="BY13" s="243"/>
    </row>
    <row r="14" spans="1:77" s="22" customFormat="1" ht="20.100000000000001" customHeight="1" thickBot="1" x14ac:dyDescent="0.25">
      <c r="A14" s="208"/>
      <c r="B14" s="209"/>
      <c r="C14" s="584" t="s">
        <v>59</v>
      </c>
      <c r="D14" s="209"/>
      <c r="E14" s="209"/>
      <c r="F14" s="209"/>
      <c r="G14" s="209"/>
      <c r="H14" s="940" t="s">
        <v>60</v>
      </c>
      <c r="I14" s="941"/>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861">
        <f>BL12-BL13</f>
        <v>0</v>
      </c>
      <c r="BM14" s="861"/>
      <c r="BN14" s="861"/>
      <c r="BO14" s="861">
        <f>BO12-BO13</f>
        <v>0</v>
      </c>
      <c r="BP14" s="861"/>
      <c r="BQ14" s="861"/>
      <c r="BR14" s="861">
        <f>BR12-BR13</f>
        <v>0</v>
      </c>
      <c r="BS14" s="861"/>
      <c r="BT14" s="862"/>
      <c r="BU14" s="238" t="str">
        <f>IF(BY14=0,"",IF($BY$17="N","",COUNTIF(BU22:BU146,"Yes")))</f>
        <v/>
      </c>
      <c r="BV14" s="247" t="str">
        <f>IF(BY14=0,"",IF($BY$17="N","",COUNTIF(BV22:BV146,"Yes")))</f>
        <v/>
      </c>
      <c r="BW14" s="238" t="str">
        <f>IF(BY14=0,"",IF($BY$17="N","",COUNTIF(BW22:BW146,"Yes")))</f>
        <v/>
      </c>
      <c r="BX14" s="248" t="s">
        <v>73</v>
      </c>
      <c r="BY14" s="249">
        <f>COUNT(BX22:BX146)</f>
        <v>0</v>
      </c>
    </row>
    <row r="15" spans="1:77" s="22" customFormat="1" ht="20.100000000000001" customHeight="1" thickBot="1" x14ac:dyDescent="0.25">
      <c r="A15" s="208"/>
      <c r="B15" s="209"/>
      <c r="C15" s="209"/>
      <c r="D15" s="209"/>
      <c r="E15" s="209"/>
      <c r="F15" s="209"/>
      <c r="G15" s="209"/>
      <c r="H15" s="932" t="s">
        <v>34</v>
      </c>
      <c r="I15" s="933"/>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861">
        <f>COUNTIF(BL22:BL147,"Yes")</f>
        <v>0</v>
      </c>
      <c r="BM15" s="861"/>
      <c r="BN15" s="861"/>
      <c r="BO15" s="861">
        <f>COUNTIF(BO22:BO147,"Yes")</f>
        <v>0</v>
      </c>
      <c r="BP15" s="861"/>
      <c r="BQ15" s="861"/>
      <c r="BR15" s="861">
        <f>COUNTIF(BR22:BR147,"Yes")</f>
        <v>0</v>
      </c>
      <c r="BS15" s="861"/>
      <c r="BT15" s="862"/>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100000000000001" customHeight="1" thickBot="1" x14ac:dyDescent="0.25">
      <c r="A16" s="208"/>
      <c r="B16" s="209"/>
      <c r="C16" s="865" t="s">
        <v>135</v>
      </c>
      <c r="D16" s="865"/>
      <c r="E16" s="866"/>
      <c r="F16" s="388"/>
      <c r="G16" s="389"/>
      <c r="H16" s="867"/>
      <c r="I16" s="868"/>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861">
        <f>COUNTIF(BL22:BL147,"NC")</f>
        <v>0</v>
      </c>
      <c r="BM16" s="861"/>
      <c r="BN16" s="861"/>
      <c r="BO16" s="861">
        <f>COUNTIF(BO22:BO147,"NC")</f>
        <v>0</v>
      </c>
      <c r="BP16" s="861"/>
      <c r="BQ16" s="861"/>
      <c r="BR16" s="861">
        <f>COUNTIF(BR22:BR147,"NC")</f>
        <v>0</v>
      </c>
      <c r="BS16" s="861"/>
      <c r="BT16" s="862"/>
      <c r="BU16" s="239"/>
      <c r="BV16" s="239"/>
      <c r="BW16" s="239"/>
      <c r="BX16" s="248" t="s">
        <v>84</v>
      </c>
      <c r="BY16" s="253">
        <f>COUNTIF($BY$22:$BY$146,"below")</f>
        <v>0</v>
      </c>
    </row>
    <row r="17" spans="1:77" s="1" customFormat="1" ht="9.9499999999999993" customHeight="1" thickBot="1" x14ac:dyDescent="0.3">
      <c r="A17" s="515"/>
      <c r="B17" s="516"/>
      <c r="C17" s="516"/>
      <c r="D17" s="517"/>
      <c r="E17" s="869"/>
      <c r="F17" s="871" t="s">
        <v>9</v>
      </c>
      <c r="G17" s="871" t="s">
        <v>9</v>
      </c>
      <c r="H17" s="873" t="s">
        <v>1</v>
      </c>
      <c r="I17" s="873" t="s">
        <v>2</v>
      </c>
      <c r="J17" s="875"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877" t="s">
        <v>17</v>
      </c>
      <c r="Y17" s="879" t="s">
        <v>16</v>
      </c>
      <c r="Z17" s="879" t="s">
        <v>16</v>
      </c>
      <c r="AA17" s="879"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499999999999993" customHeight="1" thickBot="1" x14ac:dyDescent="0.3">
      <c r="A18" s="531"/>
      <c r="B18" s="532"/>
      <c r="C18" s="532"/>
      <c r="D18" s="533"/>
      <c r="E18" s="870"/>
      <c r="F18" s="872"/>
      <c r="G18" s="872"/>
      <c r="H18" s="874"/>
      <c r="I18" s="874"/>
      <c r="J18" s="876"/>
      <c r="K18" s="534"/>
      <c r="L18" s="881"/>
      <c r="M18" s="881"/>
      <c r="N18" s="881"/>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878"/>
      <c r="Y18" s="880"/>
      <c r="Z18" s="880"/>
      <c r="AA18" s="880"/>
      <c r="AB18" s="539"/>
      <c r="AC18" s="539"/>
      <c r="AD18" s="539"/>
      <c r="AE18" s="906" t="s">
        <v>91</v>
      </c>
      <c r="AF18" s="906"/>
      <c r="AG18" s="906"/>
      <c r="AH18" s="906" t="s">
        <v>92</v>
      </c>
      <c r="AI18" s="906"/>
      <c r="AJ18" s="906"/>
      <c r="AK18" s="906" t="s">
        <v>93</v>
      </c>
      <c r="AL18" s="906"/>
      <c r="AM18" s="906"/>
      <c r="AN18" s="540"/>
      <c r="AO18" s="906" t="s">
        <v>94</v>
      </c>
      <c r="AP18" s="906"/>
      <c r="AQ18" s="906"/>
      <c r="AR18" s="906" t="s">
        <v>95</v>
      </c>
      <c r="AS18" s="906"/>
      <c r="AT18" s="906"/>
      <c r="AU18" s="906" t="s">
        <v>96</v>
      </c>
      <c r="AV18" s="906"/>
      <c r="AW18" s="906"/>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82" t="s">
        <v>97</v>
      </c>
      <c r="BY18" s="883"/>
    </row>
    <row r="19" spans="1:77" s="5" customFormat="1" ht="16.5" customHeight="1" thickBot="1" x14ac:dyDescent="0.3">
      <c r="A19" s="884" t="s">
        <v>11</v>
      </c>
      <c r="B19" s="886" t="s">
        <v>12</v>
      </c>
      <c r="C19" s="888" t="s">
        <v>0</v>
      </c>
      <c r="D19" s="889" t="s">
        <v>98</v>
      </c>
      <c r="E19" s="891"/>
      <c r="F19" s="893" t="s">
        <v>99</v>
      </c>
      <c r="G19" s="899" t="s">
        <v>18</v>
      </c>
      <c r="H19" s="891" t="s">
        <v>19</v>
      </c>
      <c r="I19" s="900" t="s">
        <v>100</v>
      </c>
      <c r="J19" s="900" t="s">
        <v>101</v>
      </c>
      <c r="K19" s="545"/>
      <c r="L19" s="546" t="s">
        <v>3</v>
      </c>
      <c r="M19" s="547" t="s">
        <v>4</v>
      </c>
      <c r="N19" s="546" t="s">
        <v>5</v>
      </c>
      <c r="O19" s="903" t="s">
        <v>6</v>
      </c>
      <c r="P19" s="904"/>
      <c r="Q19" s="905"/>
      <c r="R19" s="942" t="s">
        <v>7</v>
      </c>
      <c r="S19" s="913"/>
      <c r="T19" s="943"/>
      <c r="U19" s="912" t="s">
        <v>8</v>
      </c>
      <c r="V19" s="913"/>
      <c r="W19" s="914"/>
      <c r="X19" s="915" t="s">
        <v>27</v>
      </c>
      <c r="Y19" s="917" t="s">
        <v>28</v>
      </c>
      <c r="Z19" s="917" t="s">
        <v>29</v>
      </c>
      <c r="AA19" s="895" t="s">
        <v>30</v>
      </c>
      <c r="AB19" s="897" t="s">
        <v>102</v>
      </c>
      <c r="AC19" s="897" t="s">
        <v>0</v>
      </c>
      <c r="AD19" s="925" t="s">
        <v>103</v>
      </c>
      <c r="AE19" s="919" t="s">
        <v>104</v>
      </c>
      <c r="AF19" s="920"/>
      <c r="AG19" s="921"/>
      <c r="AH19" s="919" t="s">
        <v>105</v>
      </c>
      <c r="AI19" s="920"/>
      <c r="AJ19" s="921"/>
      <c r="AK19" s="919" t="s">
        <v>106</v>
      </c>
      <c r="AL19" s="920"/>
      <c r="AM19" s="921"/>
      <c r="AN19" s="548"/>
      <c r="AO19" s="919" t="s">
        <v>107</v>
      </c>
      <c r="AP19" s="920"/>
      <c r="AQ19" s="921"/>
      <c r="AR19" s="919" t="s">
        <v>107</v>
      </c>
      <c r="AS19" s="920"/>
      <c r="AT19" s="921"/>
      <c r="AU19" s="919" t="s">
        <v>108</v>
      </c>
      <c r="AV19" s="920"/>
      <c r="AW19" s="921"/>
      <c r="AX19" s="549"/>
      <c r="AY19" s="550"/>
      <c r="AZ19" s="551" t="s">
        <v>109</v>
      </c>
      <c r="BA19" s="552"/>
      <c r="BB19" s="550"/>
      <c r="BC19" s="551" t="s">
        <v>110</v>
      </c>
      <c r="BD19" s="553"/>
      <c r="BE19" s="554"/>
      <c r="BF19" s="555" t="s">
        <v>111</v>
      </c>
      <c r="BG19" s="556"/>
      <c r="BH19" s="922" t="s">
        <v>112</v>
      </c>
      <c r="BI19" s="923"/>
      <c r="BJ19" s="923"/>
      <c r="BK19" s="924"/>
      <c r="BL19" s="907" t="s">
        <v>113</v>
      </c>
      <c r="BM19" s="908"/>
      <c r="BN19" s="908"/>
      <c r="BO19" s="907" t="s">
        <v>114</v>
      </c>
      <c r="BP19" s="908"/>
      <c r="BQ19" s="908"/>
      <c r="BR19" s="907" t="s">
        <v>115</v>
      </c>
      <c r="BS19" s="908"/>
      <c r="BT19" s="909"/>
      <c r="BU19" s="273"/>
      <c r="BV19" s="273"/>
      <c r="BW19" s="274"/>
      <c r="BX19" s="275"/>
      <c r="BY19" s="276"/>
    </row>
    <row r="20" spans="1:77" s="5" customFormat="1" ht="79.5" thickBot="1" x14ac:dyDescent="0.3">
      <c r="A20" s="884"/>
      <c r="B20" s="886"/>
      <c r="C20" s="793"/>
      <c r="D20" s="890"/>
      <c r="E20" s="892"/>
      <c r="F20" s="894"/>
      <c r="G20" s="799"/>
      <c r="H20" s="808"/>
      <c r="I20" s="901"/>
      <c r="J20" s="902"/>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916"/>
      <c r="Y20" s="918"/>
      <c r="Z20" s="918"/>
      <c r="AA20" s="896"/>
      <c r="AB20" s="898"/>
      <c r="AC20" s="898"/>
      <c r="AD20" s="926"/>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3">
      <c r="A21" s="885"/>
      <c r="B21" s="887"/>
      <c r="C21" s="910" t="s">
        <v>165</v>
      </c>
      <c r="D21" s="911"/>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2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75" x14ac:dyDescent="0.2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75" x14ac:dyDescent="0.2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75" x14ac:dyDescent="0.2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75" x14ac:dyDescent="0.2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75" x14ac:dyDescent="0.2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75" x14ac:dyDescent="0.2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75" x14ac:dyDescent="0.2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75" x14ac:dyDescent="0.2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75" x14ac:dyDescent="0.2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75" x14ac:dyDescent="0.2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75" x14ac:dyDescent="0.2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75" x14ac:dyDescent="0.2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75" x14ac:dyDescent="0.2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75" x14ac:dyDescent="0.2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75" x14ac:dyDescent="0.2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75" x14ac:dyDescent="0.2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75" x14ac:dyDescent="0.2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75" x14ac:dyDescent="0.2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75" x14ac:dyDescent="0.2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75" x14ac:dyDescent="0.2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75" x14ac:dyDescent="0.2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75" x14ac:dyDescent="0.2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75" x14ac:dyDescent="0.2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6.5" thickBot="1" x14ac:dyDescent="0.3">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75" x14ac:dyDescent="0.2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75" x14ac:dyDescent="0.2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75" x14ac:dyDescent="0.2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75" x14ac:dyDescent="0.2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75" x14ac:dyDescent="0.2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75" x14ac:dyDescent="0.2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75" x14ac:dyDescent="0.2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75" x14ac:dyDescent="0.2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75" x14ac:dyDescent="0.2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75" x14ac:dyDescent="0.2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75" x14ac:dyDescent="0.2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75" x14ac:dyDescent="0.2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75" x14ac:dyDescent="0.2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75" x14ac:dyDescent="0.2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75" x14ac:dyDescent="0.2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75" x14ac:dyDescent="0.2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75" x14ac:dyDescent="0.2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75" x14ac:dyDescent="0.2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75" x14ac:dyDescent="0.2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75" x14ac:dyDescent="0.2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75" x14ac:dyDescent="0.2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75" x14ac:dyDescent="0.2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75" x14ac:dyDescent="0.2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75" x14ac:dyDescent="0.2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75" x14ac:dyDescent="0.2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75" x14ac:dyDescent="0.2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75" x14ac:dyDescent="0.2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75" x14ac:dyDescent="0.2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75" x14ac:dyDescent="0.2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75" x14ac:dyDescent="0.2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75" x14ac:dyDescent="0.2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75" x14ac:dyDescent="0.2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75" x14ac:dyDescent="0.2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75" x14ac:dyDescent="0.2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75" x14ac:dyDescent="0.2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75" x14ac:dyDescent="0.2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75" x14ac:dyDescent="0.2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75" x14ac:dyDescent="0.2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75" x14ac:dyDescent="0.2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75" x14ac:dyDescent="0.2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75" x14ac:dyDescent="0.2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75" x14ac:dyDescent="0.2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75" x14ac:dyDescent="0.2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75" x14ac:dyDescent="0.2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75" x14ac:dyDescent="0.2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75" x14ac:dyDescent="0.2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75" x14ac:dyDescent="0.2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75" x14ac:dyDescent="0.2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75" x14ac:dyDescent="0.2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6.5" thickBot="1" x14ac:dyDescent="0.3">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75" x14ac:dyDescent="0.2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75" x14ac:dyDescent="0.2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75" x14ac:dyDescent="0.2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75" x14ac:dyDescent="0.2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75" x14ac:dyDescent="0.2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75" x14ac:dyDescent="0.2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75" x14ac:dyDescent="0.2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75" x14ac:dyDescent="0.2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75" x14ac:dyDescent="0.2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75" x14ac:dyDescent="0.2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75" x14ac:dyDescent="0.2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75" x14ac:dyDescent="0.2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75" x14ac:dyDescent="0.2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75" x14ac:dyDescent="0.2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75" x14ac:dyDescent="0.2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75" x14ac:dyDescent="0.2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75" x14ac:dyDescent="0.2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75" x14ac:dyDescent="0.2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75" x14ac:dyDescent="0.2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75" x14ac:dyDescent="0.2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75" x14ac:dyDescent="0.2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75" x14ac:dyDescent="0.2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75" x14ac:dyDescent="0.2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75" x14ac:dyDescent="0.2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75" x14ac:dyDescent="0.2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75" x14ac:dyDescent="0.2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75" x14ac:dyDescent="0.2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75" x14ac:dyDescent="0.2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75" x14ac:dyDescent="0.2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75" x14ac:dyDescent="0.2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75" x14ac:dyDescent="0.2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75" x14ac:dyDescent="0.2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75" x14ac:dyDescent="0.2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75" x14ac:dyDescent="0.2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75" x14ac:dyDescent="0.2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75" x14ac:dyDescent="0.2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75" x14ac:dyDescent="0.2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75" x14ac:dyDescent="0.2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75" x14ac:dyDescent="0.2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75" x14ac:dyDescent="0.2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6.5" thickBot="1" x14ac:dyDescent="0.3">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6.5" hidden="1" thickTop="1" x14ac:dyDescent="0.2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6.5" hidden="1" thickTop="1" x14ac:dyDescent="0.2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6.5" hidden="1" thickTop="1" x14ac:dyDescent="0.2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6.5" hidden="1" thickTop="1" x14ac:dyDescent="0.2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6.5" hidden="1" thickTop="1" x14ac:dyDescent="0.2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6.5" hidden="1" thickTop="1" x14ac:dyDescent="0.2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6.5" hidden="1" thickTop="1" x14ac:dyDescent="0.2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6.5" hidden="1" thickTop="1" x14ac:dyDescent="0.2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7.25" hidden="1" thickTop="1" thickBot="1" x14ac:dyDescent="0.3">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5.75" thickTop="1" x14ac:dyDescent="0.2">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os5K6DbhzgkkaZRbDuHb1kS7KPRtKh3ZlHy+HcLJ0b+AzOfNCkorwLIDzylNxbcM1v2fHeqr2YgYg4YM2SQ23Q==" saltValue="HVj6WN5Sni6ewmt22YaeK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C21:D21"/>
    <mergeCell ref="AH19:AJ19"/>
    <mergeCell ref="AK19:AM19"/>
    <mergeCell ref="AO19:AQ19"/>
    <mergeCell ref="AR19:AT19"/>
    <mergeCell ref="AD19:AD20"/>
    <mergeCell ref="AE19:AG19"/>
    <mergeCell ref="Y19:Y20"/>
    <mergeCell ref="Z19:Z20"/>
    <mergeCell ref="AA19:AA20"/>
    <mergeCell ref="AB19:AB20"/>
    <mergeCell ref="AC19:AC20"/>
    <mergeCell ref="BL19:BN19"/>
    <mergeCell ref="BO19:BQ19"/>
    <mergeCell ref="BR19:BT19"/>
    <mergeCell ref="AU19:AW19"/>
    <mergeCell ref="BH19:BK19"/>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AE18:AG18"/>
    <mergeCell ref="AH18:AJ18"/>
    <mergeCell ref="AK18:AM18"/>
    <mergeCell ref="AO18:AQ18"/>
    <mergeCell ref="AR18:AT18"/>
    <mergeCell ref="J17:J18"/>
    <mergeCell ref="X17:X18"/>
    <mergeCell ref="Y17:Y18"/>
    <mergeCell ref="Z17:Z18"/>
    <mergeCell ref="AA17:AA18"/>
    <mergeCell ref="L18:N18"/>
    <mergeCell ref="E17:E18"/>
    <mergeCell ref="F17:F18"/>
    <mergeCell ref="G17:G18"/>
    <mergeCell ref="H17:H18"/>
    <mergeCell ref="I17:I18"/>
    <mergeCell ref="C16:E16"/>
    <mergeCell ref="H16:I16"/>
    <mergeCell ref="BL16:BN16"/>
    <mergeCell ref="BO16:BQ16"/>
    <mergeCell ref="BR16:BT16"/>
    <mergeCell ref="H14:I14"/>
    <mergeCell ref="BL14:BN14"/>
    <mergeCell ref="BO14:BQ14"/>
    <mergeCell ref="BR14:BT14"/>
    <mergeCell ref="H15:I15"/>
    <mergeCell ref="BL15:BN15"/>
    <mergeCell ref="BO15:BQ15"/>
    <mergeCell ref="BR15:BT15"/>
    <mergeCell ref="BL11:BT11"/>
    <mergeCell ref="BL12:BN12"/>
    <mergeCell ref="BO12:BQ12"/>
    <mergeCell ref="BR12:BT12"/>
    <mergeCell ref="BL13:BN13"/>
    <mergeCell ref="BO13:BQ13"/>
    <mergeCell ref="BR13:BT13"/>
    <mergeCell ref="A7:L7"/>
    <mergeCell ref="BH7:BK7"/>
    <mergeCell ref="F9:G9"/>
    <mergeCell ref="I9:J9"/>
    <mergeCell ref="AY11:BG11"/>
    <mergeCell ref="A1:BK2"/>
    <mergeCell ref="A3:J3"/>
    <mergeCell ref="BH3:BK3"/>
    <mergeCell ref="A5:B5"/>
    <mergeCell ref="C5:D5"/>
    <mergeCell ref="G5:I5"/>
  </mergeCells>
  <conditionalFormatting sqref="C5:D5 J5 C9 I9">
    <cfRule type="cellIs" dxfId="47" priority="8" stopIfTrue="1" operator="equal">
      <formula>0</formula>
    </cfRule>
  </conditionalFormatting>
  <conditionalFormatting sqref="E9:F9">
    <cfRule type="cellIs" dxfId="46" priority="1" stopIfTrue="1" operator="equal">
      <formula>0</formula>
    </cfRule>
  </conditionalFormatting>
  <conditionalFormatting sqref="K9">
    <cfRule type="cellIs" dxfId="45" priority="10" stopIfTrue="1" operator="equal">
      <formula>0</formula>
    </cfRule>
  </conditionalFormatting>
  <conditionalFormatting sqref="L22:N146">
    <cfRule type="cellIs" dxfId="44" priority="24" stopIfTrue="1" operator="equal">
      <formula>"NC"</formula>
    </cfRule>
  </conditionalFormatting>
  <conditionalFormatting sqref="O22:O146 BL22:BL146">
    <cfRule type="cellIs" dxfId="43" priority="25" stopIfTrue="1" operator="equal">
      <formula>"NC"</formula>
    </cfRule>
  </conditionalFormatting>
  <conditionalFormatting sqref="P22:P146 S22:S146 V22:V146 BC22:BC146 BF22:BF146 BM22:BM146 BP22:BP146 BS22:BS146">
    <cfRule type="cellIs" dxfId="42" priority="26" stopIfTrue="1" operator="equal">
      <formula>"""NC"""</formula>
    </cfRule>
  </conditionalFormatting>
  <conditionalFormatting sqref="Q22:Q146 W22:W146 BA22:BA146 BD22:BD146 BG22:BG146 BN22:BN146 BQ22:BQ146 BT22:BT146">
    <cfRule type="cellIs" dxfId="41" priority="12" stopIfTrue="1" operator="between">
      <formula>0.1</formula>
      <formula>0.9</formula>
    </cfRule>
    <cfRule type="cellIs" dxfId="40" priority="13" stopIfTrue="1" operator="between">
      <formula>1.1000001</formula>
      <formula>5</formula>
    </cfRule>
  </conditionalFormatting>
  <conditionalFormatting sqref="R22:R146 U22:U146 BB22:BB146 BE22:BE146 BO22:BO146 BR22:BR146">
    <cfRule type="cellIs" dxfId="39" priority="27" stopIfTrue="1" operator="between">
      <formula>$R$18</formula>
      <formula>$T$18</formula>
    </cfRule>
    <cfRule type="cellIs" dxfId="38" priority="28" stopIfTrue="1" operator="equal">
      <formula>"""yes"""</formula>
    </cfRule>
    <cfRule type="cellIs" dxfId="37" priority="29" stopIfTrue="1" operator="equal">
      <formula>"NC"</formula>
    </cfRule>
  </conditionalFormatting>
  <conditionalFormatting sqref="T22:T146">
    <cfRule type="cellIs" dxfId="36" priority="14" stopIfTrue="1" operator="between">
      <formula>0.1</formula>
      <formula>0.9</formula>
    </cfRule>
    <cfRule type="cellIs" dxfId="35" priority="15" stopIfTrue="1" operator="between">
      <formula>1.100001</formula>
      <formula>5</formula>
    </cfRule>
  </conditionalFormatting>
  <conditionalFormatting sqref="AN22:AN146">
    <cfRule type="cellIs" dxfId="34" priority="19" stopIfTrue="1" operator="equal">
      <formula>"above"</formula>
    </cfRule>
    <cfRule type="cellIs" dxfId="33" priority="20" stopIfTrue="1" operator="equal">
      <formula>"below"</formula>
    </cfRule>
  </conditionalFormatting>
  <conditionalFormatting sqref="BH22:BH146">
    <cfRule type="cellIs" dxfId="32" priority="21" stopIfTrue="1" operator="greaterThan">
      <formula>$F$16</formula>
    </cfRule>
    <cfRule type="cellIs" dxfId="31" priority="22" stopIfTrue="1" operator="lessThan">
      <formula>$F$16</formula>
    </cfRule>
  </conditionalFormatting>
  <conditionalFormatting sqref="BI9">
    <cfRule type="cellIs" dxfId="30" priority="5" stopIfTrue="1" operator="equal">
      <formula>0</formula>
    </cfRule>
  </conditionalFormatting>
  <conditionalFormatting sqref="BI22:BK146">
    <cfRule type="cellIs" dxfId="29" priority="11" stopIfTrue="1" operator="equal">
      <formula>"NC"</formula>
    </cfRule>
  </conditionalFormatting>
  <conditionalFormatting sqref="BK9:BL9">
    <cfRule type="cellIs" dxfId="28" priority="7" stopIfTrue="1" operator="equal">
      <formula>0</formula>
    </cfRule>
  </conditionalFormatting>
  <conditionalFormatting sqref="BU22:BW146">
    <cfRule type="cellIs" dxfId="27" priority="23" stopIfTrue="1" operator="equal">
      <formula>"NC"</formula>
    </cfRule>
  </conditionalFormatting>
  <conditionalFormatting sqref="BX22:BX146">
    <cfRule type="cellIs" dxfId="26" priority="16" stopIfTrue="1" operator="greaterThan">
      <formula>0</formula>
    </cfRule>
  </conditionalFormatting>
  <conditionalFormatting sqref="BY22:BY146">
    <cfRule type="cellIs" dxfId="25" priority="17" stopIfTrue="1" operator="equal">
      <formula>$BX$16</formula>
    </cfRule>
    <cfRule type="cellIs" dxfId="24" priority="18" stopIfTrue="1" operator="equal">
      <formula>$BX$15</formula>
    </cfRule>
  </conditionalFormatting>
  <dataValidations count="6">
    <dataValidation type="textLength" allowBlank="1" showInputMessage="1" showErrorMessage="1" error="Please enter three-digit campus number" sqref="B22:B137" xr:uid="{00000000-0002-0000-0F00-000000000000}">
      <formula1>0</formula1>
      <formula2>3</formula2>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F00-000001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F00-000002000000}">
      <formula1>$C$138:$C$146</formula1>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F00-000003000000}"/>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F00-000004000000}">
      <formula1>6</formula1>
      <formula2>6</formula2>
    </dataValidation>
    <dataValidation type="custom" allowBlank="1" showInputMessage="1" showErrorMessage="1" errorTitle="Enter a Y" error="All Campuses must be Title I or Skipped" sqref="D22:D137" xr:uid="{00000000-0002-0000-0F00-000005000000}">
      <formula1>OR(E23="Y",E23="y")</formula1>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0.140625" defaultRowHeight="12.75" zeroHeight="1" x14ac:dyDescent="0.2"/>
  <cols>
    <col min="1" max="1" width="7.140625" style="11" customWidth="1"/>
    <col min="2" max="2" width="11" style="12" customWidth="1"/>
    <col min="3" max="3" width="36.42578125" style="13" customWidth="1"/>
    <col min="4" max="4" width="15.42578125" style="14" customWidth="1"/>
    <col min="5" max="5" width="15" style="16" hidden="1" customWidth="1"/>
    <col min="6" max="6" width="12.85546875" style="353" customWidth="1"/>
    <col min="7" max="7" width="15.42578125" style="354" customWidth="1"/>
    <col min="8" max="8" width="19.5703125" style="15" customWidth="1"/>
    <col min="9" max="9" width="20" style="2" customWidth="1"/>
    <col min="10" max="10" width="15.42578125" style="2" customWidth="1"/>
    <col min="11" max="11" width="21.42578125" style="2" hidden="1" customWidth="1"/>
    <col min="12" max="12" width="13.42578125" style="2" hidden="1" customWidth="1"/>
    <col min="13" max="13" width="12" style="2" hidden="1" customWidth="1"/>
    <col min="14" max="14" width="10.5703125" style="8" hidden="1" customWidth="1"/>
    <col min="15" max="15" width="12" style="2" hidden="1" customWidth="1"/>
    <col min="16" max="16" width="16.42578125" style="6" hidden="1" customWidth="1"/>
    <col min="17" max="17" width="13.5703125" style="2" hidden="1" customWidth="1"/>
    <col min="18" max="18" width="14.42578125" style="3" hidden="1" customWidth="1"/>
    <col min="19" max="19" width="18.5703125" style="6" hidden="1" customWidth="1"/>
    <col min="20" max="20" width="13.140625" style="3" hidden="1" customWidth="1"/>
    <col min="21" max="21" width="10.42578125" style="3" hidden="1" customWidth="1"/>
    <col min="22" max="22" width="11" style="6" hidden="1" customWidth="1"/>
    <col min="23" max="23" width="16.85546875" style="9" hidden="1" customWidth="1"/>
    <col min="24" max="24" width="27.5703125" style="17" hidden="1" customWidth="1"/>
    <col min="25" max="25" width="43" style="18" hidden="1" customWidth="1"/>
    <col min="26" max="26" width="68.140625" style="18" hidden="1" customWidth="1"/>
    <col min="27" max="27" width="55.140625" style="18" hidden="1" customWidth="1"/>
    <col min="28" max="28" width="15.42578125" hidden="1" customWidth="1"/>
    <col min="29" max="29" width="32.42578125" hidden="1" customWidth="1"/>
    <col min="30" max="30" width="18.42578125" hidden="1" customWidth="1"/>
    <col min="31" max="31" width="19.140625" hidden="1" customWidth="1"/>
    <col min="32" max="32" width="42.140625" hidden="1" customWidth="1"/>
    <col min="33" max="33" width="16.42578125" hidden="1" customWidth="1"/>
    <col min="34" max="34" width="19.140625" hidden="1" customWidth="1"/>
    <col min="35" max="35" width="19.42578125" hidden="1" customWidth="1"/>
    <col min="36" max="36" width="16.42578125" hidden="1" customWidth="1"/>
    <col min="37" max="37" width="42.140625" hidden="1" customWidth="1"/>
    <col min="38" max="38" width="15.5703125" hidden="1" customWidth="1"/>
    <col min="39" max="39" width="16" hidden="1" customWidth="1"/>
    <col min="40" max="40" width="19.42578125" hidden="1" customWidth="1"/>
    <col min="41" max="42" width="19.140625" hidden="1" customWidth="1"/>
    <col min="43" max="43" width="42.140625" hidden="1" customWidth="1"/>
    <col min="44" max="44" width="19.140625" hidden="1" customWidth="1"/>
    <col min="45" max="45" width="19.42578125" hidden="1" customWidth="1"/>
    <col min="46" max="46" width="16.42578125" hidden="1" customWidth="1"/>
    <col min="47" max="47" width="19.140625" hidden="1" customWidth="1"/>
    <col min="48" max="48" width="15.5703125" hidden="1" customWidth="1"/>
    <col min="49" max="49" width="16.42578125" hidden="1" customWidth="1"/>
    <col min="50" max="50" width="21.42578125" style="355" hidden="1" customWidth="1"/>
    <col min="51" max="51" width="22" hidden="1" customWidth="1"/>
    <col min="52" max="52" width="20.140625" hidden="1" customWidth="1"/>
    <col min="53" max="53" width="18.42578125" hidden="1" customWidth="1"/>
    <col min="54" max="54" width="22" hidden="1" customWidth="1"/>
    <col min="55" max="55" width="20.140625" hidden="1" customWidth="1"/>
    <col min="56" max="56" width="18.42578125" hidden="1" customWidth="1"/>
    <col min="57" max="57" width="16.42578125" hidden="1" customWidth="1"/>
    <col min="58" max="58" width="20.85546875" hidden="1" customWidth="1"/>
    <col min="59" max="59" width="18.42578125" hidden="1" customWidth="1"/>
    <col min="60" max="60" width="14" style="356" customWidth="1"/>
    <col min="61" max="62" width="33.5703125" customWidth="1"/>
    <col min="63" max="63" width="33.5703125" style="357" customWidth="1"/>
    <col min="64" max="64" width="17" hidden="1" customWidth="1"/>
    <col min="65" max="65" width="15.5703125" hidden="1" customWidth="1"/>
    <col min="66" max="66" width="12.140625" hidden="1" customWidth="1"/>
    <col min="67" max="67" width="16.42578125" hidden="1" customWidth="1"/>
    <col min="68" max="70" width="15.5703125" hidden="1" customWidth="1"/>
    <col min="71" max="71" width="13.42578125" hidden="1" customWidth="1"/>
    <col min="72" max="72" width="15.5703125" hidden="1" customWidth="1"/>
    <col min="73" max="75" width="8.5703125" hidden="1" customWidth="1"/>
    <col min="76" max="77" width="15.5703125" hidden="1" customWidth="1"/>
    <col min="78" max="255" width="27" hidden="1" customWidth="1"/>
  </cols>
  <sheetData>
    <row r="1" spans="1:77" ht="78" customHeight="1" thickTop="1" x14ac:dyDescent="0.2">
      <c r="A1" s="721" t="str">
        <f>a!B1</f>
        <v>Federal Fiscal Compliance and Reporting Division
Comparability Computation Form (CCF)
2024-2025 School Year</v>
      </c>
      <c r="B1" s="927"/>
      <c r="C1" s="927"/>
      <c r="D1" s="927"/>
      <c r="E1" s="927"/>
      <c r="F1" s="927"/>
      <c r="G1" s="927"/>
      <c r="H1" s="927"/>
      <c r="I1" s="927"/>
      <c r="J1" s="927"/>
      <c r="K1" s="927"/>
      <c r="L1" s="927"/>
      <c r="M1" s="927"/>
      <c r="N1" s="927"/>
      <c r="O1" s="927"/>
      <c r="P1" s="927"/>
      <c r="Q1" s="927"/>
      <c r="R1" s="927"/>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c r="BF1" s="927"/>
      <c r="BG1" s="927"/>
      <c r="BH1" s="927"/>
      <c r="BI1" s="927"/>
      <c r="BJ1" s="927"/>
      <c r="BK1" s="928"/>
      <c r="BL1" s="415"/>
      <c r="BM1" s="415"/>
      <c r="BN1" s="415"/>
      <c r="BO1" s="415"/>
      <c r="BP1" s="415"/>
      <c r="BQ1" s="415"/>
      <c r="BR1" s="415"/>
      <c r="BS1" s="415"/>
      <c r="BT1" s="416"/>
    </row>
    <row r="2" spans="1:77" ht="12.75" customHeight="1" thickBot="1" x14ac:dyDescent="0.25">
      <c r="A2" s="929"/>
      <c r="B2" s="930"/>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1"/>
      <c r="BT2" s="357"/>
    </row>
    <row r="3" spans="1:77" ht="24" thickBot="1" x14ac:dyDescent="0.25">
      <c r="A3" s="830" t="s">
        <v>48</v>
      </c>
      <c r="B3" s="831"/>
      <c r="C3" s="831"/>
      <c r="D3" s="831"/>
      <c r="E3" s="831"/>
      <c r="F3" s="831"/>
      <c r="G3" s="831"/>
      <c r="H3" s="831"/>
      <c r="I3" s="831"/>
      <c r="J3" s="831"/>
      <c r="K3" s="603"/>
      <c r="L3" s="603"/>
      <c r="M3" s="603"/>
      <c r="N3" s="603"/>
      <c r="O3" s="603"/>
      <c r="P3" s="604"/>
      <c r="Q3" s="603"/>
      <c r="R3" s="605"/>
      <c r="S3" s="604"/>
      <c r="T3" s="605"/>
      <c r="U3" s="605"/>
      <c r="V3" s="604"/>
      <c r="W3" s="605"/>
      <c r="X3" s="606"/>
      <c r="Y3" s="607"/>
      <c r="Z3" s="607"/>
      <c r="AA3" s="607"/>
      <c r="AB3" s="608"/>
      <c r="AC3" s="608"/>
      <c r="AD3" s="608"/>
      <c r="AE3" s="608"/>
      <c r="AF3" s="608"/>
      <c r="AG3" s="608"/>
      <c r="AH3" s="608"/>
      <c r="AI3" s="608"/>
      <c r="AJ3" s="608"/>
      <c r="AK3" s="608"/>
      <c r="AL3" s="608"/>
      <c r="AM3" s="608"/>
      <c r="AN3" s="608"/>
      <c r="AO3" s="608"/>
      <c r="AP3" s="608"/>
      <c r="AQ3" s="608"/>
      <c r="AR3" s="608"/>
      <c r="AS3" s="608"/>
      <c r="AT3" s="608"/>
      <c r="AU3" s="608"/>
      <c r="AV3" s="608"/>
      <c r="AW3" s="608"/>
      <c r="AX3" s="609"/>
      <c r="AY3" s="608"/>
      <c r="AZ3" s="608"/>
      <c r="BA3" s="608"/>
      <c r="BB3" s="608"/>
      <c r="BC3" s="608"/>
      <c r="BD3" s="608"/>
      <c r="BE3" s="608"/>
      <c r="BF3" s="608"/>
      <c r="BG3" s="608"/>
      <c r="BH3" s="831"/>
      <c r="BI3" s="831"/>
      <c r="BJ3" s="831"/>
      <c r="BK3" s="832"/>
      <c r="BT3" s="357"/>
    </row>
    <row r="4" spans="1:77" ht="9.9499999999999993" customHeight="1" thickBot="1" x14ac:dyDescent="0.25">
      <c r="A4" s="144"/>
      <c r="B4" s="141"/>
      <c r="C4" s="141"/>
      <c r="D4" s="141"/>
      <c r="E4" s="141"/>
      <c r="F4" s="141"/>
      <c r="G4" s="141"/>
      <c r="H4" s="141"/>
      <c r="I4" s="141"/>
      <c r="J4" s="141"/>
      <c r="N4" s="2"/>
      <c r="W4" s="3"/>
      <c r="X4" s="446"/>
      <c r="Y4" s="447"/>
      <c r="Z4" s="447"/>
      <c r="AA4" s="447"/>
      <c r="BH4" s="141"/>
      <c r="BI4" s="141"/>
      <c r="BJ4" s="141"/>
      <c r="BK4" s="448"/>
      <c r="BT4" s="357"/>
    </row>
    <row r="5" spans="1:77" ht="26.25" customHeight="1" thickBot="1" x14ac:dyDescent="0.25">
      <c r="A5" s="728" t="s">
        <v>50</v>
      </c>
      <c r="B5" s="729"/>
      <c r="C5" s="934">
        <f>a!D5</f>
        <v>0</v>
      </c>
      <c r="D5" s="935"/>
      <c r="E5" s="216"/>
      <c r="F5" s="397"/>
      <c r="G5" s="734" t="s">
        <v>49</v>
      </c>
      <c r="H5" s="734"/>
      <c r="I5" s="735"/>
      <c r="J5" s="600">
        <f>a!J5</f>
        <v>0</v>
      </c>
      <c r="K5" s="445"/>
      <c r="N5" s="2"/>
      <c r="W5" s="3"/>
      <c r="X5" s="446"/>
      <c r="Y5" s="447"/>
      <c r="Z5" s="447"/>
      <c r="AA5" s="447"/>
      <c r="BH5" s="141"/>
      <c r="BI5" s="141"/>
      <c r="BJ5" s="141"/>
      <c r="BK5" s="448"/>
      <c r="BT5" s="357"/>
    </row>
    <row r="6" spans="1:77" ht="9.9499999999999993" customHeight="1" thickBot="1" x14ac:dyDescent="0.25">
      <c r="A6" s="144"/>
      <c r="B6" s="141"/>
      <c r="C6" s="141"/>
      <c r="D6" s="141"/>
      <c r="E6" s="141"/>
      <c r="F6" s="141"/>
      <c r="G6" s="141"/>
      <c r="H6" s="141"/>
      <c r="I6" s="141"/>
      <c r="J6" s="141"/>
      <c r="N6" s="2"/>
      <c r="W6" s="3"/>
      <c r="X6" s="446"/>
      <c r="Y6" s="447"/>
      <c r="Z6" s="447"/>
      <c r="AA6" s="447"/>
      <c r="BH6" s="141"/>
      <c r="BI6" s="141"/>
      <c r="BJ6" s="141"/>
      <c r="BK6" s="448"/>
      <c r="BT6" s="357"/>
    </row>
    <row r="7" spans="1:77" ht="24" thickBot="1" x14ac:dyDescent="0.25">
      <c r="A7" s="830" t="s">
        <v>51</v>
      </c>
      <c r="B7" s="831"/>
      <c r="C7" s="831"/>
      <c r="D7" s="831"/>
      <c r="E7" s="831"/>
      <c r="F7" s="831"/>
      <c r="G7" s="831"/>
      <c r="H7" s="831"/>
      <c r="I7" s="831"/>
      <c r="J7" s="831"/>
      <c r="K7" s="831"/>
      <c r="L7" s="831"/>
      <c r="N7" s="2"/>
      <c r="W7" s="3"/>
      <c r="X7" s="446"/>
      <c r="Y7" s="447"/>
      <c r="Z7" s="447"/>
      <c r="AA7" s="447"/>
      <c r="BH7" s="831"/>
      <c r="BI7" s="831"/>
      <c r="BJ7" s="831"/>
      <c r="BK7" s="832"/>
      <c r="BT7" s="357"/>
    </row>
    <row r="8" spans="1:77" ht="9.9499999999999993" customHeight="1" thickBot="1" x14ac:dyDescent="0.25">
      <c r="A8" s="208"/>
      <c r="B8" s="209"/>
      <c r="C8" s="209"/>
      <c r="D8" s="209"/>
      <c r="E8" s="509"/>
      <c r="F8" s="509"/>
      <c r="G8" s="509"/>
      <c r="H8" s="209"/>
      <c r="I8" s="209"/>
      <c r="J8" s="209"/>
      <c r="K8" s="209"/>
      <c r="L8" s="210"/>
      <c r="N8" s="2"/>
      <c r="W8" s="3"/>
      <c r="X8" s="446"/>
      <c r="Y8" s="447"/>
      <c r="Z8" s="447"/>
      <c r="AA8" s="447"/>
      <c r="BH8" s="209"/>
      <c r="BI8" s="209"/>
      <c r="BJ8" s="209"/>
      <c r="BK8" s="210"/>
      <c r="BT8" s="357"/>
    </row>
    <row r="9" spans="1:77" ht="26.25" customHeight="1" thickBot="1" x14ac:dyDescent="0.25">
      <c r="A9" s="208"/>
      <c r="B9" s="599" t="s">
        <v>52</v>
      </c>
      <c r="C9" s="602">
        <f>a!M5</f>
        <v>0</v>
      </c>
      <c r="D9" s="599" t="s">
        <v>166</v>
      </c>
      <c r="E9" s="612"/>
      <c r="F9" s="938">
        <f>a!M7</f>
        <v>0</v>
      </c>
      <c r="G9" s="937"/>
      <c r="H9" s="599" t="s">
        <v>53</v>
      </c>
      <c r="I9" s="936">
        <f>a!S5</f>
        <v>0</v>
      </c>
      <c r="J9" s="937"/>
      <c r="K9" s="212" t="e">
        <f>#REF!</f>
        <v>#REF!</v>
      </c>
      <c r="L9" s="210"/>
      <c r="N9" s="2"/>
      <c r="W9" s="3"/>
      <c r="X9" s="446"/>
      <c r="Y9" s="447"/>
      <c r="Z9" s="447"/>
      <c r="AA9" s="447"/>
      <c r="BH9" s="599" t="s">
        <v>54</v>
      </c>
      <c r="BI9" s="601">
        <f>a!V5</f>
        <v>0</v>
      </c>
      <c r="BJ9" s="599" t="s">
        <v>55</v>
      </c>
      <c r="BK9" s="630">
        <f>a!S7</f>
        <v>0</v>
      </c>
      <c r="BL9" s="598"/>
      <c r="BT9" s="357"/>
    </row>
    <row r="10" spans="1:77" ht="9.9499999999999993" customHeight="1" thickBot="1" x14ac:dyDescent="0.25">
      <c r="A10" s="358"/>
      <c r="B10" s="359"/>
      <c r="C10" s="359"/>
      <c r="D10" s="359"/>
      <c r="E10" s="360"/>
      <c r="F10" s="360"/>
      <c r="G10" s="360"/>
      <c r="H10" s="359"/>
      <c r="I10" s="359"/>
      <c r="J10" s="359"/>
      <c r="K10" s="359"/>
      <c r="L10" s="361"/>
      <c r="M10" s="449"/>
      <c r="N10" s="449"/>
      <c r="O10" s="449"/>
      <c r="P10" s="450"/>
      <c r="Q10" s="449"/>
      <c r="R10" s="451"/>
      <c r="S10" s="450"/>
      <c r="T10" s="451"/>
      <c r="U10" s="451"/>
      <c r="V10" s="450"/>
      <c r="W10" s="451"/>
      <c r="X10" s="452"/>
      <c r="Y10" s="453"/>
      <c r="Z10" s="453"/>
      <c r="AA10" s="453"/>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5"/>
      <c r="AY10" s="454"/>
      <c r="AZ10" s="454"/>
      <c r="BA10" s="454"/>
      <c r="BB10" s="454"/>
      <c r="BC10" s="454"/>
      <c r="BD10" s="454"/>
      <c r="BE10" s="454"/>
      <c r="BF10" s="454"/>
      <c r="BG10" s="454"/>
      <c r="BH10" s="359"/>
      <c r="BI10" s="359"/>
      <c r="BJ10" s="359"/>
      <c r="BK10" s="361"/>
      <c r="BT10" s="357"/>
    </row>
    <row r="11" spans="1:77" ht="9.9499999999999993" customHeight="1" thickTop="1" thickBot="1" x14ac:dyDescent="1.2">
      <c r="A11" s="208"/>
      <c r="B11" s="209"/>
      <c r="C11" s="209"/>
      <c r="D11" s="209"/>
      <c r="E11" s="209"/>
      <c r="F11" s="209"/>
      <c r="G11" s="209"/>
      <c r="H11" s="209"/>
      <c r="I11" s="209"/>
      <c r="J11" s="218"/>
      <c r="K11" s="219"/>
      <c r="L11" s="219"/>
      <c r="M11" s="219"/>
      <c r="N11" s="219"/>
      <c r="O11" s="219"/>
      <c r="P11" s="219"/>
      <c r="Q11" s="219"/>
      <c r="R11" s="220"/>
      <c r="S11" s="219"/>
      <c r="T11" s="220"/>
      <c r="U11" s="220"/>
      <c r="V11" s="219"/>
      <c r="W11" s="220"/>
      <c r="X11" s="32"/>
      <c r="Y11" s="32"/>
      <c r="Z11" s="33"/>
      <c r="AA11" s="33"/>
      <c r="AB11" s="221" t="e">
        <f>SUM(AO22:AO146)/SUM(AD22:AD146)*0.9</f>
        <v>#DIV/0!</v>
      </c>
      <c r="AC11" s="222" t="s">
        <v>63</v>
      </c>
      <c r="AD11" s="222"/>
      <c r="AE11" s="223"/>
      <c r="AF11" s="223"/>
      <c r="AG11" s="223"/>
      <c r="AH11" s="223"/>
      <c r="AI11" s="223"/>
      <c r="AJ11" s="223"/>
      <c r="AK11" s="223"/>
      <c r="AL11" s="223"/>
      <c r="AM11" s="223"/>
      <c r="AN11" s="223"/>
      <c r="AO11" s="223"/>
      <c r="AP11" s="223"/>
      <c r="AQ11" s="223"/>
      <c r="AR11" s="223"/>
      <c r="AS11" s="223"/>
      <c r="AT11" s="223"/>
      <c r="AU11" s="223"/>
      <c r="AV11" s="223"/>
      <c r="AW11" s="223"/>
      <c r="AX11" s="223"/>
      <c r="AY11" s="939" t="s">
        <v>64</v>
      </c>
      <c r="AZ11" s="939"/>
      <c r="BA11" s="939"/>
      <c r="BB11" s="939"/>
      <c r="BC11" s="939"/>
      <c r="BD11" s="939"/>
      <c r="BE11" s="939"/>
      <c r="BF11" s="939"/>
      <c r="BG11" s="939"/>
      <c r="BH11" s="224"/>
      <c r="BI11" s="225"/>
      <c r="BJ11" s="225"/>
      <c r="BK11" s="226"/>
      <c r="BL11" s="863" t="s">
        <v>64</v>
      </c>
      <c r="BM11" s="863"/>
      <c r="BN11" s="863"/>
      <c r="BO11" s="863"/>
      <c r="BP11" s="863"/>
      <c r="BQ11" s="863"/>
      <c r="BR11" s="863"/>
      <c r="BS11" s="863"/>
      <c r="BT11" s="864"/>
      <c r="BU11" s="227" t="str">
        <f>IF(BY14=0,"",IF($BY$17="N","",COUNTIF($BH$22:$BH$146,"&gt;0")))</f>
        <v/>
      </c>
      <c r="BV11" s="228" t="str">
        <f>IF(BY14=0,"",IF($BY$17="N","",COUNTIF($BH$22:$BH$146,"&gt;0")))</f>
        <v/>
      </c>
      <c r="BW11" s="228" t="str">
        <f>IF(BY14=0,"",IF($BY$17="N","",COUNTIF($BH$22:$BH$146,"&gt;0")))</f>
        <v/>
      </c>
      <c r="BX11" s="229"/>
      <c r="BY11" s="229"/>
    </row>
    <row r="12" spans="1:77" s="21" customFormat="1" ht="20.100000000000001" customHeight="1" thickBot="1" x14ac:dyDescent="0.25">
      <c r="A12" s="208"/>
      <c r="B12" s="209"/>
      <c r="C12" s="584" t="s">
        <v>142</v>
      </c>
      <c r="D12" s="209"/>
      <c r="E12" s="209"/>
      <c r="F12" s="209"/>
      <c r="G12" s="209"/>
      <c r="H12" s="209"/>
      <c r="I12" s="209"/>
      <c r="J12" s="230"/>
      <c r="K12" s="231" t="s">
        <v>65</v>
      </c>
      <c r="L12" s="232">
        <f>COUNT($B$22:$B$147)</f>
        <v>0</v>
      </c>
      <c r="M12" s="232">
        <f>COUNT($B$22:$B$147)</f>
        <v>0</v>
      </c>
      <c r="N12" s="232">
        <f>COUNT($B$22:$B$147)</f>
        <v>0</v>
      </c>
      <c r="O12" s="233">
        <f>COUNT($B$22:$B$147)</f>
        <v>0</v>
      </c>
      <c r="P12" s="233"/>
      <c r="Q12" s="233"/>
      <c r="R12" s="233">
        <f>COUNT($B$22:$B$147)</f>
        <v>0</v>
      </c>
      <c r="S12" s="233"/>
      <c r="T12" s="233"/>
      <c r="U12" s="233">
        <f>COUNT($B$22:$B$147)</f>
        <v>0</v>
      </c>
      <c r="V12" s="233"/>
      <c r="W12" s="233"/>
      <c r="X12" s="24"/>
      <c r="Y12" s="24"/>
      <c r="Z12" s="25"/>
      <c r="AA12" s="25"/>
      <c r="AB12" s="234" t="e">
        <f>SUM(AR22:AR146)/SUM(AD22:AD146)*0.9</f>
        <v>#DIV/0!</v>
      </c>
      <c r="AC12" s="235" t="s">
        <v>66</v>
      </c>
      <c r="AD12" s="236"/>
      <c r="AE12" s="237"/>
      <c r="AF12" s="237"/>
      <c r="AG12" s="237"/>
      <c r="AH12" s="237"/>
      <c r="AI12" s="237"/>
      <c r="AJ12" s="237"/>
      <c r="AK12" s="237"/>
      <c r="AL12" s="237"/>
      <c r="AM12" s="237"/>
      <c r="AN12" s="237"/>
      <c r="AO12" s="237"/>
      <c r="AP12" s="237"/>
      <c r="AQ12" s="237"/>
      <c r="AR12" s="237"/>
      <c r="AS12" s="237"/>
      <c r="AT12" s="237"/>
      <c r="AU12" s="237"/>
      <c r="AV12" s="237"/>
      <c r="AW12" s="237"/>
      <c r="AX12" s="231" t="s">
        <v>65</v>
      </c>
      <c r="AY12" s="233">
        <f>COUNT($BH$22:$BH$147)</f>
        <v>0</v>
      </c>
      <c r="AZ12" s="233"/>
      <c r="BA12" s="233"/>
      <c r="BB12" s="233">
        <f>COUNT($BH$22:$BH$147)</f>
        <v>0</v>
      </c>
      <c r="BC12" s="233"/>
      <c r="BD12" s="233"/>
      <c r="BE12" s="233">
        <f>COUNT($BH$22:$BH$147)</f>
        <v>0</v>
      </c>
      <c r="BF12" s="233"/>
      <c r="BG12" s="233"/>
      <c r="BH12" s="362" t="s">
        <v>65</v>
      </c>
      <c r="BI12" s="364" t="str">
        <f>IF($BY$17="y","",COUNTIF($BH$22:$BH$146,"&gt;0"))</f>
        <v/>
      </c>
      <c r="BJ12" s="364" t="str">
        <f>IF($BY$17="y","",COUNTIF($BH$22:$BH$146,"&gt;0"))</f>
        <v/>
      </c>
      <c r="BK12" s="365" t="str">
        <f>IF($BY$17="y","",COUNTIF($BH$22:$BH$146,"&gt;0"))</f>
        <v/>
      </c>
      <c r="BL12" s="861">
        <f>COUNT($BH$22:$BH$147)</f>
        <v>0</v>
      </c>
      <c r="BM12" s="861"/>
      <c r="BN12" s="861"/>
      <c r="BO12" s="861">
        <f>COUNT($BH$22:$BH$147)</f>
        <v>0</v>
      </c>
      <c r="BP12" s="861"/>
      <c r="BQ12" s="861"/>
      <c r="BR12" s="861">
        <f>COUNT($BH$22:$BH$147)</f>
        <v>0</v>
      </c>
      <c r="BS12" s="861"/>
      <c r="BT12" s="862"/>
      <c r="BU12" s="238" t="str">
        <f>IF(BY14=0,"",IF($BY$17="N","",COUNTIF($BY$22:$BY$146,"above")))</f>
        <v/>
      </c>
      <c r="BV12" s="238" t="str">
        <f>IF(BY14=0,"",IF($BY$17="N","",COUNTIF($BY22:$BY146,"above")))</f>
        <v/>
      </c>
      <c r="BW12" s="238" t="str">
        <f>IF(BY14=0,"",IF($BY$17="N","",COUNTIF($BY22:$BY146,"above")))</f>
        <v/>
      </c>
      <c r="BX12" s="239"/>
      <c r="BY12" s="239"/>
    </row>
    <row r="13" spans="1:77" s="22" customFormat="1" ht="20.100000000000001" customHeight="1" thickBot="1" x14ac:dyDescent="0.25">
      <c r="A13" s="208"/>
      <c r="B13" s="209"/>
      <c r="C13" s="584" t="s">
        <v>141</v>
      </c>
      <c r="D13" s="209"/>
      <c r="E13" s="209"/>
      <c r="F13" s="209"/>
      <c r="G13" s="209"/>
      <c r="H13" s="209"/>
      <c r="I13" s="209"/>
      <c r="J13" s="230"/>
      <c r="K13" s="231" t="s">
        <v>67</v>
      </c>
      <c r="L13" s="240">
        <f>COUNTIF($D$22:$D$147,"Y")</f>
        <v>0</v>
      </c>
      <c r="M13" s="240">
        <f>COUNTIF($D$22:$D$147,"Y")</f>
        <v>0</v>
      </c>
      <c r="N13" s="240">
        <f>COUNTIF($D$22:$D$147,"Y")</f>
        <v>0</v>
      </c>
      <c r="O13" s="241">
        <f>COUNTIF($D$22:$D$147,"Y")</f>
        <v>0</v>
      </c>
      <c r="P13" s="241"/>
      <c r="Q13" s="241"/>
      <c r="R13" s="241">
        <f>COUNTIF($D$22:$D$147,"Y")</f>
        <v>0</v>
      </c>
      <c r="S13" s="241"/>
      <c r="T13" s="241"/>
      <c r="U13" s="241">
        <f>COUNTIF($D$22:$D$147,"Y")</f>
        <v>0</v>
      </c>
      <c r="V13" s="241"/>
      <c r="W13" s="241"/>
      <c r="X13" s="26"/>
      <c r="Y13" s="27"/>
      <c r="Z13" s="25"/>
      <c r="AA13" s="25"/>
      <c r="AB13" s="234" t="e">
        <f>SUM(AD22:AD146)/SUM(AK22:AK146)*1.1</f>
        <v>#DIV/0!</v>
      </c>
      <c r="AC13" s="242" t="s">
        <v>68</v>
      </c>
      <c r="AD13" s="242"/>
      <c r="AE13" s="237"/>
      <c r="AF13" s="237"/>
      <c r="AG13" s="237"/>
      <c r="AH13" s="237"/>
      <c r="AI13" s="237"/>
      <c r="AJ13" s="237"/>
      <c r="AK13" s="237"/>
      <c r="AL13" s="237"/>
      <c r="AM13" s="237"/>
      <c r="AN13" s="237"/>
      <c r="AO13" s="237"/>
      <c r="AP13" s="237"/>
      <c r="AQ13" s="237"/>
      <c r="AR13" s="237"/>
      <c r="AS13" s="237"/>
      <c r="AT13" s="237"/>
      <c r="AU13" s="237"/>
      <c r="AV13" s="237"/>
      <c r="AW13" s="237"/>
      <c r="AX13" s="231" t="s">
        <v>67</v>
      </c>
      <c r="AY13" s="241">
        <f>COUNTIF($D$22:$D$147,"Y")</f>
        <v>0</v>
      </c>
      <c r="AZ13" s="241"/>
      <c r="BA13" s="241"/>
      <c r="BB13" s="241">
        <f>COUNTIF($D$22:$D$147,"Y")</f>
        <v>0</v>
      </c>
      <c r="BC13" s="241"/>
      <c r="BD13" s="241"/>
      <c r="BE13" s="241">
        <f>COUNTIF($D$22:$D$147,"Y")</f>
        <v>0</v>
      </c>
      <c r="BF13" s="241"/>
      <c r="BG13" s="241"/>
      <c r="BH13" s="363" t="s">
        <v>69</v>
      </c>
      <c r="BI13" s="366" t="str">
        <f>IF($BY$17="Y","",COUNTIF($BY$22:$BY$146,"above"))</f>
        <v/>
      </c>
      <c r="BJ13" s="366" t="str">
        <f>IF($BY$17="Y","",COUNTIF($BY$22:$BY$146,"above"))</f>
        <v/>
      </c>
      <c r="BK13" s="367" t="str">
        <f>IF($BY$17="Y","",COUNTIF($BY$22:$BY$146,"above"))</f>
        <v/>
      </c>
      <c r="BL13" s="861">
        <f>COUNTIF($D$22:$D$147,"Y")</f>
        <v>0</v>
      </c>
      <c r="BM13" s="861"/>
      <c r="BN13" s="861"/>
      <c r="BO13" s="861">
        <f>COUNTIF($D$22:$D$147,"Y")</f>
        <v>0</v>
      </c>
      <c r="BP13" s="861"/>
      <c r="BQ13" s="861"/>
      <c r="BR13" s="861">
        <f>COUNTIF($D$22:$D$147,"Y")</f>
        <v>0</v>
      </c>
      <c r="BS13" s="861"/>
      <c r="BT13" s="862"/>
      <c r="BU13" s="238" t="str">
        <f>IF(BY14=0,"",IF($BY$17="N","",COUNTIF($BY$22:$BY$146,"below")))</f>
        <v/>
      </c>
      <c r="BV13" s="238" t="str">
        <f>IF(BY14=0,"",IF($BY$17="N","",COUNTIF($BY22:$BY146,"below")))</f>
        <v/>
      </c>
      <c r="BW13" s="238" t="str">
        <f>IF(BY14=0,"",IF($BY$17="N","",COUNTIF($BY22:$BY146,"below")))</f>
        <v/>
      </c>
      <c r="BX13" s="243"/>
      <c r="BY13" s="243"/>
    </row>
    <row r="14" spans="1:77" s="22" customFormat="1" ht="20.100000000000001" customHeight="1" thickBot="1" x14ac:dyDescent="0.25">
      <c r="A14" s="208"/>
      <c r="B14" s="209"/>
      <c r="C14" s="584" t="s">
        <v>59</v>
      </c>
      <c r="D14" s="209"/>
      <c r="E14" s="209"/>
      <c r="F14" s="209"/>
      <c r="G14" s="209"/>
      <c r="H14" s="940" t="s">
        <v>60</v>
      </c>
      <c r="I14" s="941"/>
      <c r="J14" s="230"/>
      <c r="K14" s="231" t="s">
        <v>70</v>
      </c>
      <c r="L14" s="244">
        <f>L12-L13</f>
        <v>0</v>
      </c>
      <c r="M14" s="244">
        <f>M12-M13</f>
        <v>0</v>
      </c>
      <c r="N14" s="244">
        <f>N12-N13</f>
        <v>0</v>
      </c>
      <c r="O14" s="245">
        <f>O12-O13</f>
        <v>0</v>
      </c>
      <c r="P14" s="245"/>
      <c r="Q14" s="245"/>
      <c r="R14" s="245">
        <f>R12-R13</f>
        <v>0</v>
      </c>
      <c r="S14" s="245"/>
      <c r="T14" s="245"/>
      <c r="U14" s="245">
        <f>U12-U13</f>
        <v>0</v>
      </c>
      <c r="V14" s="245"/>
      <c r="W14" s="245"/>
      <c r="X14" s="246"/>
      <c r="Y14" s="29"/>
      <c r="Z14" s="25"/>
      <c r="AA14" s="25"/>
      <c r="AB14" s="234" t="e">
        <f>SUM($H$22:$H$146)/SUM($F$22:$F$146)*0.9</f>
        <v>#DIV/0!</v>
      </c>
      <c r="AC14" s="242" t="s">
        <v>71</v>
      </c>
      <c r="AD14" s="235"/>
      <c r="AE14" s="237"/>
      <c r="AF14" s="237"/>
      <c r="AG14" s="237"/>
      <c r="AH14" s="237"/>
      <c r="AI14" s="237"/>
      <c r="AJ14" s="237"/>
      <c r="AK14" s="237"/>
      <c r="AL14" s="237"/>
      <c r="AM14" s="237"/>
      <c r="AN14" s="237"/>
      <c r="AO14" s="237"/>
      <c r="AP14" s="237"/>
      <c r="AQ14" s="237"/>
      <c r="AR14" s="237"/>
      <c r="AS14" s="237"/>
      <c r="AT14" s="237"/>
      <c r="AU14" s="237"/>
      <c r="AV14" s="237"/>
      <c r="AW14" s="237"/>
      <c r="AX14" s="231" t="s">
        <v>70</v>
      </c>
      <c r="AY14" s="245">
        <f>AY12-AY13</f>
        <v>0</v>
      </c>
      <c r="AZ14" s="245"/>
      <c r="BA14" s="245"/>
      <c r="BB14" s="245">
        <f>BB12-BB13</f>
        <v>0</v>
      </c>
      <c r="BC14" s="245"/>
      <c r="BD14" s="245"/>
      <c r="BE14" s="245">
        <f>BE12-BE13</f>
        <v>0</v>
      </c>
      <c r="BF14" s="245"/>
      <c r="BG14" s="245"/>
      <c r="BH14" s="363" t="s">
        <v>72</v>
      </c>
      <c r="BI14" s="366" t="str">
        <f>IF($BY$17="Y","",COUNTIF($BY$22:$BY$146,"below"))</f>
        <v/>
      </c>
      <c r="BJ14" s="366" t="str">
        <f>IF($BY$17="Y","",COUNTIF($BY$22:$BY$146,"below"))</f>
        <v/>
      </c>
      <c r="BK14" s="367" t="str">
        <f>IF($BY$17="Y","",COUNTIF($BY$22:$BY$146,"below"))</f>
        <v/>
      </c>
      <c r="BL14" s="861">
        <f>BL12-BL13</f>
        <v>0</v>
      </c>
      <c r="BM14" s="861"/>
      <c r="BN14" s="861"/>
      <c r="BO14" s="861">
        <f>BO12-BO13</f>
        <v>0</v>
      </c>
      <c r="BP14" s="861"/>
      <c r="BQ14" s="861"/>
      <c r="BR14" s="861">
        <f>BR12-BR13</f>
        <v>0</v>
      </c>
      <c r="BS14" s="861"/>
      <c r="BT14" s="862"/>
      <c r="BU14" s="238" t="str">
        <f>IF(BY14=0,"",IF($BY$17="N","",COUNTIF(BU22:BU146,"Yes")))</f>
        <v/>
      </c>
      <c r="BV14" s="247" t="str">
        <f>IF(BY14=0,"",IF($BY$17="N","",COUNTIF(BV22:BV146,"Yes")))</f>
        <v/>
      </c>
      <c r="BW14" s="238" t="str">
        <f>IF(BY14=0,"",IF($BY$17="N","",COUNTIF(BW22:BW146,"Yes")))</f>
        <v/>
      </c>
      <c r="BX14" s="248" t="s">
        <v>73</v>
      </c>
      <c r="BY14" s="249">
        <f>COUNT(BX22:BX146)</f>
        <v>0</v>
      </c>
    </row>
    <row r="15" spans="1:77" s="22" customFormat="1" ht="20.100000000000001" customHeight="1" thickBot="1" x14ac:dyDescent="0.25">
      <c r="A15" s="208"/>
      <c r="B15" s="209"/>
      <c r="C15" s="209"/>
      <c r="D15" s="209"/>
      <c r="E15" s="209"/>
      <c r="F15" s="209"/>
      <c r="G15" s="209"/>
      <c r="H15" s="932" t="s">
        <v>34</v>
      </c>
      <c r="I15" s="933"/>
      <c r="J15" s="230"/>
      <c r="K15" s="231" t="s">
        <v>74</v>
      </c>
      <c r="L15" s="240">
        <f>COUNTIF(L22:L147,"Yes")</f>
        <v>0</v>
      </c>
      <c r="M15" s="240">
        <f>COUNTIF(M22:M147,"Yes")</f>
        <v>0</v>
      </c>
      <c r="N15" s="240">
        <f>COUNTIF(N22:N147,"Yes")</f>
        <v>0</v>
      </c>
      <c r="O15" s="241">
        <f>COUNTIF(O22:O147,"Yes")</f>
        <v>0</v>
      </c>
      <c r="P15" s="241"/>
      <c r="Q15" s="241"/>
      <c r="R15" s="241">
        <f>COUNTIF(R22:R147,"Yes")</f>
        <v>0</v>
      </c>
      <c r="S15" s="241"/>
      <c r="T15" s="241"/>
      <c r="U15" s="241">
        <f>COUNTIF(U22:U147,"Yes")</f>
        <v>0</v>
      </c>
      <c r="V15" s="241"/>
      <c r="W15" s="241"/>
      <c r="X15" s="30"/>
      <c r="Y15" s="31"/>
      <c r="Z15" s="25"/>
      <c r="AA15" s="25"/>
      <c r="AB15" s="234" t="e">
        <f>SUM(I22:I146)/SUM(F22:F146)*0.9</f>
        <v>#DIV/0!</v>
      </c>
      <c r="AC15" s="242" t="s">
        <v>75</v>
      </c>
      <c r="AD15" s="242"/>
      <c r="AE15" s="250"/>
      <c r="AF15" s="250" t="s">
        <v>76</v>
      </c>
      <c r="AG15" s="250"/>
      <c r="AH15" s="250"/>
      <c r="AI15" s="250"/>
      <c r="AJ15" s="250"/>
      <c r="AK15" s="250" t="s">
        <v>76</v>
      </c>
      <c r="AL15" s="250"/>
      <c r="AM15" s="250"/>
      <c r="AN15" s="250"/>
      <c r="AO15" s="250"/>
      <c r="AP15" s="250"/>
      <c r="AQ15" s="250" t="s">
        <v>76</v>
      </c>
      <c r="AR15" s="250"/>
      <c r="AS15" s="250"/>
      <c r="AT15" s="250"/>
      <c r="AU15" s="250"/>
      <c r="AV15" s="250"/>
      <c r="AW15" s="250"/>
      <c r="AX15" s="231" t="s">
        <v>74</v>
      </c>
      <c r="AY15" s="241">
        <f>COUNTIF(AY22:AY147,"Yes")</f>
        <v>0</v>
      </c>
      <c r="AZ15" s="241"/>
      <c r="BA15" s="241"/>
      <c r="BB15" s="241">
        <f>COUNTIF(BB22:BB147,"Yes")</f>
        <v>0</v>
      </c>
      <c r="BC15" s="241"/>
      <c r="BD15" s="241"/>
      <c r="BE15" s="241">
        <f>COUNTIF(BE22:BE147,"Yes")</f>
        <v>0</v>
      </c>
      <c r="BF15" s="241"/>
      <c r="BG15" s="241"/>
      <c r="BH15" s="362" t="s">
        <v>77</v>
      </c>
      <c r="BI15" s="366" t="str">
        <f>IF($BY$17="Y","",COUNTIF(BI22:BI146,"Yes"))</f>
        <v/>
      </c>
      <c r="BJ15" s="366" t="str">
        <f>IF($BY$17="Y","",COUNTIF(BJ22:BJ146,"Yes"))</f>
        <v/>
      </c>
      <c r="BK15" s="368" t="str">
        <f>IF($BY$17="Y","",COUNTIF(BK22:BK146,"Yes"))</f>
        <v/>
      </c>
      <c r="BL15" s="861">
        <f>COUNTIF(BL22:BL147,"Yes")</f>
        <v>0</v>
      </c>
      <c r="BM15" s="861"/>
      <c r="BN15" s="861"/>
      <c r="BO15" s="861">
        <f>COUNTIF(BO22:BO147,"Yes")</f>
        <v>0</v>
      </c>
      <c r="BP15" s="861"/>
      <c r="BQ15" s="861"/>
      <c r="BR15" s="861">
        <f>COUNTIF(BR22:BR147,"Yes")</f>
        <v>0</v>
      </c>
      <c r="BS15" s="861"/>
      <c r="BT15" s="862"/>
      <c r="BU15" s="251" t="str">
        <f>IF(BY14=0,"",IF($BY$17="N","",COUNTIF(BU22:BU146,"NC")))</f>
        <v/>
      </c>
      <c r="BV15" s="252" t="str">
        <f>IF(BY14=0,"",IF($BY$17="N","",COUNTIF(BV22:BV146,"NC")))</f>
        <v/>
      </c>
      <c r="BW15" s="252" t="str">
        <f>IF(BY14=0,"",IF($BY$17="N","",COUNTIF(BW22:BW146,"NC")))</f>
        <v/>
      </c>
      <c r="BX15" s="248" t="s">
        <v>78</v>
      </c>
      <c r="BY15" s="253">
        <f>COUNTIF($BY$22:$BY$146,"above")</f>
        <v>0</v>
      </c>
    </row>
    <row r="16" spans="1:77" s="23" customFormat="1" ht="20.100000000000001" customHeight="1" thickBot="1" x14ac:dyDescent="0.25">
      <c r="A16" s="208"/>
      <c r="B16" s="209"/>
      <c r="C16" s="865" t="s">
        <v>135</v>
      </c>
      <c r="D16" s="865"/>
      <c r="E16" s="866"/>
      <c r="F16" s="388"/>
      <c r="G16" s="389"/>
      <c r="H16" s="867"/>
      <c r="I16" s="868"/>
      <c r="J16" s="254"/>
      <c r="K16" s="255" t="s">
        <v>79</v>
      </c>
      <c r="L16" s="256">
        <f>COUNTIF(L22:L147,"NC")</f>
        <v>0</v>
      </c>
      <c r="M16" s="256">
        <f>COUNTIF(M22:M147,"NC")</f>
        <v>0</v>
      </c>
      <c r="N16" s="256">
        <f>COUNTIF(N22:N147,"NC")</f>
        <v>0</v>
      </c>
      <c r="O16" s="257">
        <f>COUNTIF(O22:O147,"NC")</f>
        <v>0</v>
      </c>
      <c r="P16" s="257"/>
      <c r="Q16" s="257"/>
      <c r="R16" s="257">
        <f>COUNTIF(R22:R147,"NC")</f>
        <v>0</v>
      </c>
      <c r="S16" s="257"/>
      <c r="T16" s="257"/>
      <c r="U16" s="257">
        <f>COUNTIF(U22:U147,"NC")</f>
        <v>0</v>
      </c>
      <c r="V16" s="257"/>
      <c r="W16" s="257"/>
      <c r="X16" s="30"/>
      <c r="Y16" s="31"/>
      <c r="Z16" s="25"/>
      <c r="AA16" s="25"/>
      <c r="AB16" s="258" t="e">
        <f>SUM(F22:F146)/SUM(J22:J146)*1.1</f>
        <v>#DIV/0!</v>
      </c>
      <c r="AC16" s="259" t="s">
        <v>80</v>
      </c>
      <c r="AD16" s="260"/>
      <c r="AE16" s="261" t="s">
        <v>81</v>
      </c>
      <c r="AF16" s="262" t="s">
        <v>77</v>
      </c>
      <c r="AG16" s="263" t="s">
        <v>82</v>
      </c>
      <c r="AH16" s="261" t="s">
        <v>81</v>
      </c>
      <c r="AI16" s="262" t="s">
        <v>77</v>
      </c>
      <c r="AJ16" s="263" t="s">
        <v>82</v>
      </c>
      <c r="AK16" s="261" t="s">
        <v>81</v>
      </c>
      <c r="AL16" s="263" t="s">
        <v>77</v>
      </c>
      <c r="AM16" s="263" t="s">
        <v>82</v>
      </c>
      <c r="AN16" s="261"/>
      <c r="AO16" s="261" t="s">
        <v>81</v>
      </c>
      <c r="AP16" s="263" t="s">
        <v>77</v>
      </c>
      <c r="AQ16" s="263" t="s">
        <v>82</v>
      </c>
      <c r="AR16" s="261" t="s">
        <v>81</v>
      </c>
      <c r="AS16" s="262" t="s">
        <v>77</v>
      </c>
      <c r="AT16" s="263" t="s">
        <v>82</v>
      </c>
      <c r="AU16" s="261" t="s">
        <v>81</v>
      </c>
      <c r="AV16" s="263" t="s">
        <v>77</v>
      </c>
      <c r="AW16" s="263" t="s">
        <v>82</v>
      </c>
      <c r="AX16" s="255" t="s">
        <v>79</v>
      </c>
      <c r="AY16" s="257">
        <f>COUNTIF(AY22:AY147,"NC")</f>
        <v>0</v>
      </c>
      <c r="AZ16" s="257"/>
      <c r="BA16" s="257"/>
      <c r="BB16" s="257">
        <f>COUNTIF(BB22:BB147,"NC")</f>
        <v>0</v>
      </c>
      <c r="BC16" s="257"/>
      <c r="BD16" s="257"/>
      <c r="BE16" s="257">
        <f>COUNTIF(BE22:BE147,"NC")</f>
        <v>0</v>
      </c>
      <c r="BF16" s="257"/>
      <c r="BG16" s="257"/>
      <c r="BH16" s="362" t="s">
        <v>83</v>
      </c>
      <c r="BI16" s="390" t="str">
        <f>IF($BY$17="Y","",COUNTIF(BI22:BI146,"NC"))</f>
        <v/>
      </c>
      <c r="BJ16" s="390" t="str">
        <f>IF($BY$17="Y","",COUNTIF(BJ22:BJ146,"NC"))</f>
        <v/>
      </c>
      <c r="BK16" s="391" t="str">
        <f>IF($BY$17="Y","",COUNTIF(BK22:BK146,"NC"))</f>
        <v/>
      </c>
      <c r="BL16" s="861">
        <f>COUNTIF(BL22:BL147,"NC")</f>
        <v>0</v>
      </c>
      <c r="BM16" s="861"/>
      <c r="BN16" s="861"/>
      <c r="BO16" s="861">
        <f>COUNTIF(BO22:BO147,"NC")</f>
        <v>0</v>
      </c>
      <c r="BP16" s="861"/>
      <c r="BQ16" s="861"/>
      <c r="BR16" s="861">
        <f>COUNTIF(BR22:BR147,"NC")</f>
        <v>0</v>
      </c>
      <c r="BS16" s="861"/>
      <c r="BT16" s="862"/>
      <c r="BU16" s="239"/>
      <c r="BV16" s="239"/>
      <c r="BW16" s="239"/>
      <c r="BX16" s="248" t="s">
        <v>84</v>
      </c>
      <c r="BY16" s="253">
        <f>COUNTIF($BY$22:$BY$146,"below")</f>
        <v>0</v>
      </c>
    </row>
    <row r="17" spans="1:77" s="1" customFormat="1" ht="9.9499999999999993" customHeight="1" thickBot="1" x14ac:dyDescent="0.3">
      <c r="A17" s="515"/>
      <c r="B17" s="516"/>
      <c r="C17" s="516"/>
      <c r="D17" s="517"/>
      <c r="E17" s="869"/>
      <c r="F17" s="871" t="s">
        <v>9</v>
      </c>
      <c r="G17" s="871" t="s">
        <v>9</v>
      </c>
      <c r="H17" s="873" t="s">
        <v>1</v>
      </c>
      <c r="I17" s="873" t="s">
        <v>2</v>
      </c>
      <c r="J17" s="875" t="s">
        <v>10</v>
      </c>
      <c r="K17" s="518"/>
      <c r="L17" s="519" t="s">
        <v>85</v>
      </c>
      <c r="M17" s="520" t="s">
        <v>86</v>
      </c>
      <c r="N17" s="519" t="s">
        <v>87</v>
      </c>
      <c r="O17" s="519">
        <v>0.9</v>
      </c>
      <c r="P17" s="520" t="s">
        <v>14</v>
      </c>
      <c r="Q17" s="519">
        <v>1.1000000000000001</v>
      </c>
      <c r="R17" s="519">
        <v>0.9</v>
      </c>
      <c r="S17" s="520" t="s">
        <v>14</v>
      </c>
      <c r="T17" s="519">
        <v>1.1000000000000001</v>
      </c>
      <c r="U17" s="519">
        <v>0.9</v>
      </c>
      <c r="V17" s="520" t="s">
        <v>14</v>
      </c>
      <c r="W17" s="519">
        <v>1.1000000000000001</v>
      </c>
      <c r="X17" s="877" t="s">
        <v>17</v>
      </c>
      <c r="Y17" s="879" t="s">
        <v>16</v>
      </c>
      <c r="Z17" s="879" t="s">
        <v>16</v>
      </c>
      <c r="AA17" s="879" t="s">
        <v>16</v>
      </c>
      <c r="AB17" s="521"/>
      <c r="AC17" s="521"/>
      <c r="AD17" s="521"/>
      <c r="AE17" s="522">
        <f>COUNTIF(AE22:AE146,"&gt;0")</f>
        <v>0</v>
      </c>
      <c r="AF17" s="523">
        <f>COUNTIF(AG22:AG146,"Yes")</f>
        <v>0</v>
      </c>
      <c r="AG17" s="524">
        <f>COUNTIF(AG22:AG146,"NC")</f>
        <v>0</v>
      </c>
      <c r="AH17" s="522">
        <f>COUNTIF(AH22:AH146,"&gt;0")</f>
        <v>0</v>
      </c>
      <c r="AI17" s="523">
        <f>COUNTIF(AJ22:AJ146,"Yes")</f>
        <v>0</v>
      </c>
      <c r="AJ17" s="524">
        <f>COUNTIF(AJ22:AJ146,"NC")</f>
        <v>0</v>
      </c>
      <c r="AK17" s="522">
        <f>COUNTIF(AK22:AK146,"&gt;0")</f>
        <v>0</v>
      </c>
      <c r="AL17" s="523">
        <f>COUNTIF(AM22:AM146,"Yes")</f>
        <v>0</v>
      </c>
      <c r="AM17" s="524">
        <f>COUNTIF(AM22:AM146,"NC")</f>
        <v>0</v>
      </c>
      <c r="AN17" s="522"/>
      <c r="AO17" s="522">
        <f>COUNTIF(AO22:AO146,"&gt;0")</f>
        <v>0</v>
      </c>
      <c r="AP17" s="523">
        <f>COUNTIF(AQ22:AQ146,"Yes")</f>
        <v>0</v>
      </c>
      <c r="AQ17" s="524">
        <f>COUNTIF(AQ22:AQ146,"NC")</f>
        <v>0</v>
      </c>
      <c r="AR17" s="522">
        <f>COUNTIF(AR$22:AR$117,"&gt;0")</f>
        <v>0</v>
      </c>
      <c r="AS17" s="523">
        <f>COUNTIF(AT$22:AT$117,"Yes")</f>
        <v>0</v>
      </c>
      <c r="AT17" s="524">
        <f>COUNTIF(AT$22:AT$117,"NC")</f>
        <v>0</v>
      </c>
      <c r="AU17" s="522">
        <f>COUNTIF(AU$22:AU$117,"&gt;0")</f>
        <v>0</v>
      </c>
      <c r="AV17" s="523">
        <f>COUNTIF(AW$22:AW$117,"Yes")</f>
        <v>0</v>
      </c>
      <c r="AW17" s="524">
        <f>COUNTIF(AW$22:AW$117,"NC")</f>
        <v>0</v>
      </c>
      <c r="AX17" s="524"/>
      <c r="AY17" s="525" t="s">
        <v>88</v>
      </c>
      <c r="AZ17" s="526" t="s">
        <v>89</v>
      </c>
      <c r="BA17" s="527">
        <v>1.1000000000000001</v>
      </c>
      <c r="BB17" s="525" t="s">
        <v>88</v>
      </c>
      <c r="BC17" s="526" t="s">
        <v>89</v>
      </c>
      <c r="BD17" s="527">
        <v>1.1000000000000001</v>
      </c>
      <c r="BE17" s="525" t="s">
        <v>88</v>
      </c>
      <c r="BF17" s="526" t="s">
        <v>89</v>
      </c>
      <c r="BG17" s="527">
        <v>1.1000000000000001</v>
      </c>
      <c r="BH17" s="528"/>
      <c r="BI17" s="529"/>
      <c r="BJ17" s="529"/>
      <c r="BK17" s="530"/>
      <c r="BL17" s="264" t="s">
        <v>88</v>
      </c>
      <c r="BM17" s="265" t="s">
        <v>89</v>
      </c>
      <c r="BN17" s="266">
        <v>1.1000000000000001</v>
      </c>
      <c r="BO17" s="267" t="s">
        <v>88</v>
      </c>
      <c r="BP17" s="265" t="s">
        <v>89</v>
      </c>
      <c r="BQ17" s="266">
        <v>1.1000000000000001</v>
      </c>
      <c r="BR17" s="267" t="s">
        <v>88</v>
      </c>
      <c r="BS17" s="265" t="s">
        <v>89</v>
      </c>
      <c r="BT17" s="392">
        <v>1.1000000000000001</v>
      </c>
      <c r="BU17" s="229"/>
      <c r="BV17" s="229"/>
      <c r="BW17" s="229"/>
      <c r="BX17" s="268" t="s">
        <v>90</v>
      </c>
      <c r="BY17" s="269" t="str">
        <f>IF(BY14=BY16,"Y",IF(BY15=BY14,"Y","N"))</f>
        <v>Y</v>
      </c>
    </row>
    <row r="18" spans="1:77" s="1" customFormat="1" ht="9.9499999999999993" customHeight="1" thickBot="1" x14ac:dyDescent="0.3">
      <c r="A18" s="531"/>
      <c r="B18" s="532"/>
      <c r="C18" s="532"/>
      <c r="D18" s="533"/>
      <c r="E18" s="870"/>
      <c r="F18" s="872"/>
      <c r="G18" s="872"/>
      <c r="H18" s="874"/>
      <c r="I18" s="874"/>
      <c r="J18" s="876"/>
      <c r="K18" s="534"/>
      <c r="L18" s="881"/>
      <c r="M18" s="881"/>
      <c r="N18" s="881"/>
      <c r="O18" s="535" t="str">
        <f>IF($P18="","",($P$18*0.9))</f>
        <v/>
      </c>
      <c r="P18" s="536" t="str">
        <f>IF($G21=0,"",$H$21/$G$21)</f>
        <v/>
      </c>
      <c r="Q18" s="535" t="str">
        <f>IF(P18="","",($P$18*1.1))</f>
        <v/>
      </c>
      <c r="R18" s="535" t="str">
        <f>IF($S$18="","",($S$18*0.9))</f>
        <v/>
      </c>
      <c r="S18" s="536" t="str">
        <f>IF($G21=0,"",$I$21/$G$21)</f>
        <v/>
      </c>
      <c r="T18" s="535" t="str">
        <f>IF($S$18="","",($S$18*1.1))</f>
        <v/>
      </c>
      <c r="U18" s="537" t="str">
        <f>IF($V18="","",($V$18*0.9))</f>
        <v/>
      </c>
      <c r="V18" s="538" t="str">
        <f>IF($G21=0,"",$G$21/$J$21)</f>
        <v/>
      </c>
      <c r="W18" s="537" t="str">
        <f>IF(V18="","",($V$18*1.1))</f>
        <v/>
      </c>
      <c r="X18" s="878"/>
      <c r="Y18" s="880"/>
      <c r="Z18" s="880"/>
      <c r="AA18" s="880"/>
      <c r="AB18" s="539"/>
      <c r="AC18" s="539"/>
      <c r="AD18" s="539"/>
      <c r="AE18" s="906" t="s">
        <v>91</v>
      </c>
      <c r="AF18" s="906"/>
      <c r="AG18" s="906"/>
      <c r="AH18" s="906" t="s">
        <v>92</v>
      </c>
      <c r="AI18" s="906"/>
      <c r="AJ18" s="906"/>
      <c r="AK18" s="906" t="s">
        <v>93</v>
      </c>
      <c r="AL18" s="906"/>
      <c r="AM18" s="906"/>
      <c r="AN18" s="540"/>
      <c r="AO18" s="906" t="s">
        <v>94</v>
      </c>
      <c r="AP18" s="906"/>
      <c r="AQ18" s="906"/>
      <c r="AR18" s="906" t="s">
        <v>95</v>
      </c>
      <c r="AS18" s="906"/>
      <c r="AT18" s="906"/>
      <c r="AU18" s="906" t="s">
        <v>96</v>
      </c>
      <c r="AV18" s="906"/>
      <c r="AW18" s="906"/>
      <c r="AX18" s="541"/>
      <c r="AY18" s="535" t="str">
        <f>IF($P18="","",($AZ$18*0.9))</f>
        <v/>
      </c>
      <c r="AZ18" s="536" t="str">
        <f>IF($G21=0,"",$H$21/$G$21)</f>
        <v/>
      </c>
      <c r="BA18" s="535" t="str">
        <f>IF(AZ18="","",($AZ$18*1.1))</f>
        <v/>
      </c>
      <c r="BB18" s="535" t="str">
        <f>IF($BC$18="","",($BC$18*0.9))</f>
        <v/>
      </c>
      <c r="BC18" s="536" t="str">
        <f>IF($G21=0,"",$I$21/$G$21)</f>
        <v/>
      </c>
      <c r="BD18" s="535" t="str">
        <f>IF($BC$18="","",($BC$18*1.1))</f>
        <v/>
      </c>
      <c r="BE18" s="537" t="str">
        <f>IF($V18="","",($V$18*0.9))</f>
        <v/>
      </c>
      <c r="BF18" s="538" t="str">
        <f>IF($G21=0,"",$G$21/$J$21)</f>
        <v/>
      </c>
      <c r="BG18" s="537" t="str">
        <f>IF(BF18="","",($V$18*1.1))</f>
        <v/>
      </c>
      <c r="BH18" s="542"/>
      <c r="BI18" s="543"/>
      <c r="BJ18" s="543"/>
      <c r="BK18" s="544"/>
      <c r="BL18" s="40" t="str">
        <f>IF($P18="","",($AZ$18*0.9))</f>
        <v/>
      </c>
      <c r="BM18" s="270" t="str">
        <f>IF($G21=0,"",$H$21/$G$21)</f>
        <v/>
      </c>
      <c r="BN18" s="34" t="str">
        <f>IF(BM18="","",($AZ$18*1.1))</f>
        <v/>
      </c>
      <c r="BO18" s="34" t="str">
        <f>IF($BC$18="","",($BC$18*0.9))</f>
        <v/>
      </c>
      <c r="BP18" s="270" t="str">
        <f>IF($G21=0,"",$I$21/$G$21)</f>
        <v/>
      </c>
      <c r="BQ18" s="34" t="str">
        <f>IF($BC$18="","",($BC$18*1.1))</f>
        <v/>
      </c>
      <c r="BR18" s="271" t="str">
        <f>IF($V18="","",($V$18*0.9))</f>
        <v/>
      </c>
      <c r="BS18" s="272" t="str">
        <f>IF($G21=0,"",$G$21/$J$21)</f>
        <v/>
      </c>
      <c r="BT18" s="393" t="str">
        <f>IF(BS18="","",($V$18*1.1))</f>
        <v/>
      </c>
      <c r="BU18" s="229"/>
      <c r="BV18" s="229"/>
      <c r="BW18" s="229"/>
      <c r="BX18" s="882" t="s">
        <v>97</v>
      </c>
      <c r="BY18" s="883"/>
    </row>
    <row r="19" spans="1:77" s="5" customFormat="1" ht="16.5" customHeight="1" thickBot="1" x14ac:dyDescent="0.3">
      <c r="A19" s="884" t="s">
        <v>11</v>
      </c>
      <c r="B19" s="886" t="s">
        <v>12</v>
      </c>
      <c r="C19" s="888" t="s">
        <v>0</v>
      </c>
      <c r="D19" s="889" t="s">
        <v>98</v>
      </c>
      <c r="E19" s="891"/>
      <c r="F19" s="893" t="s">
        <v>99</v>
      </c>
      <c r="G19" s="899" t="s">
        <v>18</v>
      </c>
      <c r="H19" s="891" t="s">
        <v>19</v>
      </c>
      <c r="I19" s="900" t="s">
        <v>100</v>
      </c>
      <c r="J19" s="900" t="s">
        <v>101</v>
      </c>
      <c r="K19" s="545"/>
      <c r="L19" s="546" t="s">
        <v>3</v>
      </c>
      <c r="M19" s="547" t="s">
        <v>4</v>
      </c>
      <c r="N19" s="546" t="s">
        <v>5</v>
      </c>
      <c r="O19" s="903" t="s">
        <v>6</v>
      </c>
      <c r="P19" s="904"/>
      <c r="Q19" s="905"/>
      <c r="R19" s="942" t="s">
        <v>7</v>
      </c>
      <c r="S19" s="913"/>
      <c r="T19" s="943"/>
      <c r="U19" s="912" t="s">
        <v>8</v>
      </c>
      <c r="V19" s="913"/>
      <c r="W19" s="914"/>
      <c r="X19" s="915" t="s">
        <v>27</v>
      </c>
      <c r="Y19" s="917" t="s">
        <v>28</v>
      </c>
      <c r="Z19" s="917" t="s">
        <v>29</v>
      </c>
      <c r="AA19" s="895" t="s">
        <v>30</v>
      </c>
      <c r="AB19" s="897" t="s">
        <v>102</v>
      </c>
      <c r="AC19" s="897" t="s">
        <v>0</v>
      </c>
      <c r="AD19" s="925" t="s">
        <v>103</v>
      </c>
      <c r="AE19" s="919" t="s">
        <v>104</v>
      </c>
      <c r="AF19" s="920"/>
      <c r="AG19" s="921"/>
      <c r="AH19" s="919" t="s">
        <v>105</v>
      </c>
      <c r="AI19" s="920"/>
      <c r="AJ19" s="921"/>
      <c r="AK19" s="919" t="s">
        <v>106</v>
      </c>
      <c r="AL19" s="920"/>
      <c r="AM19" s="921"/>
      <c r="AN19" s="548"/>
      <c r="AO19" s="919" t="s">
        <v>107</v>
      </c>
      <c r="AP19" s="920"/>
      <c r="AQ19" s="921"/>
      <c r="AR19" s="919" t="s">
        <v>107</v>
      </c>
      <c r="AS19" s="920"/>
      <c r="AT19" s="921"/>
      <c r="AU19" s="919" t="s">
        <v>108</v>
      </c>
      <c r="AV19" s="920"/>
      <c r="AW19" s="921"/>
      <c r="AX19" s="549"/>
      <c r="AY19" s="550"/>
      <c r="AZ19" s="551" t="s">
        <v>109</v>
      </c>
      <c r="BA19" s="552"/>
      <c r="BB19" s="550"/>
      <c r="BC19" s="551" t="s">
        <v>110</v>
      </c>
      <c r="BD19" s="553"/>
      <c r="BE19" s="554"/>
      <c r="BF19" s="555" t="s">
        <v>111</v>
      </c>
      <c r="BG19" s="556"/>
      <c r="BH19" s="922" t="s">
        <v>112</v>
      </c>
      <c r="BI19" s="923"/>
      <c r="BJ19" s="923"/>
      <c r="BK19" s="924"/>
      <c r="BL19" s="907" t="s">
        <v>113</v>
      </c>
      <c r="BM19" s="908"/>
      <c r="BN19" s="908"/>
      <c r="BO19" s="907" t="s">
        <v>114</v>
      </c>
      <c r="BP19" s="908"/>
      <c r="BQ19" s="908"/>
      <c r="BR19" s="907" t="s">
        <v>115</v>
      </c>
      <c r="BS19" s="908"/>
      <c r="BT19" s="909"/>
      <c r="BU19" s="273"/>
      <c r="BV19" s="273"/>
      <c r="BW19" s="274"/>
      <c r="BX19" s="275"/>
      <c r="BY19" s="276"/>
    </row>
    <row r="20" spans="1:77" s="5" customFormat="1" ht="79.5" thickBot="1" x14ac:dyDescent="0.3">
      <c r="A20" s="884"/>
      <c r="B20" s="886"/>
      <c r="C20" s="793"/>
      <c r="D20" s="890"/>
      <c r="E20" s="892"/>
      <c r="F20" s="894"/>
      <c r="G20" s="799"/>
      <c r="H20" s="808"/>
      <c r="I20" s="901"/>
      <c r="J20" s="902"/>
      <c r="K20" s="557"/>
      <c r="L20" s="558" t="s">
        <v>21</v>
      </c>
      <c r="M20" s="559" t="s">
        <v>22</v>
      </c>
      <c r="N20" s="558" t="s">
        <v>23</v>
      </c>
      <c r="O20" s="560" t="s">
        <v>13</v>
      </c>
      <c r="P20" s="561" t="s">
        <v>24</v>
      </c>
      <c r="Q20" s="562" t="s">
        <v>15</v>
      </c>
      <c r="R20" s="563" t="s">
        <v>13</v>
      </c>
      <c r="S20" s="561" t="s">
        <v>25</v>
      </c>
      <c r="T20" s="564" t="s">
        <v>15</v>
      </c>
      <c r="U20" s="560" t="s">
        <v>13</v>
      </c>
      <c r="V20" s="561" t="s">
        <v>26</v>
      </c>
      <c r="W20" s="562" t="s">
        <v>15</v>
      </c>
      <c r="X20" s="916"/>
      <c r="Y20" s="918"/>
      <c r="Z20" s="918"/>
      <c r="AA20" s="896"/>
      <c r="AB20" s="898"/>
      <c r="AC20" s="898"/>
      <c r="AD20" s="926"/>
      <c r="AE20" s="565" t="s">
        <v>116</v>
      </c>
      <c r="AF20" s="566" t="s">
        <v>117</v>
      </c>
      <c r="AG20" s="567" t="s">
        <v>118</v>
      </c>
      <c r="AH20" s="565" t="s">
        <v>119</v>
      </c>
      <c r="AI20" s="568" t="s">
        <v>120</v>
      </c>
      <c r="AJ20" s="569" t="s">
        <v>118</v>
      </c>
      <c r="AK20" s="565" t="s">
        <v>121</v>
      </c>
      <c r="AL20" s="568" t="s">
        <v>122</v>
      </c>
      <c r="AM20" s="570" t="s">
        <v>123</v>
      </c>
      <c r="AN20" s="571" t="s">
        <v>124</v>
      </c>
      <c r="AO20" s="572" t="s">
        <v>116</v>
      </c>
      <c r="AP20" s="568" t="s">
        <v>125</v>
      </c>
      <c r="AQ20" s="569" t="s">
        <v>118</v>
      </c>
      <c r="AR20" s="565" t="s">
        <v>119</v>
      </c>
      <c r="AS20" s="566" t="s">
        <v>120</v>
      </c>
      <c r="AT20" s="569" t="s">
        <v>118</v>
      </c>
      <c r="AU20" s="565" t="s">
        <v>121</v>
      </c>
      <c r="AV20" s="568" t="s">
        <v>122</v>
      </c>
      <c r="AW20" s="569" t="s">
        <v>118</v>
      </c>
      <c r="AX20" s="573"/>
      <c r="AY20" s="562" t="s">
        <v>118</v>
      </c>
      <c r="AZ20" s="562" t="s">
        <v>125</v>
      </c>
      <c r="BA20" s="562" t="s">
        <v>126</v>
      </c>
      <c r="BB20" s="562" t="s">
        <v>118</v>
      </c>
      <c r="BC20" s="562" t="s">
        <v>125</v>
      </c>
      <c r="BD20" s="562" t="s">
        <v>126</v>
      </c>
      <c r="BE20" s="562" t="s">
        <v>118</v>
      </c>
      <c r="BF20" s="574" t="s">
        <v>127</v>
      </c>
      <c r="BG20" s="562" t="s">
        <v>126</v>
      </c>
      <c r="BH20" s="575" t="s">
        <v>128</v>
      </c>
      <c r="BI20" s="576" t="s">
        <v>129</v>
      </c>
      <c r="BJ20" s="576" t="s">
        <v>130</v>
      </c>
      <c r="BK20" s="577" t="s">
        <v>131</v>
      </c>
      <c r="BL20" s="277" t="s">
        <v>13</v>
      </c>
      <c r="BM20" s="278" t="s">
        <v>24</v>
      </c>
      <c r="BN20" s="278" t="s">
        <v>15</v>
      </c>
      <c r="BO20" s="278" t="s">
        <v>13</v>
      </c>
      <c r="BP20" s="278" t="s">
        <v>132</v>
      </c>
      <c r="BQ20" s="278" t="s">
        <v>15</v>
      </c>
      <c r="BR20" s="278" t="s">
        <v>13</v>
      </c>
      <c r="BS20" s="279" t="s">
        <v>127</v>
      </c>
      <c r="BT20" s="394" t="s">
        <v>15</v>
      </c>
      <c r="BU20" s="280" t="s">
        <v>6</v>
      </c>
      <c r="BV20" s="281" t="s">
        <v>7</v>
      </c>
      <c r="BW20" s="281" t="s">
        <v>8</v>
      </c>
      <c r="BX20" s="282" t="s">
        <v>133</v>
      </c>
      <c r="BY20" s="282" t="s">
        <v>134</v>
      </c>
    </row>
    <row r="21" spans="1:77" s="7" customFormat="1" ht="16.5" customHeight="1" thickTop="1" thickBot="1" x14ac:dyDescent="0.3">
      <c r="A21" s="885"/>
      <c r="B21" s="887"/>
      <c r="C21" s="910" t="s">
        <v>165</v>
      </c>
      <c r="D21" s="911"/>
      <c r="E21" s="578"/>
      <c r="F21" s="385">
        <f>SUM($F22:$F147)</f>
        <v>0</v>
      </c>
      <c r="G21" s="385">
        <f>SUM($G22:$G147)</f>
        <v>0</v>
      </c>
      <c r="H21" s="578">
        <f>SUM($H22:$H147)</f>
        <v>0</v>
      </c>
      <c r="I21" s="578">
        <f>SUM($I22:$I147)</f>
        <v>0</v>
      </c>
      <c r="J21" s="386">
        <f>SUM(J22:J147)</f>
        <v>0</v>
      </c>
      <c r="K21" s="387"/>
      <c r="L21" s="386">
        <f>SUM($J22:$J147)</f>
        <v>0</v>
      </c>
      <c r="M21" s="386">
        <f>SUM($J22:$J147)</f>
        <v>0</v>
      </c>
      <c r="N21" s="386">
        <f>SUM($J22:$J147)</f>
        <v>0</v>
      </c>
      <c r="O21" s="387"/>
      <c r="P21" s="386" t="e">
        <f>AVERAGE(P22:P146)</f>
        <v>#DIV/0!</v>
      </c>
      <c r="Q21" s="387"/>
      <c r="R21" s="387"/>
      <c r="S21" s="386" t="e">
        <f>AVERAGE(S22:S146)</f>
        <v>#DIV/0!</v>
      </c>
      <c r="T21" s="387"/>
      <c r="U21" s="387"/>
      <c r="V21" s="386" t="e">
        <f>AVERAGE(V22:V146)</f>
        <v>#DIV/0!</v>
      </c>
      <c r="W21" s="387"/>
      <c r="X21" s="386"/>
      <c r="Y21" s="386"/>
      <c r="Z21" s="386"/>
      <c r="AA21" s="386"/>
      <c r="AB21" s="386"/>
      <c r="AC21" s="386"/>
      <c r="AD21" s="386">
        <f>SUM(AD22:AD146)</f>
        <v>0</v>
      </c>
      <c r="AE21" s="386">
        <f>SUM(AE22:AE147)</f>
        <v>0</v>
      </c>
      <c r="AF21" s="386" t="e">
        <f>AVERAGE(AF22:AF147)</f>
        <v>#DIV/0!</v>
      </c>
      <c r="AG21" s="386"/>
      <c r="AH21" s="386">
        <f>SUM(AH22:AH147)</f>
        <v>0</v>
      </c>
      <c r="AI21" s="386">
        <f>AVERAGE(AI22:AI147)</f>
        <v>0</v>
      </c>
      <c r="AJ21" s="386"/>
      <c r="AK21" s="386">
        <f>SUM(AK22:AK147)</f>
        <v>0</v>
      </c>
      <c r="AL21" s="386" t="e">
        <f>AVERAGE(AL22:AL147)</f>
        <v>#DIV/0!</v>
      </c>
      <c r="AM21" s="386"/>
      <c r="AN21" s="386"/>
      <c r="AO21" s="386">
        <f>SUM(AO22:AO147)</f>
        <v>0</v>
      </c>
      <c r="AP21" s="386" t="e">
        <f>AVERAGE(AP22:AP147)</f>
        <v>#DIV/0!</v>
      </c>
      <c r="AQ21" s="386"/>
      <c r="AR21" s="386">
        <f>SUM(AR22:AR147)</f>
        <v>0</v>
      </c>
      <c r="AS21" s="386">
        <f>SUM(AS22:AS147)</f>
        <v>0</v>
      </c>
      <c r="AT21" s="386"/>
      <c r="AU21" s="386">
        <f>SUM(AU22:AU147)</f>
        <v>0</v>
      </c>
      <c r="AV21" s="386">
        <f>SUM(AV22:AV147)</f>
        <v>0</v>
      </c>
      <c r="AW21" s="386"/>
      <c r="AX21" s="579"/>
      <c r="AY21" s="386">
        <f>SUM(AY22:AY147)</f>
        <v>0</v>
      </c>
      <c r="AZ21" s="580" t="e">
        <f>AVERAGE(AZ22:AZ147)</f>
        <v>#DIV/0!</v>
      </c>
      <c r="BA21" s="386"/>
      <c r="BB21" s="386">
        <f>SUM(BB22:BB147)</f>
        <v>0</v>
      </c>
      <c r="BC21" s="386">
        <f>SUM(BC22:BC147)</f>
        <v>0</v>
      </c>
      <c r="BD21" s="386"/>
      <c r="BE21" s="386">
        <f>SUM(BE22:BE147)</f>
        <v>0</v>
      </c>
      <c r="BF21" s="386" t="e">
        <f>AVERAGE(BF22:BF147)</f>
        <v>#DIV/0!</v>
      </c>
      <c r="BG21" s="386"/>
      <c r="BH21" s="581" t="str">
        <f>IF($F$16&gt;0,SUM(F22:F146)/SUM(G22:G146),"")</f>
        <v/>
      </c>
      <c r="BI21" s="582"/>
      <c r="BJ21" s="582"/>
      <c r="BK21" s="583"/>
      <c r="BL21" s="283"/>
      <c r="BM21" s="284"/>
      <c r="BN21" s="285"/>
      <c r="BO21" s="285"/>
      <c r="BP21" s="285"/>
      <c r="BQ21" s="285"/>
      <c r="BR21" s="285"/>
      <c r="BS21" s="285"/>
      <c r="BT21" s="395"/>
      <c r="BU21" s="286"/>
      <c r="BV21" s="287"/>
      <c r="BW21" s="287"/>
      <c r="BX21" s="288" t="e">
        <f>AVERAGE(BX22:BX147)</f>
        <v>#DIV/0!</v>
      </c>
      <c r="BY21" s="289"/>
    </row>
    <row r="22" spans="1:77" s="4" customFormat="1" ht="15.75" customHeight="1" x14ac:dyDescent="0.25">
      <c r="A22" s="104">
        <v>1</v>
      </c>
      <c r="B22" s="290"/>
      <c r="C22" s="20"/>
      <c r="D22" s="635"/>
      <c r="E22" s="637"/>
      <c r="F22" s="639"/>
      <c r="G22" s="45"/>
      <c r="H22" s="291"/>
      <c r="I22" s="291"/>
      <c r="J22" s="369"/>
      <c r="K22" s="370"/>
      <c r="L22" s="98" t="str">
        <f t="shared" ref="L22:L85" si="0">IF($X$21=0,"",IF(D22="","",IF($H22="","",IF($G22="","",IF($H22/$G22&gt;=$L$21,"yes","NC")))))</f>
        <v/>
      </c>
      <c r="M22" s="98" t="str">
        <f t="shared" ref="M22:M85" si="1">IF($X$21=0,"",IF($D22="","",IF($H22="","",IF($I22="","",IF($I22/$G22&gt;=$M$21,"yes","NC")))))</f>
        <v/>
      </c>
      <c r="N22" s="98" t="str">
        <f t="shared" ref="N22:N85" si="2">IF($X$21=0,"",IF($D22="","",IF($H22="","",IF($J22="","",IF($G22/$J22&lt;=$N$21,"yes","NC")))))</f>
        <v/>
      </c>
      <c r="O22" s="371" t="str">
        <f t="shared" ref="O22:O85" si="3">IF($D22="","",IF($P$18="","",IF(OR($P22&lt;$O$18,$P22&gt;$Q$18),"NC","yes")))</f>
        <v/>
      </c>
      <c r="P22" s="100" t="str">
        <f>IF($D22="","",$H22/$G22)</f>
        <v/>
      </c>
      <c r="Q22" s="103" t="str">
        <f t="shared" ref="Q22:Q85" si="4">IF($D22=0,"",IF(O22="yes",($P22/$P$18),IF(OR($P22&lt;$O$18,$P22&gt;$Q$18),($P22/$P$18))))</f>
        <v/>
      </c>
      <c r="R22" s="372" t="str">
        <f t="shared" ref="R22:R85" si="5">IF($D22="","",IF($S$18="","",IF(OR($S22&lt;$R$18,$S22&gt;$T$18),"NC","yes")))</f>
        <v/>
      </c>
      <c r="S22" s="100" t="str">
        <f t="shared" ref="S22:S85" si="6">IF($D22="","",$I22/$G22)</f>
        <v/>
      </c>
      <c r="T22" s="103" t="str">
        <f t="shared" ref="T22:T85" si="7">IF($D22=0,"",IF(R22="yes",($S22/$S$18),IF(OR($S22&gt;$R$18,$S22&lt;$T$18),($S22/$S$18))))</f>
        <v/>
      </c>
      <c r="U22" s="372" t="str">
        <f t="shared" ref="U22:U85" si="8">IF($D22="","",IF($V$18="","",IF(OR($V22&lt;$U$18,V22&gt;$W$18),"NC","yes")))</f>
        <v/>
      </c>
      <c r="V22" s="100" t="str">
        <f t="shared" ref="V22:V85" si="9">IF($D22="","",$G22/$J22)</f>
        <v/>
      </c>
      <c r="W22" s="103" t="str">
        <f t="shared" ref="W22:W85" si="10">IF($D22="","",IF(U22="yes",(V22/V$18),IF(OR(V22&lt;$U$18,V22&gt;W$18),(V22/V$18))))</f>
        <v/>
      </c>
      <c r="X22" s="373" t="str">
        <f t="shared" ref="X22:X85" si="11">IF(C22="","",IF($D22="",$H22,""))</f>
        <v/>
      </c>
      <c r="Y22" s="373" t="str">
        <f t="shared" ref="Y22:Y85" si="12">IF($C22="","",IF($D22="",$H22,""))</f>
        <v/>
      </c>
      <c r="Z22" s="373" t="str">
        <f t="shared" ref="Z22:Z85" si="13">IF($C22="","",IF($D22="",$I22,""))</f>
        <v/>
      </c>
      <c r="AA22" s="374" t="str">
        <f t="shared" ref="AA22:AA85" si="14">IF($C22="","",IF($D22="",J22,""))</f>
        <v/>
      </c>
      <c r="AB22" s="375">
        <f t="shared" ref="AB22:AB85" si="15">B21</f>
        <v>0</v>
      </c>
      <c r="AC22" s="375" t="str">
        <f t="shared" ref="AC22:AC85" si="16">IF($C22="","",$C22)</f>
        <v/>
      </c>
      <c r="AD22" s="375" t="str">
        <f t="shared" ref="AD22:AD85" si="17">IF($D22="","",IF(AN22="below",$G22,"0"))</f>
        <v/>
      </c>
      <c r="AE22" s="376" t="str">
        <f t="shared" ref="AE22:AE85" si="18">IF($D22="","",IF(AN22="below",$H22,0))</f>
        <v/>
      </c>
      <c r="AF22" s="376" t="str">
        <f t="shared" ref="AF22:AF85" si="19">IF($D22="","",$H22/$G22)</f>
        <v/>
      </c>
      <c r="AG22" s="377" t="str">
        <f t="shared" ref="AG22:AG85" si="20">IF($D22="","",IF(AF22&gt;$AB$11,"Yes",IF(AF22&lt;$AB$11,"NC")))</f>
        <v/>
      </c>
      <c r="AH22" s="376" t="str">
        <f t="shared" ref="AH22:AH85" si="21">IF($D22="","",IF(AN22="above",$I22,0))</f>
        <v/>
      </c>
      <c r="AI22" s="376" t="str">
        <f t="shared" ref="AI22:AI85" si="22">IF($D22="","",IF(AN22="above",$I22/$F22,0))</f>
        <v/>
      </c>
      <c r="AJ22" s="377" t="str">
        <f t="shared" ref="AJ22:AJ85" si="23">IF(AI22="","",IF(AI22&gt;=$AB$12,"Yes",IF(AI22&lt;$AB$12,"NC")))</f>
        <v/>
      </c>
      <c r="AK22" s="376" t="str">
        <f t="shared" ref="AK22:AK85" si="24">IF($D22="","",IF(AN22="below",$J22,0))</f>
        <v/>
      </c>
      <c r="AL22" s="376" t="str">
        <f t="shared" ref="AL22:AL85" si="25">IF($D22="","",$G22/$J22)</f>
        <v/>
      </c>
      <c r="AM22" s="377" t="str">
        <f t="shared" ref="AM22:AM85" si="26">IF(AL22="","",IF(AL22&lt;=$AB$13,"Yes",IF(AL22&gt;$AB$13,"NC")))</f>
        <v/>
      </c>
      <c r="AN22" s="378" t="str">
        <f t="shared" ref="AN22:AN85" si="27">IF($B22="","",IF(BX22&gt;$F$16,"above","below"))</f>
        <v/>
      </c>
      <c r="AO22" s="379" t="str">
        <f t="shared" ref="AO22:AO85" si="28">IF(AN22="","",IF(AN22="below",$H22,""))</f>
        <v/>
      </c>
      <c r="AP22" s="376" t="str">
        <f t="shared" ref="AP22:AP85" si="29">IF($AN22="","",IF($AN22="above","",$H22/$G22))</f>
        <v/>
      </c>
      <c r="AQ22" s="377" t="str">
        <f t="shared" ref="AQ22:AQ85" si="30">IF(AP22="","",IF(AP22&gt;$AB$11,"Yes",IF(AP22&lt;$AB$11,"NC")))</f>
        <v/>
      </c>
      <c r="AR22" s="379" t="str">
        <f t="shared" ref="AR22:AR85" si="31">IF($AN22="","",IF($AN22="above","",$I22))</f>
        <v/>
      </c>
      <c r="AS22" s="376" t="str">
        <f t="shared" ref="AS22:AS85" si="32">IF($AN22="","",IF($AN22="above","",$I22/$G22))</f>
        <v/>
      </c>
      <c r="AT22" s="377" t="str">
        <f t="shared" ref="AT22:AT85" si="33">IF(AN22="","",IF(($I22/$G22&gt;$AB$12),"Yes",IF(($I22/$G22)&lt;$AB$12,"NC")))</f>
        <v/>
      </c>
      <c r="AU22" s="379" t="str">
        <f t="shared" ref="AU22:AU85" si="34">IF($AN22="","",IF($AN22="above","",$J22))</f>
        <v/>
      </c>
      <c r="AV22" s="376" t="str">
        <f t="shared" ref="AV22:AV85" si="35">IF($AN22="","",IF($AN22="above","",$G22/$J22))</f>
        <v/>
      </c>
      <c r="AW22" s="377" t="str">
        <f t="shared" ref="AW22:AW85" si="36">IF(AV22="","",IF(AV22&lt;=$AB$13,"Yes",IF(AV22&gt;$AB$13,"NC")))</f>
        <v/>
      </c>
      <c r="AX22" s="380"/>
      <c r="AY22" s="377" t="str">
        <f t="shared" ref="AY22:AY85" si="37">IF($D22="","",IF($AZ$18="","",IF(OR($AZ22&lt;$AY$18,$AZ22&gt;$BA$18),"NC","yes")))</f>
        <v/>
      </c>
      <c r="AZ22" s="377" t="str">
        <f t="shared" ref="AZ22:AZ85" si="38">IF($D22="","",$H22/$G22)</f>
        <v/>
      </c>
      <c r="BA22" s="381" t="str">
        <f t="shared" ref="BA22:BA85" si="39">IF($D22=0,"",IF(AY22="yes",($AZ22/$AZ$18),IF(OR($AZ22&lt;$AY$18,$AZ22&gt;$BA$18),($AZ22/$AZ$18))))</f>
        <v/>
      </c>
      <c r="BB22" s="382" t="str">
        <f t="shared" ref="BB22:BB85" si="40">IF($D22="","",IF($BC$18="","",IF(OR($BC22&lt;$BB$18,$BC22&gt;$BD$18),"NC","yes")))</f>
        <v/>
      </c>
      <c r="BC22" s="383" t="str">
        <f t="shared" ref="BC22:BC85" si="41">IF($D22="","",$I22/$G22)</f>
        <v/>
      </c>
      <c r="BD22" s="381" t="str">
        <f t="shared" ref="BD22:BD85" si="42">IF($D22=0,"",IF(BB22="yes",($BC22/$BC$18),IF(OR($BC22&gt;$BB$18,$BC22&lt;$BD$18),($BC22/$BC$18))))</f>
        <v/>
      </c>
      <c r="BE22" s="382" t="str">
        <f t="shared" ref="BE22:BE85" si="43">IF($D22="","",IF($BF$18="","",IF(OR($BF22&lt;$BE$18,BF22&gt;$BG$18),"NC","yes")))</f>
        <v/>
      </c>
      <c r="BF22" s="383" t="str">
        <f t="shared" ref="BF22:BF85" si="44">IF($D22="","",$G22/$J22)</f>
        <v/>
      </c>
      <c r="BG22" s="381" t="str">
        <f t="shared" ref="BG22:BG85" si="45">IF($D22="","",IF(BE22="yes",(BF22/BF$18),IF(OR(BF22&lt;$U$18,BF22&gt;BG$18),(BF22/BF$18))))</f>
        <v/>
      </c>
      <c r="BH22" s="384" t="str">
        <f t="shared" ref="BH22:BH85" si="46">IF(G22&gt; 0,F22/G22,"")</f>
        <v/>
      </c>
      <c r="BI22" s="305" t="str">
        <f t="shared" ref="BI22:BI85" si="47">IF(BH22="","",IF(AN22="below","",IF($BY$17="Y","",IF(AF22&gt;$AB$11,"Yes",IF(AF22&lt;$AB$11,"NC")))))</f>
        <v/>
      </c>
      <c r="BJ22" s="305" t="str">
        <f t="shared" ref="BJ22:BJ85" si="48">IF(BH22="","",IF(AN22="below","",IF($BY$17="Y","",IF(($I22/$G22)&gt;=$AB$12,"Yes",IF(($I22/$G22)&lt;$AB$12,"NC")))))</f>
        <v/>
      </c>
      <c r="BK22" s="443" t="str">
        <f t="shared" ref="BK22:BK85" si="49">IF(BH22="","",IF(AN22="below","",IF($BY$17="Y","",IF(AL22&lt;=$AB$13,"Yes",IF(AL22&gt;$AB$13,"NC")))))</f>
        <v/>
      </c>
      <c r="BL22" s="306" t="str">
        <f>IF(AN22="below","",IF($D22="","",IF($AZ$18="","",IF(OR($AZ22&lt;$AY$18,$AZ22&gt;$BA$18),"NC","yes"))))</f>
        <v/>
      </c>
      <c r="BM22" s="100" t="str">
        <f>IF(AN22="below","",IF($D22="","",$H22/$G22))</f>
        <v/>
      </c>
      <c r="BN22" s="101" t="str">
        <f>IF(AN22="below","",IF($D22=0,"",IF(BL22="yes",($AZ22/$AZ$18),IF(OR($AZ22&lt;$AY$18,$AZ22&gt;$BA$18),($AZ22/$AZ$18)))))</f>
        <v/>
      </c>
      <c r="BO22" s="102" t="str">
        <f>IF(AN22="below","",IF($D22="","",IF($BC$18="","",IF(OR($BC22&lt;$BB$18,$BC22&gt;$BD$18),"NC","yes"))))</f>
        <v/>
      </c>
      <c r="BP22" s="100" t="str">
        <f>IF(AN22="below","",IF($D22="","",$I22/$G22))</f>
        <v/>
      </c>
      <c r="BQ22" s="101" t="str">
        <f>IF(AN22="below","",IF($D22=0,"",IF(BO22="yes",($BC22/$BC$18),IF(OR($BC22&gt;$BB$18,$BC22&lt;$BD$18),($BC22/$BC$18)))))</f>
        <v/>
      </c>
      <c r="BR22" s="102" t="str">
        <f>IF(AN22="below","",IF($D22="","",IF($BF$18="","",IF(OR($BF22&lt;$BE$18,BS22&gt;$BG$18),"NC","yes"))))</f>
        <v/>
      </c>
      <c r="BS22" s="100" t="str">
        <f>IF(AN22="below","",IF($D22="","",$G22/$J22))</f>
        <v/>
      </c>
      <c r="BT22" s="105" t="str">
        <f>IF(AN22="below","",IF($D22="","",IF(BR22="yes",(BS22/BS$18),IF(OR(BS22&lt;$U$18,BS22&gt;BT$18),(BS22/BS$18)))))</f>
        <v/>
      </c>
      <c r="BU22" s="305" t="str">
        <f t="shared" ref="BU22:BU85" si="50">IF($BY$17="N","",$AY22)</f>
        <v/>
      </c>
      <c r="BV22" s="305" t="str">
        <f t="shared" ref="BV22:BV85" si="51">IF($BY$17="N","",$BB22)</f>
        <v/>
      </c>
      <c r="BW22" s="305" t="str">
        <f t="shared" ref="BW22:BW85" si="52">IF($BY$17="N","",$BE22)</f>
        <v/>
      </c>
      <c r="BX22" s="307" t="str">
        <f t="shared" ref="BX22:BX85" si="53">IF(F22&gt;0,F22/G22,"")</f>
        <v/>
      </c>
      <c r="BY22" s="308" t="str">
        <f t="shared" ref="BY22:BY85" si="54">IF(BX22="","",IF(BX22&gt;$F$16,"above","below"))</f>
        <v/>
      </c>
    </row>
    <row r="23" spans="1:77" s="4" customFormat="1" ht="15.75" x14ac:dyDescent="0.25">
      <c r="A23" s="106">
        <v>2</v>
      </c>
      <c r="B23" s="290"/>
      <c r="C23" s="20"/>
      <c r="D23" s="635"/>
      <c r="E23" s="637"/>
      <c r="F23" s="639"/>
      <c r="G23" s="45"/>
      <c r="H23" s="291"/>
      <c r="I23" s="291"/>
      <c r="J23" s="292"/>
      <c r="K23" s="293"/>
      <c r="L23" s="35" t="str">
        <f t="shared" si="0"/>
        <v/>
      </c>
      <c r="M23" s="35" t="str">
        <f t="shared" si="1"/>
        <v/>
      </c>
      <c r="N23" s="35" t="str">
        <f t="shared" si="2"/>
        <v/>
      </c>
      <c r="O23" s="36" t="str">
        <f t="shared" si="3"/>
        <v/>
      </c>
      <c r="P23" s="37" t="str">
        <f t="shared" ref="P23:P86" si="55">IF($D23="","",H23/$G23)</f>
        <v/>
      </c>
      <c r="Q23" s="69" t="str">
        <f t="shared" si="4"/>
        <v/>
      </c>
      <c r="R23" s="294" t="str">
        <f t="shared" si="5"/>
        <v/>
      </c>
      <c r="S23" s="37" t="str">
        <f t="shared" si="6"/>
        <v/>
      </c>
      <c r="T23" s="69" t="str">
        <f t="shared" si="7"/>
        <v/>
      </c>
      <c r="U23" s="294" t="str">
        <f t="shared" si="8"/>
        <v/>
      </c>
      <c r="V23" s="37" t="str">
        <f t="shared" si="9"/>
        <v/>
      </c>
      <c r="W23" s="69" t="str">
        <f t="shared" si="10"/>
        <v/>
      </c>
      <c r="X23" s="38" t="str">
        <f t="shared" si="11"/>
        <v/>
      </c>
      <c r="Y23" s="38" t="str">
        <f t="shared" si="12"/>
        <v/>
      </c>
      <c r="Z23" s="38" t="str">
        <f t="shared" si="13"/>
        <v/>
      </c>
      <c r="AA23" s="39" t="str">
        <f t="shared" si="14"/>
        <v/>
      </c>
      <c r="AB23" s="295">
        <f t="shared" si="15"/>
        <v>0</v>
      </c>
      <c r="AC23" s="295" t="str">
        <f t="shared" si="16"/>
        <v/>
      </c>
      <c r="AD23" s="295" t="str">
        <f t="shared" si="17"/>
        <v/>
      </c>
      <c r="AE23" s="296" t="str">
        <f t="shared" si="18"/>
        <v/>
      </c>
      <c r="AF23" s="296" t="str">
        <f t="shared" si="19"/>
        <v/>
      </c>
      <c r="AG23" s="297" t="str">
        <f t="shared" si="20"/>
        <v/>
      </c>
      <c r="AH23" s="296" t="str">
        <f t="shared" si="21"/>
        <v/>
      </c>
      <c r="AI23" s="296" t="str">
        <f t="shared" si="22"/>
        <v/>
      </c>
      <c r="AJ23" s="297" t="str">
        <f t="shared" si="23"/>
        <v/>
      </c>
      <c r="AK23" s="296" t="str">
        <f t="shared" si="24"/>
        <v/>
      </c>
      <c r="AL23" s="296" t="str">
        <f t="shared" si="25"/>
        <v/>
      </c>
      <c r="AM23" s="297" t="str">
        <f t="shared" si="26"/>
        <v/>
      </c>
      <c r="AN23" s="298" t="str">
        <f t="shared" si="27"/>
        <v/>
      </c>
      <c r="AO23" s="299" t="str">
        <f t="shared" si="28"/>
        <v/>
      </c>
      <c r="AP23" s="296" t="str">
        <f t="shared" si="29"/>
        <v/>
      </c>
      <c r="AQ23" s="297" t="str">
        <f t="shared" si="30"/>
        <v/>
      </c>
      <c r="AR23" s="299" t="str">
        <f t="shared" si="31"/>
        <v/>
      </c>
      <c r="AS23" s="296" t="str">
        <f t="shared" si="32"/>
        <v/>
      </c>
      <c r="AT23" s="297" t="str">
        <f t="shared" si="33"/>
        <v/>
      </c>
      <c r="AU23" s="299" t="str">
        <f t="shared" si="34"/>
        <v/>
      </c>
      <c r="AV23" s="296" t="str">
        <f t="shared" si="35"/>
        <v/>
      </c>
      <c r="AW23" s="297" t="str">
        <f t="shared" si="36"/>
        <v/>
      </c>
      <c r="AX23" s="300"/>
      <c r="AY23" s="297" t="str">
        <f t="shared" si="37"/>
        <v/>
      </c>
      <c r="AZ23" s="297" t="str">
        <f t="shared" si="38"/>
        <v/>
      </c>
      <c r="BA23" s="301" t="str">
        <f t="shared" si="39"/>
        <v/>
      </c>
      <c r="BB23" s="302" t="str">
        <f t="shared" si="40"/>
        <v/>
      </c>
      <c r="BC23" s="303" t="str">
        <f t="shared" si="41"/>
        <v/>
      </c>
      <c r="BD23" s="301" t="str">
        <f t="shared" si="42"/>
        <v/>
      </c>
      <c r="BE23" s="302" t="str">
        <f t="shared" si="43"/>
        <v/>
      </c>
      <c r="BF23" s="303" t="str">
        <f t="shared" si="44"/>
        <v/>
      </c>
      <c r="BG23" s="301" t="str">
        <f t="shared" si="45"/>
        <v/>
      </c>
      <c r="BH23" s="304" t="str">
        <f t="shared" si="46"/>
        <v/>
      </c>
      <c r="BI23" s="305" t="str">
        <f t="shared" si="47"/>
        <v/>
      </c>
      <c r="BJ23" s="305" t="str">
        <f t="shared" si="48"/>
        <v/>
      </c>
      <c r="BK23" s="443" t="str">
        <f t="shared" si="49"/>
        <v/>
      </c>
      <c r="BL23" s="306" t="str">
        <f t="shared" ref="BL23:BL86" si="56">IF(AN23="below","",IF($D23="","",IF($AZ$18="","",IF(OR($AZ23&lt;$AY$18,$AZ23&gt;$BA$18),"NC","yes"))))</f>
        <v/>
      </c>
      <c r="BM23" s="100" t="str">
        <f t="shared" ref="BM23:BM86" si="57">IF(AN23="below","",IF($D23="","",$H23/$G23))</f>
        <v/>
      </c>
      <c r="BN23" s="101" t="str">
        <f t="shared" ref="BN23:BN86" si="58">IF(AN23="below","",IF($D23=0,"",IF(BL23="yes",($AZ23/$AZ$18),IF(OR($AZ23&lt;$AY$18,$AZ23&gt;$BA$18),($AZ23/$AZ$18)))))</f>
        <v/>
      </c>
      <c r="BO23" s="102" t="str">
        <f t="shared" ref="BO23:BO86" si="59">IF(AN23="below","",IF($D23="","",IF($BC$18="","",IF(OR($BC23&lt;$BB$18,$BC23&gt;$BD$18),"NC","yes"))))</f>
        <v/>
      </c>
      <c r="BP23" s="100" t="str">
        <f t="shared" ref="BP23:BP86" si="60">IF(AN23="below","",IF($D23="","",$I23/$G23))</f>
        <v/>
      </c>
      <c r="BQ23" s="101" t="str">
        <f t="shared" ref="BQ23:BQ86" si="61">IF(AN23="below","",IF($D23=0,"",IF(BO23="yes",($BC23/$BC$18),IF(OR($BC23&gt;$BB$18,$BC23&lt;$BD$18),($BC23/$BC$18)))))</f>
        <v/>
      </c>
      <c r="BR23" s="102" t="str">
        <f t="shared" ref="BR23:BR86" si="62">IF(AN23="below","",IF($D23="","",IF($BF$18="","",IF(OR($BF23&lt;$BE$18,BS23&gt;$BG$18),"NC","yes"))))</f>
        <v/>
      </c>
      <c r="BS23" s="100" t="str">
        <f t="shared" ref="BS23:BS86" si="63">IF(AN23="below","",IF($D23="","",$G23/$J23))</f>
        <v/>
      </c>
      <c r="BT23" s="105" t="str">
        <f t="shared" ref="BT23:BT86" si="64">IF(AN23="below","",IF($D23="","",IF(BR23="yes",(BS23/BS$18),IF(OR(BS23&lt;$U$18,BS23&gt;BT$18),(BS23/BS$18)))))</f>
        <v/>
      </c>
      <c r="BU23" s="305" t="str">
        <f t="shared" si="50"/>
        <v/>
      </c>
      <c r="BV23" s="305" t="str">
        <f t="shared" si="51"/>
        <v/>
      </c>
      <c r="BW23" s="305" t="str">
        <f t="shared" si="52"/>
        <v/>
      </c>
      <c r="BX23" s="307" t="str">
        <f t="shared" si="53"/>
        <v/>
      </c>
      <c r="BY23" s="308" t="str">
        <f t="shared" si="54"/>
        <v/>
      </c>
    </row>
    <row r="24" spans="1:77" s="4" customFormat="1" ht="15.75" x14ac:dyDescent="0.25">
      <c r="A24" s="106">
        <v>3</v>
      </c>
      <c r="B24" s="290"/>
      <c r="C24" s="20"/>
      <c r="D24" s="635"/>
      <c r="E24" s="637"/>
      <c r="F24" s="639"/>
      <c r="G24" s="45"/>
      <c r="H24" s="291"/>
      <c r="I24" s="291"/>
      <c r="J24" s="292"/>
      <c r="K24" s="293"/>
      <c r="L24" s="35" t="str">
        <f t="shared" si="0"/>
        <v/>
      </c>
      <c r="M24" s="35" t="str">
        <f t="shared" si="1"/>
        <v/>
      </c>
      <c r="N24" s="35" t="str">
        <f t="shared" si="2"/>
        <v/>
      </c>
      <c r="O24" s="36" t="str">
        <f t="shared" si="3"/>
        <v/>
      </c>
      <c r="P24" s="37" t="str">
        <f t="shared" si="55"/>
        <v/>
      </c>
      <c r="Q24" s="69" t="str">
        <f t="shared" si="4"/>
        <v/>
      </c>
      <c r="R24" s="294" t="str">
        <f t="shared" si="5"/>
        <v/>
      </c>
      <c r="S24" s="37" t="str">
        <f t="shared" si="6"/>
        <v/>
      </c>
      <c r="T24" s="69" t="str">
        <f t="shared" si="7"/>
        <v/>
      </c>
      <c r="U24" s="294" t="str">
        <f t="shared" si="8"/>
        <v/>
      </c>
      <c r="V24" s="37" t="str">
        <f t="shared" si="9"/>
        <v/>
      </c>
      <c r="W24" s="69" t="str">
        <f t="shared" si="10"/>
        <v/>
      </c>
      <c r="X24" s="38" t="str">
        <f t="shared" si="11"/>
        <v/>
      </c>
      <c r="Y24" s="38" t="str">
        <f t="shared" si="12"/>
        <v/>
      </c>
      <c r="Z24" s="38" t="str">
        <f t="shared" si="13"/>
        <v/>
      </c>
      <c r="AA24" s="39" t="str">
        <f t="shared" si="14"/>
        <v/>
      </c>
      <c r="AB24" s="295">
        <f t="shared" si="15"/>
        <v>0</v>
      </c>
      <c r="AC24" s="295" t="str">
        <f t="shared" si="16"/>
        <v/>
      </c>
      <c r="AD24" s="295" t="str">
        <f t="shared" si="17"/>
        <v/>
      </c>
      <c r="AE24" s="296" t="str">
        <f t="shared" si="18"/>
        <v/>
      </c>
      <c r="AF24" s="296" t="str">
        <f t="shared" si="19"/>
        <v/>
      </c>
      <c r="AG24" s="297" t="str">
        <f t="shared" si="20"/>
        <v/>
      </c>
      <c r="AH24" s="296" t="str">
        <f t="shared" si="21"/>
        <v/>
      </c>
      <c r="AI24" s="296" t="str">
        <f t="shared" si="22"/>
        <v/>
      </c>
      <c r="AJ24" s="297" t="str">
        <f t="shared" si="23"/>
        <v/>
      </c>
      <c r="AK24" s="296" t="str">
        <f t="shared" si="24"/>
        <v/>
      </c>
      <c r="AL24" s="296" t="str">
        <f t="shared" si="25"/>
        <v/>
      </c>
      <c r="AM24" s="297" t="str">
        <f t="shared" si="26"/>
        <v/>
      </c>
      <c r="AN24" s="298" t="str">
        <f t="shared" si="27"/>
        <v/>
      </c>
      <c r="AO24" s="299" t="str">
        <f t="shared" si="28"/>
        <v/>
      </c>
      <c r="AP24" s="296" t="str">
        <f t="shared" si="29"/>
        <v/>
      </c>
      <c r="AQ24" s="297" t="str">
        <f t="shared" si="30"/>
        <v/>
      </c>
      <c r="AR24" s="299" t="str">
        <f t="shared" si="31"/>
        <v/>
      </c>
      <c r="AS24" s="296" t="str">
        <f t="shared" si="32"/>
        <v/>
      </c>
      <c r="AT24" s="297" t="str">
        <f t="shared" si="33"/>
        <v/>
      </c>
      <c r="AU24" s="299" t="str">
        <f t="shared" si="34"/>
        <v/>
      </c>
      <c r="AV24" s="296" t="str">
        <f t="shared" si="35"/>
        <v/>
      </c>
      <c r="AW24" s="297" t="str">
        <f t="shared" si="36"/>
        <v/>
      </c>
      <c r="AX24" s="300"/>
      <c r="AY24" s="297" t="str">
        <f t="shared" si="37"/>
        <v/>
      </c>
      <c r="AZ24" s="297" t="str">
        <f t="shared" si="38"/>
        <v/>
      </c>
      <c r="BA24" s="301" t="str">
        <f t="shared" si="39"/>
        <v/>
      </c>
      <c r="BB24" s="302" t="str">
        <f t="shared" si="40"/>
        <v/>
      </c>
      <c r="BC24" s="303" t="str">
        <f t="shared" si="41"/>
        <v/>
      </c>
      <c r="BD24" s="301" t="str">
        <f t="shared" si="42"/>
        <v/>
      </c>
      <c r="BE24" s="302" t="str">
        <f t="shared" si="43"/>
        <v/>
      </c>
      <c r="BF24" s="303" t="str">
        <f t="shared" si="44"/>
        <v/>
      </c>
      <c r="BG24" s="301" t="str">
        <f t="shared" si="45"/>
        <v/>
      </c>
      <c r="BH24" s="304" t="str">
        <f t="shared" si="46"/>
        <v/>
      </c>
      <c r="BI24" s="305" t="str">
        <f t="shared" si="47"/>
        <v/>
      </c>
      <c r="BJ24" s="305" t="str">
        <f t="shared" si="48"/>
        <v/>
      </c>
      <c r="BK24" s="443" t="str">
        <f t="shared" si="49"/>
        <v/>
      </c>
      <c r="BL24" s="306" t="str">
        <f t="shared" si="56"/>
        <v/>
      </c>
      <c r="BM24" s="100" t="str">
        <f t="shared" si="57"/>
        <v/>
      </c>
      <c r="BN24" s="101" t="str">
        <f t="shared" si="58"/>
        <v/>
      </c>
      <c r="BO24" s="102" t="str">
        <f t="shared" si="59"/>
        <v/>
      </c>
      <c r="BP24" s="100" t="str">
        <f t="shared" si="60"/>
        <v/>
      </c>
      <c r="BQ24" s="101" t="str">
        <f t="shared" si="61"/>
        <v/>
      </c>
      <c r="BR24" s="102" t="str">
        <f t="shared" si="62"/>
        <v/>
      </c>
      <c r="BS24" s="100" t="str">
        <f t="shared" si="63"/>
        <v/>
      </c>
      <c r="BT24" s="105" t="str">
        <f t="shared" si="64"/>
        <v/>
      </c>
      <c r="BU24" s="305" t="str">
        <f t="shared" si="50"/>
        <v/>
      </c>
      <c r="BV24" s="305" t="str">
        <f t="shared" si="51"/>
        <v/>
      </c>
      <c r="BW24" s="305" t="str">
        <f t="shared" si="52"/>
        <v/>
      </c>
      <c r="BX24" s="307" t="str">
        <f t="shared" si="53"/>
        <v/>
      </c>
      <c r="BY24" s="308" t="str">
        <f t="shared" si="54"/>
        <v/>
      </c>
    </row>
    <row r="25" spans="1:77" s="4" customFormat="1" ht="15.75" x14ac:dyDescent="0.25">
      <c r="A25" s="106">
        <v>4</v>
      </c>
      <c r="B25" s="290"/>
      <c r="C25" s="20"/>
      <c r="D25" s="635"/>
      <c r="E25" s="637"/>
      <c r="F25" s="639"/>
      <c r="G25" s="45"/>
      <c r="H25" s="291"/>
      <c r="I25" s="291"/>
      <c r="J25" s="292"/>
      <c r="K25" s="293"/>
      <c r="L25" s="35" t="str">
        <f t="shared" si="0"/>
        <v/>
      </c>
      <c r="M25" s="35" t="str">
        <f t="shared" si="1"/>
        <v/>
      </c>
      <c r="N25" s="35" t="str">
        <f t="shared" si="2"/>
        <v/>
      </c>
      <c r="O25" s="36" t="str">
        <f t="shared" si="3"/>
        <v/>
      </c>
      <c r="P25" s="37" t="str">
        <f t="shared" si="55"/>
        <v/>
      </c>
      <c r="Q25" s="69" t="str">
        <f t="shared" si="4"/>
        <v/>
      </c>
      <c r="R25" s="294" t="str">
        <f t="shared" si="5"/>
        <v/>
      </c>
      <c r="S25" s="37" t="str">
        <f t="shared" si="6"/>
        <v/>
      </c>
      <c r="T25" s="69" t="str">
        <f t="shared" si="7"/>
        <v/>
      </c>
      <c r="U25" s="294" t="str">
        <f t="shared" si="8"/>
        <v/>
      </c>
      <c r="V25" s="37" t="str">
        <f t="shared" si="9"/>
        <v/>
      </c>
      <c r="W25" s="69" t="str">
        <f t="shared" si="10"/>
        <v/>
      </c>
      <c r="X25" s="38" t="str">
        <f t="shared" si="11"/>
        <v/>
      </c>
      <c r="Y25" s="38" t="str">
        <f t="shared" si="12"/>
        <v/>
      </c>
      <c r="Z25" s="38" t="str">
        <f t="shared" si="13"/>
        <v/>
      </c>
      <c r="AA25" s="39" t="str">
        <f t="shared" si="14"/>
        <v/>
      </c>
      <c r="AB25" s="295">
        <f t="shared" si="15"/>
        <v>0</v>
      </c>
      <c r="AC25" s="295" t="str">
        <f t="shared" si="16"/>
        <v/>
      </c>
      <c r="AD25" s="295" t="str">
        <f t="shared" si="17"/>
        <v/>
      </c>
      <c r="AE25" s="296" t="str">
        <f t="shared" si="18"/>
        <v/>
      </c>
      <c r="AF25" s="296" t="str">
        <f t="shared" si="19"/>
        <v/>
      </c>
      <c r="AG25" s="297" t="str">
        <f t="shared" si="20"/>
        <v/>
      </c>
      <c r="AH25" s="296" t="str">
        <f t="shared" si="21"/>
        <v/>
      </c>
      <c r="AI25" s="296" t="str">
        <f t="shared" si="22"/>
        <v/>
      </c>
      <c r="AJ25" s="297" t="str">
        <f t="shared" si="23"/>
        <v/>
      </c>
      <c r="AK25" s="296" t="str">
        <f t="shared" si="24"/>
        <v/>
      </c>
      <c r="AL25" s="296" t="str">
        <f t="shared" si="25"/>
        <v/>
      </c>
      <c r="AM25" s="297" t="str">
        <f t="shared" si="26"/>
        <v/>
      </c>
      <c r="AN25" s="298" t="str">
        <f t="shared" si="27"/>
        <v/>
      </c>
      <c r="AO25" s="299" t="str">
        <f t="shared" si="28"/>
        <v/>
      </c>
      <c r="AP25" s="296" t="str">
        <f t="shared" si="29"/>
        <v/>
      </c>
      <c r="AQ25" s="297" t="str">
        <f t="shared" si="30"/>
        <v/>
      </c>
      <c r="AR25" s="299" t="str">
        <f t="shared" si="31"/>
        <v/>
      </c>
      <c r="AS25" s="296" t="str">
        <f t="shared" si="32"/>
        <v/>
      </c>
      <c r="AT25" s="297" t="str">
        <f t="shared" si="33"/>
        <v/>
      </c>
      <c r="AU25" s="299" t="str">
        <f t="shared" si="34"/>
        <v/>
      </c>
      <c r="AV25" s="296" t="str">
        <f t="shared" si="35"/>
        <v/>
      </c>
      <c r="AW25" s="297" t="str">
        <f t="shared" si="36"/>
        <v/>
      </c>
      <c r="AX25" s="300"/>
      <c r="AY25" s="297" t="str">
        <f t="shared" si="37"/>
        <v/>
      </c>
      <c r="AZ25" s="297" t="str">
        <f t="shared" si="38"/>
        <v/>
      </c>
      <c r="BA25" s="301" t="str">
        <f t="shared" si="39"/>
        <v/>
      </c>
      <c r="BB25" s="302" t="str">
        <f t="shared" si="40"/>
        <v/>
      </c>
      <c r="BC25" s="303" t="str">
        <f t="shared" si="41"/>
        <v/>
      </c>
      <c r="BD25" s="301" t="str">
        <f t="shared" si="42"/>
        <v/>
      </c>
      <c r="BE25" s="302" t="str">
        <f t="shared" si="43"/>
        <v/>
      </c>
      <c r="BF25" s="303" t="str">
        <f t="shared" si="44"/>
        <v/>
      </c>
      <c r="BG25" s="301" t="str">
        <f t="shared" si="45"/>
        <v/>
      </c>
      <c r="BH25" s="304" t="str">
        <f t="shared" si="46"/>
        <v/>
      </c>
      <c r="BI25" s="305" t="str">
        <f t="shared" si="47"/>
        <v/>
      </c>
      <c r="BJ25" s="305" t="str">
        <f t="shared" si="48"/>
        <v/>
      </c>
      <c r="BK25" s="443" t="str">
        <f t="shared" si="49"/>
        <v/>
      </c>
      <c r="BL25" s="306" t="str">
        <f t="shared" si="56"/>
        <v/>
      </c>
      <c r="BM25" s="100" t="str">
        <f t="shared" si="57"/>
        <v/>
      </c>
      <c r="BN25" s="101" t="str">
        <f t="shared" si="58"/>
        <v/>
      </c>
      <c r="BO25" s="102" t="str">
        <f t="shared" si="59"/>
        <v/>
      </c>
      <c r="BP25" s="100" t="str">
        <f t="shared" si="60"/>
        <v/>
      </c>
      <c r="BQ25" s="101" t="str">
        <f t="shared" si="61"/>
        <v/>
      </c>
      <c r="BR25" s="102" t="str">
        <f t="shared" si="62"/>
        <v/>
      </c>
      <c r="BS25" s="100" t="str">
        <f t="shared" si="63"/>
        <v/>
      </c>
      <c r="BT25" s="105" t="str">
        <f t="shared" si="64"/>
        <v/>
      </c>
      <c r="BU25" s="305" t="str">
        <f t="shared" si="50"/>
        <v/>
      </c>
      <c r="BV25" s="305" t="str">
        <f t="shared" si="51"/>
        <v/>
      </c>
      <c r="BW25" s="305" t="str">
        <f t="shared" si="52"/>
        <v/>
      </c>
      <c r="BX25" s="307" t="str">
        <f t="shared" si="53"/>
        <v/>
      </c>
      <c r="BY25" s="308" t="str">
        <f t="shared" si="54"/>
        <v/>
      </c>
    </row>
    <row r="26" spans="1:77" s="4" customFormat="1" ht="15.75" x14ac:dyDescent="0.25">
      <c r="A26" s="106">
        <v>5</v>
      </c>
      <c r="B26" s="290"/>
      <c r="C26" s="20"/>
      <c r="D26" s="635"/>
      <c r="E26" s="637"/>
      <c r="F26" s="639"/>
      <c r="G26" s="45"/>
      <c r="H26" s="291"/>
      <c r="I26" s="291"/>
      <c r="J26" s="292"/>
      <c r="K26" s="293"/>
      <c r="L26" s="35" t="str">
        <f t="shared" si="0"/>
        <v/>
      </c>
      <c r="M26" s="35" t="str">
        <f t="shared" si="1"/>
        <v/>
      </c>
      <c r="N26" s="35" t="str">
        <f t="shared" si="2"/>
        <v/>
      </c>
      <c r="O26" s="36" t="str">
        <f t="shared" si="3"/>
        <v/>
      </c>
      <c r="P26" s="37" t="str">
        <f t="shared" si="55"/>
        <v/>
      </c>
      <c r="Q26" s="69" t="str">
        <f t="shared" si="4"/>
        <v/>
      </c>
      <c r="R26" s="294" t="str">
        <f t="shared" si="5"/>
        <v/>
      </c>
      <c r="S26" s="37" t="str">
        <f t="shared" si="6"/>
        <v/>
      </c>
      <c r="T26" s="69" t="str">
        <f t="shared" si="7"/>
        <v/>
      </c>
      <c r="U26" s="294" t="str">
        <f t="shared" si="8"/>
        <v/>
      </c>
      <c r="V26" s="37" t="str">
        <f t="shared" si="9"/>
        <v/>
      </c>
      <c r="W26" s="69" t="str">
        <f t="shared" si="10"/>
        <v/>
      </c>
      <c r="X26" s="38" t="str">
        <f t="shared" si="11"/>
        <v/>
      </c>
      <c r="Y26" s="38" t="str">
        <f t="shared" si="12"/>
        <v/>
      </c>
      <c r="Z26" s="38" t="str">
        <f t="shared" si="13"/>
        <v/>
      </c>
      <c r="AA26" s="39" t="str">
        <f t="shared" si="14"/>
        <v/>
      </c>
      <c r="AB26" s="295">
        <f t="shared" si="15"/>
        <v>0</v>
      </c>
      <c r="AC26" s="295" t="str">
        <f t="shared" si="16"/>
        <v/>
      </c>
      <c r="AD26" s="295" t="str">
        <f t="shared" si="17"/>
        <v/>
      </c>
      <c r="AE26" s="296" t="str">
        <f t="shared" si="18"/>
        <v/>
      </c>
      <c r="AF26" s="296" t="str">
        <f t="shared" si="19"/>
        <v/>
      </c>
      <c r="AG26" s="297" t="str">
        <f t="shared" si="20"/>
        <v/>
      </c>
      <c r="AH26" s="296" t="str">
        <f t="shared" si="21"/>
        <v/>
      </c>
      <c r="AI26" s="296" t="str">
        <f t="shared" si="22"/>
        <v/>
      </c>
      <c r="AJ26" s="297" t="str">
        <f t="shared" si="23"/>
        <v/>
      </c>
      <c r="AK26" s="296" t="str">
        <f t="shared" si="24"/>
        <v/>
      </c>
      <c r="AL26" s="296" t="str">
        <f t="shared" si="25"/>
        <v/>
      </c>
      <c r="AM26" s="297" t="str">
        <f t="shared" si="26"/>
        <v/>
      </c>
      <c r="AN26" s="298" t="str">
        <f t="shared" si="27"/>
        <v/>
      </c>
      <c r="AO26" s="299" t="str">
        <f t="shared" si="28"/>
        <v/>
      </c>
      <c r="AP26" s="296" t="str">
        <f t="shared" si="29"/>
        <v/>
      </c>
      <c r="AQ26" s="297" t="str">
        <f t="shared" si="30"/>
        <v/>
      </c>
      <c r="AR26" s="299" t="str">
        <f t="shared" si="31"/>
        <v/>
      </c>
      <c r="AS26" s="296" t="str">
        <f t="shared" si="32"/>
        <v/>
      </c>
      <c r="AT26" s="297" t="str">
        <f t="shared" si="33"/>
        <v/>
      </c>
      <c r="AU26" s="299" t="str">
        <f t="shared" si="34"/>
        <v/>
      </c>
      <c r="AV26" s="296" t="str">
        <f t="shared" si="35"/>
        <v/>
      </c>
      <c r="AW26" s="297" t="str">
        <f t="shared" si="36"/>
        <v/>
      </c>
      <c r="AX26" s="300"/>
      <c r="AY26" s="297" t="str">
        <f t="shared" si="37"/>
        <v/>
      </c>
      <c r="AZ26" s="297" t="str">
        <f t="shared" si="38"/>
        <v/>
      </c>
      <c r="BA26" s="301" t="str">
        <f t="shared" si="39"/>
        <v/>
      </c>
      <c r="BB26" s="302" t="str">
        <f t="shared" si="40"/>
        <v/>
      </c>
      <c r="BC26" s="303" t="str">
        <f t="shared" si="41"/>
        <v/>
      </c>
      <c r="BD26" s="301" t="str">
        <f t="shared" si="42"/>
        <v/>
      </c>
      <c r="BE26" s="302" t="str">
        <f t="shared" si="43"/>
        <v/>
      </c>
      <c r="BF26" s="303" t="str">
        <f t="shared" si="44"/>
        <v/>
      </c>
      <c r="BG26" s="301" t="str">
        <f t="shared" si="45"/>
        <v/>
      </c>
      <c r="BH26" s="304" t="str">
        <f t="shared" si="46"/>
        <v/>
      </c>
      <c r="BI26" s="305" t="str">
        <f t="shared" si="47"/>
        <v/>
      </c>
      <c r="BJ26" s="305" t="str">
        <f t="shared" si="48"/>
        <v/>
      </c>
      <c r="BK26" s="443" t="str">
        <f t="shared" si="49"/>
        <v/>
      </c>
      <c r="BL26" s="306" t="str">
        <f t="shared" si="56"/>
        <v/>
      </c>
      <c r="BM26" s="100" t="str">
        <f t="shared" si="57"/>
        <v/>
      </c>
      <c r="BN26" s="101" t="str">
        <f t="shared" si="58"/>
        <v/>
      </c>
      <c r="BO26" s="102" t="str">
        <f t="shared" si="59"/>
        <v/>
      </c>
      <c r="BP26" s="100" t="str">
        <f t="shared" si="60"/>
        <v/>
      </c>
      <c r="BQ26" s="101" t="str">
        <f t="shared" si="61"/>
        <v/>
      </c>
      <c r="BR26" s="102" t="str">
        <f t="shared" si="62"/>
        <v/>
      </c>
      <c r="BS26" s="100" t="str">
        <f t="shared" si="63"/>
        <v/>
      </c>
      <c r="BT26" s="105" t="str">
        <f t="shared" si="64"/>
        <v/>
      </c>
      <c r="BU26" s="305" t="str">
        <f t="shared" si="50"/>
        <v/>
      </c>
      <c r="BV26" s="305" t="str">
        <f t="shared" si="51"/>
        <v/>
      </c>
      <c r="BW26" s="305" t="str">
        <f t="shared" si="52"/>
        <v/>
      </c>
      <c r="BX26" s="307" t="str">
        <f t="shared" si="53"/>
        <v/>
      </c>
      <c r="BY26" s="308" t="str">
        <f t="shared" si="54"/>
        <v/>
      </c>
    </row>
    <row r="27" spans="1:77" s="4" customFormat="1" ht="15.75" x14ac:dyDescent="0.25">
      <c r="A27" s="106">
        <v>6</v>
      </c>
      <c r="B27" s="290"/>
      <c r="C27" s="20"/>
      <c r="D27" s="635"/>
      <c r="E27" s="637"/>
      <c r="F27" s="639"/>
      <c r="G27" s="45"/>
      <c r="H27" s="291"/>
      <c r="I27" s="291"/>
      <c r="J27" s="292"/>
      <c r="K27" s="293"/>
      <c r="L27" s="35" t="str">
        <f t="shared" si="0"/>
        <v/>
      </c>
      <c r="M27" s="35" t="str">
        <f t="shared" si="1"/>
        <v/>
      </c>
      <c r="N27" s="35" t="str">
        <f t="shared" si="2"/>
        <v/>
      </c>
      <c r="O27" s="36" t="str">
        <f t="shared" si="3"/>
        <v/>
      </c>
      <c r="P27" s="37" t="str">
        <f t="shared" si="55"/>
        <v/>
      </c>
      <c r="Q27" s="69" t="str">
        <f t="shared" si="4"/>
        <v/>
      </c>
      <c r="R27" s="294" t="str">
        <f t="shared" si="5"/>
        <v/>
      </c>
      <c r="S27" s="37" t="str">
        <f t="shared" si="6"/>
        <v/>
      </c>
      <c r="T27" s="69" t="str">
        <f t="shared" si="7"/>
        <v/>
      </c>
      <c r="U27" s="294" t="str">
        <f t="shared" si="8"/>
        <v/>
      </c>
      <c r="V27" s="37" t="str">
        <f t="shared" si="9"/>
        <v/>
      </c>
      <c r="W27" s="69" t="str">
        <f t="shared" si="10"/>
        <v/>
      </c>
      <c r="X27" s="38" t="str">
        <f t="shared" si="11"/>
        <v/>
      </c>
      <c r="Y27" s="38" t="str">
        <f t="shared" si="12"/>
        <v/>
      </c>
      <c r="Z27" s="38" t="str">
        <f t="shared" si="13"/>
        <v/>
      </c>
      <c r="AA27" s="39" t="str">
        <f t="shared" si="14"/>
        <v/>
      </c>
      <c r="AB27" s="295">
        <f t="shared" si="15"/>
        <v>0</v>
      </c>
      <c r="AC27" s="295" t="str">
        <f t="shared" si="16"/>
        <v/>
      </c>
      <c r="AD27" s="295" t="str">
        <f t="shared" si="17"/>
        <v/>
      </c>
      <c r="AE27" s="296" t="str">
        <f t="shared" si="18"/>
        <v/>
      </c>
      <c r="AF27" s="296" t="str">
        <f t="shared" si="19"/>
        <v/>
      </c>
      <c r="AG27" s="297" t="str">
        <f t="shared" si="20"/>
        <v/>
      </c>
      <c r="AH27" s="296" t="str">
        <f t="shared" si="21"/>
        <v/>
      </c>
      <c r="AI27" s="296" t="str">
        <f t="shared" si="22"/>
        <v/>
      </c>
      <c r="AJ27" s="297" t="str">
        <f t="shared" si="23"/>
        <v/>
      </c>
      <c r="AK27" s="296" t="str">
        <f t="shared" si="24"/>
        <v/>
      </c>
      <c r="AL27" s="296" t="str">
        <f t="shared" si="25"/>
        <v/>
      </c>
      <c r="AM27" s="297" t="str">
        <f t="shared" si="26"/>
        <v/>
      </c>
      <c r="AN27" s="298" t="str">
        <f t="shared" si="27"/>
        <v/>
      </c>
      <c r="AO27" s="299" t="str">
        <f t="shared" si="28"/>
        <v/>
      </c>
      <c r="AP27" s="296" t="str">
        <f t="shared" si="29"/>
        <v/>
      </c>
      <c r="AQ27" s="297" t="str">
        <f t="shared" si="30"/>
        <v/>
      </c>
      <c r="AR27" s="299" t="str">
        <f t="shared" si="31"/>
        <v/>
      </c>
      <c r="AS27" s="296" t="str">
        <f t="shared" si="32"/>
        <v/>
      </c>
      <c r="AT27" s="297" t="str">
        <f t="shared" si="33"/>
        <v/>
      </c>
      <c r="AU27" s="299" t="str">
        <f t="shared" si="34"/>
        <v/>
      </c>
      <c r="AV27" s="296" t="str">
        <f t="shared" si="35"/>
        <v/>
      </c>
      <c r="AW27" s="297" t="str">
        <f t="shared" si="36"/>
        <v/>
      </c>
      <c r="AX27" s="300"/>
      <c r="AY27" s="297" t="str">
        <f t="shared" si="37"/>
        <v/>
      </c>
      <c r="AZ27" s="297" t="str">
        <f t="shared" si="38"/>
        <v/>
      </c>
      <c r="BA27" s="301" t="str">
        <f t="shared" si="39"/>
        <v/>
      </c>
      <c r="BB27" s="302" t="str">
        <f t="shared" si="40"/>
        <v/>
      </c>
      <c r="BC27" s="303" t="str">
        <f t="shared" si="41"/>
        <v/>
      </c>
      <c r="BD27" s="301" t="str">
        <f t="shared" si="42"/>
        <v/>
      </c>
      <c r="BE27" s="302" t="str">
        <f t="shared" si="43"/>
        <v/>
      </c>
      <c r="BF27" s="303" t="str">
        <f t="shared" si="44"/>
        <v/>
      </c>
      <c r="BG27" s="301" t="str">
        <f t="shared" si="45"/>
        <v/>
      </c>
      <c r="BH27" s="304" t="str">
        <f t="shared" si="46"/>
        <v/>
      </c>
      <c r="BI27" s="305" t="str">
        <f t="shared" si="47"/>
        <v/>
      </c>
      <c r="BJ27" s="305" t="str">
        <f t="shared" si="48"/>
        <v/>
      </c>
      <c r="BK27" s="443" t="str">
        <f t="shared" si="49"/>
        <v/>
      </c>
      <c r="BL27" s="306" t="str">
        <f t="shared" si="56"/>
        <v/>
      </c>
      <c r="BM27" s="100" t="str">
        <f t="shared" si="57"/>
        <v/>
      </c>
      <c r="BN27" s="101" t="str">
        <f t="shared" si="58"/>
        <v/>
      </c>
      <c r="BO27" s="102" t="str">
        <f t="shared" si="59"/>
        <v/>
      </c>
      <c r="BP27" s="100" t="str">
        <f t="shared" si="60"/>
        <v/>
      </c>
      <c r="BQ27" s="101" t="str">
        <f t="shared" si="61"/>
        <v/>
      </c>
      <c r="BR27" s="102" t="str">
        <f t="shared" si="62"/>
        <v/>
      </c>
      <c r="BS27" s="100" t="str">
        <f t="shared" si="63"/>
        <v/>
      </c>
      <c r="BT27" s="105" t="str">
        <f t="shared" si="64"/>
        <v/>
      </c>
      <c r="BU27" s="305" t="str">
        <f t="shared" si="50"/>
        <v/>
      </c>
      <c r="BV27" s="305" t="str">
        <f t="shared" si="51"/>
        <v/>
      </c>
      <c r="BW27" s="305" t="str">
        <f t="shared" si="52"/>
        <v/>
      </c>
      <c r="BX27" s="307" t="str">
        <f t="shared" si="53"/>
        <v/>
      </c>
      <c r="BY27" s="308" t="str">
        <f t="shared" si="54"/>
        <v/>
      </c>
    </row>
    <row r="28" spans="1:77" s="4" customFormat="1" ht="15.75" x14ac:dyDescent="0.25">
      <c r="A28" s="106">
        <v>7</v>
      </c>
      <c r="B28" s="290"/>
      <c r="C28" s="20"/>
      <c r="D28" s="635"/>
      <c r="E28" s="637"/>
      <c r="F28" s="639"/>
      <c r="G28" s="45"/>
      <c r="H28" s="291"/>
      <c r="I28" s="291"/>
      <c r="J28" s="292"/>
      <c r="K28" s="293"/>
      <c r="L28" s="35" t="str">
        <f t="shared" si="0"/>
        <v/>
      </c>
      <c r="M28" s="35" t="str">
        <f t="shared" si="1"/>
        <v/>
      </c>
      <c r="N28" s="35" t="str">
        <f t="shared" si="2"/>
        <v/>
      </c>
      <c r="O28" s="36" t="str">
        <f t="shared" si="3"/>
        <v/>
      </c>
      <c r="P28" s="37" t="str">
        <f t="shared" si="55"/>
        <v/>
      </c>
      <c r="Q28" s="69" t="str">
        <f t="shared" si="4"/>
        <v/>
      </c>
      <c r="R28" s="294" t="str">
        <f t="shared" si="5"/>
        <v/>
      </c>
      <c r="S28" s="37" t="str">
        <f t="shared" si="6"/>
        <v/>
      </c>
      <c r="T28" s="69" t="str">
        <f t="shared" si="7"/>
        <v/>
      </c>
      <c r="U28" s="294" t="str">
        <f t="shared" si="8"/>
        <v/>
      </c>
      <c r="V28" s="37" t="str">
        <f t="shared" si="9"/>
        <v/>
      </c>
      <c r="W28" s="69" t="str">
        <f t="shared" si="10"/>
        <v/>
      </c>
      <c r="X28" s="38" t="str">
        <f t="shared" si="11"/>
        <v/>
      </c>
      <c r="Y28" s="38" t="str">
        <f t="shared" si="12"/>
        <v/>
      </c>
      <c r="Z28" s="38" t="str">
        <f t="shared" si="13"/>
        <v/>
      </c>
      <c r="AA28" s="39" t="str">
        <f t="shared" si="14"/>
        <v/>
      </c>
      <c r="AB28" s="295">
        <f t="shared" si="15"/>
        <v>0</v>
      </c>
      <c r="AC28" s="295" t="str">
        <f t="shared" si="16"/>
        <v/>
      </c>
      <c r="AD28" s="295" t="str">
        <f t="shared" si="17"/>
        <v/>
      </c>
      <c r="AE28" s="296" t="str">
        <f t="shared" si="18"/>
        <v/>
      </c>
      <c r="AF28" s="296" t="str">
        <f t="shared" si="19"/>
        <v/>
      </c>
      <c r="AG28" s="297" t="str">
        <f t="shared" si="20"/>
        <v/>
      </c>
      <c r="AH28" s="296" t="str">
        <f t="shared" si="21"/>
        <v/>
      </c>
      <c r="AI28" s="296" t="str">
        <f t="shared" si="22"/>
        <v/>
      </c>
      <c r="AJ28" s="297" t="str">
        <f t="shared" si="23"/>
        <v/>
      </c>
      <c r="AK28" s="296" t="str">
        <f t="shared" si="24"/>
        <v/>
      </c>
      <c r="AL28" s="296" t="str">
        <f t="shared" si="25"/>
        <v/>
      </c>
      <c r="AM28" s="297" t="str">
        <f t="shared" si="26"/>
        <v/>
      </c>
      <c r="AN28" s="298" t="str">
        <f t="shared" si="27"/>
        <v/>
      </c>
      <c r="AO28" s="299" t="str">
        <f t="shared" si="28"/>
        <v/>
      </c>
      <c r="AP28" s="296" t="str">
        <f t="shared" si="29"/>
        <v/>
      </c>
      <c r="AQ28" s="297" t="str">
        <f t="shared" si="30"/>
        <v/>
      </c>
      <c r="AR28" s="299" t="str">
        <f t="shared" si="31"/>
        <v/>
      </c>
      <c r="AS28" s="296" t="str">
        <f t="shared" si="32"/>
        <v/>
      </c>
      <c r="AT28" s="297" t="str">
        <f t="shared" si="33"/>
        <v/>
      </c>
      <c r="AU28" s="299" t="str">
        <f t="shared" si="34"/>
        <v/>
      </c>
      <c r="AV28" s="296" t="str">
        <f t="shared" si="35"/>
        <v/>
      </c>
      <c r="AW28" s="297" t="str">
        <f t="shared" si="36"/>
        <v/>
      </c>
      <c r="AX28" s="300"/>
      <c r="AY28" s="297" t="str">
        <f t="shared" si="37"/>
        <v/>
      </c>
      <c r="AZ28" s="297" t="str">
        <f t="shared" si="38"/>
        <v/>
      </c>
      <c r="BA28" s="301" t="str">
        <f t="shared" si="39"/>
        <v/>
      </c>
      <c r="BB28" s="302" t="str">
        <f t="shared" si="40"/>
        <v/>
      </c>
      <c r="BC28" s="303" t="str">
        <f t="shared" si="41"/>
        <v/>
      </c>
      <c r="BD28" s="301" t="str">
        <f t="shared" si="42"/>
        <v/>
      </c>
      <c r="BE28" s="302" t="str">
        <f t="shared" si="43"/>
        <v/>
      </c>
      <c r="BF28" s="303" t="str">
        <f t="shared" si="44"/>
        <v/>
      </c>
      <c r="BG28" s="301" t="str">
        <f t="shared" si="45"/>
        <v/>
      </c>
      <c r="BH28" s="304" t="str">
        <f t="shared" si="46"/>
        <v/>
      </c>
      <c r="BI28" s="305" t="str">
        <f t="shared" si="47"/>
        <v/>
      </c>
      <c r="BJ28" s="305" t="str">
        <f t="shared" si="48"/>
        <v/>
      </c>
      <c r="BK28" s="443" t="str">
        <f t="shared" si="49"/>
        <v/>
      </c>
      <c r="BL28" s="306" t="str">
        <f t="shared" si="56"/>
        <v/>
      </c>
      <c r="BM28" s="100" t="str">
        <f t="shared" si="57"/>
        <v/>
      </c>
      <c r="BN28" s="101" t="str">
        <f t="shared" si="58"/>
        <v/>
      </c>
      <c r="BO28" s="102" t="str">
        <f t="shared" si="59"/>
        <v/>
      </c>
      <c r="BP28" s="100" t="str">
        <f t="shared" si="60"/>
        <v/>
      </c>
      <c r="BQ28" s="101" t="str">
        <f t="shared" si="61"/>
        <v/>
      </c>
      <c r="BR28" s="102" t="str">
        <f t="shared" si="62"/>
        <v/>
      </c>
      <c r="BS28" s="100" t="str">
        <f t="shared" si="63"/>
        <v/>
      </c>
      <c r="BT28" s="105" t="str">
        <f t="shared" si="64"/>
        <v/>
      </c>
      <c r="BU28" s="305" t="str">
        <f t="shared" si="50"/>
        <v/>
      </c>
      <c r="BV28" s="305" t="str">
        <f t="shared" si="51"/>
        <v/>
      </c>
      <c r="BW28" s="305" t="str">
        <f t="shared" si="52"/>
        <v/>
      </c>
      <c r="BX28" s="307" t="str">
        <f t="shared" si="53"/>
        <v/>
      </c>
      <c r="BY28" s="308" t="str">
        <f t="shared" si="54"/>
        <v/>
      </c>
    </row>
    <row r="29" spans="1:77" s="4" customFormat="1" ht="15.75" x14ac:dyDescent="0.25">
      <c r="A29" s="106">
        <v>8</v>
      </c>
      <c r="B29" s="290"/>
      <c r="C29" s="20"/>
      <c r="D29" s="635"/>
      <c r="E29" s="637"/>
      <c r="F29" s="639"/>
      <c r="G29" s="45"/>
      <c r="H29" s="291"/>
      <c r="I29" s="291"/>
      <c r="J29" s="292"/>
      <c r="K29" s="293"/>
      <c r="L29" s="35" t="str">
        <f t="shared" si="0"/>
        <v/>
      </c>
      <c r="M29" s="35" t="str">
        <f t="shared" si="1"/>
        <v/>
      </c>
      <c r="N29" s="35" t="str">
        <f t="shared" si="2"/>
        <v/>
      </c>
      <c r="O29" s="36" t="str">
        <f t="shared" si="3"/>
        <v/>
      </c>
      <c r="P29" s="37" t="str">
        <f t="shared" si="55"/>
        <v/>
      </c>
      <c r="Q29" s="69" t="str">
        <f t="shared" si="4"/>
        <v/>
      </c>
      <c r="R29" s="294" t="str">
        <f t="shared" si="5"/>
        <v/>
      </c>
      <c r="S29" s="37" t="str">
        <f t="shared" si="6"/>
        <v/>
      </c>
      <c r="T29" s="69" t="str">
        <f t="shared" si="7"/>
        <v/>
      </c>
      <c r="U29" s="294" t="str">
        <f t="shared" si="8"/>
        <v/>
      </c>
      <c r="V29" s="37" t="str">
        <f t="shared" si="9"/>
        <v/>
      </c>
      <c r="W29" s="69" t="str">
        <f t="shared" si="10"/>
        <v/>
      </c>
      <c r="X29" s="38" t="str">
        <f t="shared" si="11"/>
        <v/>
      </c>
      <c r="Y29" s="38" t="str">
        <f t="shared" si="12"/>
        <v/>
      </c>
      <c r="Z29" s="38" t="str">
        <f t="shared" si="13"/>
        <v/>
      </c>
      <c r="AA29" s="39" t="str">
        <f t="shared" si="14"/>
        <v/>
      </c>
      <c r="AB29" s="295">
        <f t="shared" si="15"/>
        <v>0</v>
      </c>
      <c r="AC29" s="295" t="str">
        <f t="shared" si="16"/>
        <v/>
      </c>
      <c r="AD29" s="295" t="str">
        <f t="shared" si="17"/>
        <v/>
      </c>
      <c r="AE29" s="296" t="str">
        <f t="shared" si="18"/>
        <v/>
      </c>
      <c r="AF29" s="296" t="str">
        <f t="shared" si="19"/>
        <v/>
      </c>
      <c r="AG29" s="297" t="str">
        <f t="shared" si="20"/>
        <v/>
      </c>
      <c r="AH29" s="296" t="str">
        <f t="shared" si="21"/>
        <v/>
      </c>
      <c r="AI29" s="296" t="str">
        <f t="shared" si="22"/>
        <v/>
      </c>
      <c r="AJ29" s="297" t="str">
        <f t="shared" si="23"/>
        <v/>
      </c>
      <c r="AK29" s="296" t="str">
        <f t="shared" si="24"/>
        <v/>
      </c>
      <c r="AL29" s="296" t="str">
        <f t="shared" si="25"/>
        <v/>
      </c>
      <c r="AM29" s="297" t="str">
        <f t="shared" si="26"/>
        <v/>
      </c>
      <c r="AN29" s="298" t="str">
        <f t="shared" si="27"/>
        <v/>
      </c>
      <c r="AO29" s="299" t="str">
        <f t="shared" si="28"/>
        <v/>
      </c>
      <c r="AP29" s="296" t="str">
        <f t="shared" si="29"/>
        <v/>
      </c>
      <c r="AQ29" s="297" t="str">
        <f t="shared" si="30"/>
        <v/>
      </c>
      <c r="AR29" s="299" t="str">
        <f t="shared" si="31"/>
        <v/>
      </c>
      <c r="AS29" s="296" t="str">
        <f t="shared" si="32"/>
        <v/>
      </c>
      <c r="AT29" s="297" t="str">
        <f t="shared" si="33"/>
        <v/>
      </c>
      <c r="AU29" s="299" t="str">
        <f t="shared" si="34"/>
        <v/>
      </c>
      <c r="AV29" s="296" t="str">
        <f t="shared" si="35"/>
        <v/>
      </c>
      <c r="AW29" s="297" t="str">
        <f t="shared" si="36"/>
        <v/>
      </c>
      <c r="AX29" s="300"/>
      <c r="AY29" s="297" t="str">
        <f t="shared" si="37"/>
        <v/>
      </c>
      <c r="AZ29" s="297" t="str">
        <f t="shared" si="38"/>
        <v/>
      </c>
      <c r="BA29" s="301" t="str">
        <f t="shared" si="39"/>
        <v/>
      </c>
      <c r="BB29" s="302" t="str">
        <f t="shared" si="40"/>
        <v/>
      </c>
      <c r="BC29" s="303" t="str">
        <f t="shared" si="41"/>
        <v/>
      </c>
      <c r="BD29" s="301" t="str">
        <f t="shared" si="42"/>
        <v/>
      </c>
      <c r="BE29" s="302" t="str">
        <f t="shared" si="43"/>
        <v/>
      </c>
      <c r="BF29" s="303" t="str">
        <f t="shared" si="44"/>
        <v/>
      </c>
      <c r="BG29" s="301" t="str">
        <f t="shared" si="45"/>
        <v/>
      </c>
      <c r="BH29" s="304" t="str">
        <f t="shared" si="46"/>
        <v/>
      </c>
      <c r="BI29" s="305" t="str">
        <f t="shared" si="47"/>
        <v/>
      </c>
      <c r="BJ29" s="305" t="str">
        <f t="shared" si="48"/>
        <v/>
      </c>
      <c r="BK29" s="443" t="str">
        <f t="shared" si="49"/>
        <v/>
      </c>
      <c r="BL29" s="306" t="str">
        <f t="shared" si="56"/>
        <v/>
      </c>
      <c r="BM29" s="100" t="str">
        <f t="shared" si="57"/>
        <v/>
      </c>
      <c r="BN29" s="101" t="str">
        <f t="shared" si="58"/>
        <v/>
      </c>
      <c r="BO29" s="102" t="str">
        <f t="shared" si="59"/>
        <v/>
      </c>
      <c r="BP29" s="100" t="str">
        <f t="shared" si="60"/>
        <v/>
      </c>
      <c r="BQ29" s="101" t="str">
        <f t="shared" si="61"/>
        <v/>
      </c>
      <c r="BR29" s="102" t="str">
        <f t="shared" si="62"/>
        <v/>
      </c>
      <c r="BS29" s="100" t="str">
        <f t="shared" si="63"/>
        <v/>
      </c>
      <c r="BT29" s="105" t="str">
        <f t="shared" si="64"/>
        <v/>
      </c>
      <c r="BU29" s="305" t="str">
        <f t="shared" si="50"/>
        <v/>
      </c>
      <c r="BV29" s="305" t="str">
        <f t="shared" si="51"/>
        <v/>
      </c>
      <c r="BW29" s="305" t="str">
        <f t="shared" si="52"/>
        <v/>
      </c>
      <c r="BX29" s="307" t="str">
        <f t="shared" si="53"/>
        <v/>
      </c>
      <c r="BY29" s="308" t="str">
        <f t="shared" si="54"/>
        <v/>
      </c>
    </row>
    <row r="30" spans="1:77" s="4" customFormat="1" ht="15.75" x14ac:dyDescent="0.25">
      <c r="A30" s="106">
        <v>9</v>
      </c>
      <c r="B30" s="290"/>
      <c r="C30" s="20"/>
      <c r="D30" s="635"/>
      <c r="E30" s="637"/>
      <c r="F30" s="639"/>
      <c r="G30" s="45"/>
      <c r="H30" s="291"/>
      <c r="I30" s="291"/>
      <c r="J30" s="292"/>
      <c r="K30" s="293"/>
      <c r="L30" s="35" t="str">
        <f t="shared" si="0"/>
        <v/>
      </c>
      <c r="M30" s="35" t="str">
        <f t="shared" si="1"/>
        <v/>
      </c>
      <c r="N30" s="35" t="str">
        <f t="shared" si="2"/>
        <v/>
      </c>
      <c r="O30" s="36" t="str">
        <f t="shared" si="3"/>
        <v/>
      </c>
      <c r="P30" s="37" t="str">
        <f t="shared" si="55"/>
        <v/>
      </c>
      <c r="Q30" s="69" t="str">
        <f t="shared" si="4"/>
        <v/>
      </c>
      <c r="R30" s="294" t="str">
        <f t="shared" si="5"/>
        <v/>
      </c>
      <c r="S30" s="37" t="str">
        <f t="shared" si="6"/>
        <v/>
      </c>
      <c r="T30" s="69" t="str">
        <f t="shared" si="7"/>
        <v/>
      </c>
      <c r="U30" s="294" t="str">
        <f t="shared" si="8"/>
        <v/>
      </c>
      <c r="V30" s="37" t="str">
        <f t="shared" si="9"/>
        <v/>
      </c>
      <c r="W30" s="69" t="str">
        <f t="shared" si="10"/>
        <v/>
      </c>
      <c r="X30" s="38" t="str">
        <f t="shared" si="11"/>
        <v/>
      </c>
      <c r="Y30" s="38" t="str">
        <f t="shared" si="12"/>
        <v/>
      </c>
      <c r="Z30" s="38" t="str">
        <f t="shared" si="13"/>
        <v/>
      </c>
      <c r="AA30" s="39" t="str">
        <f t="shared" si="14"/>
        <v/>
      </c>
      <c r="AB30" s="295">
        <f t="shared" si="15"/>
        <v>0</v>
      </c>
      <c r="AC30" s="295" t="str">
        <f t="shared" si="16"/>
        <v/>
      </c>
      <c r="AD30" s="295" t="str">
        <f t="shared" si="17"/>
        <v/>
      </c>
      <c r="AE30" s="296" t="str">
        <f t="shared" si="18"/>
        <v/>
      </c>
      <c r="AF30" s="296" t="str">
        <f t="shared" si="19"/>
        <v/>
      </c>
      <c r="AG30" s="297" t="str">
        <f t="shared" si="20"/>
        <v/>
      </c>
      <c r="AH30" s="296" t="str">
        <f t="shared" si="21"/>
        <v/>
      </c>
      <c r="AI30" s="296" t="str">
        <f t="shared" si="22"/>
        <v/>
      </c>
      <c r="AJ30" s="297" t="str">
        <f t="shared" si="23"/>
        <v/>
      </c>
      <c r="AK30" s="296" t="str">
        <f t="shared" si="24"/>
        <v/>
      </c>
      <c r="AL30" s="296" t="str">
        <f t="shared" si="25"/>
        <v/>
      </c>
      <c r="AM30" s="297" t="str">
        <f t="shared" si="26"/>
        <v/>
      </c>
      <c r="AN30" s="298" t="str">
        <f t="shared" si="27"/>
        <v/>
      </c>
      <c r="AO30" s="299" t="str">
        <f t="shared" si="28"/>
        <v/>
      </c>
      <c r="AP30" s="296" t="str">
        <f t="shared" si="29"/>
        <v/>
      </c>
      <c r="AQ30" s="297" t="str">
        <f t="shared" si="30"/>
        <v/>
      </c>
      <c r="AR30" s="299" t="str">
        <f t="shared" si="31"/>
        <v/>
      </c>
      <c r="AS30" s="296" t="str">
        <f t="shared" si="32"/>
        <v/>
      </c>
      <c r="AT30" s="297" t="str">
        <f t="shared" si="33"/>
        <v/>
      </c>
      <c r="AU30" s="299" t="str">
        <f t="shared" si="34"/>
        <v/>
      </c>
      <c r="AV30" s="296" t="str">
        <f t="shared" si="35"/>
        <v/>
      </c>
      <c r="AW30" s="297" t="str">
        <f t="shared" si="36"/>
        <v/>
      </c>
      <c r="AX30" s="300"/>
      <c r="AY30" s="297" t="str">
        <f t="shared" si="37"/>
        <v/>
      </c>
      <c r="AZ30" s="297" t="str">
        <f t="shared" si="38"/>
        <v/>
      </c>
      <c r="BA30" s="301" t="str">
        <f t="shared" si="39"/>
        <v/>
      </c>
      <c r="BB30" s="302" t="str">
        <f t="shared" si="40"/>
        <v/>
      </c>
      <c r="BC30" s="303" t="str">
        <f t="shared" si="41"/>
        <v/>
      </c>
      <c r="BD30" s="301" t="str">
        <f t="shared" si="42"/>
        <v/>
      </c>
      <c r="BE30" s="302" t="str">
        <f t="shared" si="43"/>
        <v/>
      </c>
      <c r="BF30" s="303" t="str">
        <f t="shared" si="44"/>
        <v/>
      </c>
      <c r="BG30" s="301" t="str">
        <f t="shared" si="45"/>
        <v/>
      </c>
      <c r="BH30" s="304" t="str">
        <f t="shared" si="46"/>
        <v/>
      </c>
      <c r="BI30" s="305" t="str">
        <f t="shared" si="47"/>
        <v/>
      </c>
      <c r="BJ30" s="305" t="str">
        <f t="shared" si="48"/>
        <v/>
      </c>
      <c r="BK30" s="443" t="str">
        <f t="shared" si="49"/>
        <v/>
      </c>
      <c r="BL30" s="306" t="str">
        <f t="shared" si="56"/>
        <v/>
      </c>
      <c r="BM30" s="100" t="str">
        <f t="shared" si="57"/>
        <v/>
      </c>
      <c r="BN30" s="101" t="str">
        <f t="shared" si="58"/>
        <v/>
      </c>
      <c r="BO30" s="102" t="str">
        <f t="shared" si="59"/>
        <v/>
      </c>
      <c r="BP30" s="100" t="str">
        <f t="shared" si="60"/>
        <v/>
      </c>
      <c r="BQ30" s="101" t="str">
        <f t="shared" si="61"/>
        <v/>
      </c>
      <c r="BR30" s="102" t="str">
        <f t="shared" si="62"/>
        <v/>
      </c>
      <c r="BS30" s="100" t="str">
        <f t="shared" si="63"/>
        <v/>
      </c>
      <c r="BT30" s="105" t="str">
        <f t="shared" si="64"/>
        <v/>
      </c>
      <c r="BU30" s="305" t="str">
        <f t="shared" si="50"/>
        <v/>
      </c>
      <c r="BV30" s="305" t="str">
        <f t="shared" si="51"/>
        <v/>
      </c>
      <c r="BW30" s="305" t="str">
        <f t="shared" si="52"/>
        <v/>
      </c>
      <c r="BX30" s="307" t="str">
        <f t="shared" si="53"/>
        <v/>
      </c>
      <c r="BY30" s="308" t="str">
        <f t="shared" si="54"/>
        <v/>
      </c>
    </row>
    <row r="31" spans="1:77" s="4" customFormat="1" ht="15.75" x14ac:dyDescent="0.25">
      <c r="A31" s="106">
        <v>10</v>
      </c>
      <c r="B31" s="290"/>
      <c r="C31" s="20"/>
      <c r="D31" s="635"/>
      <c r="E31" s="637"/>
      <c r="F31" s="639"/>
      <c r="G31" s="45"/>
      <c r="H31" s="291"/>
      <c r="I31" s="291"/>
      <c r="J31" s="292"/>
      <c r="K31" s="293"/>
      <c r="L31" s="35" t="str">
        <f t="shared" si="0"/>
        <v/>
      </c>
      <c r="M31" s="35" t="str">
        <f t="shared" si="1"/>
        <v/>
      </c>
      <c r="N31" s="35" t="str">
        <f t="shared" si="2"/>
        <v/>
      </c>
      <c r="O31" s="36" t="str">
        <f t="shared" si="3"/>
        <v/>
      </c>
      <c r="P31" s="37" t="str">
        <f t="shared" si="55"/>
        <v/>
      </c>
      <c r="Q31" s="69" t="str">
        <f t="shared" si="4"/>
        <v/>
      </c>
      <c r="R31" s="294" t="str">
        <f t="shared" si="5"/>
        <v/>
      </c>
      <c r="S31" s="37" t="str">
        <f t="shared" si="6"/>
        <v/>
      </c>
      <c r="T31" s="69" t="str">
        <f t="shared" si="7"/>
        <v/>
      </c>
      <c r="U31" s="294" t="str">
        <f t="shared" si="8"/>
        <v/>
      </c>
      <c r="V31" s="37" t="str">
        <f t="shared" si="9"/>
        <v/>
      </c>
      <c r="W31" s="69" t="str">
        <f t="shared" si="10"/>
        <v/>
      </c>
      <c r="X31" s="38" t="str">
        <f t="shared" si="11"/>
        <v/>
      </c>
      <c r="Y31" s="38" t="str">
        <f t="shared" si="12"/>
        <v/>
      </c>
      <c r="Z31" s="38" t="str">
        <f t="shared" si="13"/>
        <v/>
      </c>
      <c r="AA31" s="39" t="str">
        <f t="shared" si="14"/>
        <v/>
      </c>
      <c r="AB31" s="295">
        <f t="shared" si="15"/>
        <v>0</v>
      </c>
      <c r="AC31" s="295" t="str">
        <f t="shared" si="16"/>
        <v/>
      </c>
      <c r="AD31" s="295" t="str">
        <f t="shared" si="17"/>
        <v/>
      </c>
      <c r="AE31" s="296" t="str">
        <f t="shared" si="18"/>
        <v/>
      </c>
      <c r="AF31" s="296" t="str">
        <f t="shared" si="19"/>
        <v/>
      </c>
      <c r="AG31" s="297" t="str">
        <f t="shared" si="20"/>
        <v/>
      </c>
      <c r="AH31" s="296" t="str">
        <f t="shared" si="21"/>
        <v/>
      </c>
      <c r="AI31" s="296" t="str">
        <f t="shared" si="22"/>
        <v/>
      </c>
      <c r="AJ31" s="297" t="str">
        <f t="shared" si="23"/>
        <v/>
      </c>
      <c r="AK31" s="296" t="str">
        <f t="shared" si="24"/>
        <v/>
      </c>
      <c r="AL31" s="296" t="str">
        <f t="shared" si="25"/>
        <v/>
      </c>
      <c r="AM31" s="297" t="str">
        <f t="shared" si="26"/>
        <v/>
      </c>
      <c r="AN31" s="298" t="str">
        <f t="shared" si="27"/>
        <v/>
      </c>
      <c r="AO31" s="299" t="str">
        <f t="shared" si="28"/>
        <v/>
      </c>
      <c r="AP31" s="296" t="str">
        <f t="shared" si="29"/>
        <v/>
      </c>
      <c r="AQ31" s="297" t="str">
        <f t="shared" si="30"/>
        <v/>
      </c>
      <c r="AR31" s="299" t="str">
        <f t="shared" si="31"/>
        <v/>
      </c>
      <c r="AS31" s="296" t="str">
        <f t="shared" si="32"/>
        <v/>
      </c>
      <c r="AT31" s="297" t="str">
        <f t="shared" si="33"/>
        <v/>
      </c>
      <c r="AU31" s="299" t="str">
        <f t="shared" si="34"/>
        <v/>
      </c>
      <c r="AV31" s="296" t="str">
        <f t="shared" si="35"/>
        <v/>
      </c>
      <c r="AW31" s="297" t="str">
        <f t="shared" si="36"/>
        <v/>
      </c>
      <c r="AX31" s="300"/>
      <c r="AY31" s="297" t="str">
        <f t="shared" si="37"/>
        <v/>
      </c>
      <c r="AZ31" s="297" t="str">
        <f t="shared" si="38"/>
        <v/>
      </c>
      <c r="BA31" s="301" t="str">
        <f t="shared" si="39"/>
        <v/>
      </c>
      <c r="BB31" s="302" t="str">
        <f t="shared" si="40"/>
        <v/>
      </c>
      <c r="BC31" s="303" t="str">
        <f t="shared" si="41"/>
        <v/>
      </c>
      <c r="BD31" s="301" t="str">
        <f t="shared" si="42"/>
        <v/>
      </c>
      <c r="BE31" s="302" t="str">
        <f t="shared" si="43"/>
        <v/>
      </c>
      <c r="BF31" s="303" t="str">
        <f t="shared" si="44"/>
        <v/>
      </c>
      <c r="BG31" s="301" t="str">
        <f t="shared" si="45"/>
        <v/>
      </c>
      <c r="BH31" s="304" t="str">
        <f t="shared" si="46"/>
        <v/>
      </c>
      <c r="BI31" s="305" t="str">
        <f t="shared" si="47"/>
        <v/>
      </c>
      <c r="BJ31" s="305" t="str">
        <f t="shared" si="48"/>
        <v/>
      </c>
      <c r="BK31" s="443" t="str">
        <f t="shared" si="49"/>
        <v/>
      </c>
      <c r="BL31" s="306" t="str">
        <f t="shared" si="56"/>
        <v/>
      </c>
      <c r="BM31" s="100" t="str">
        <f t="shared" si="57"/>
        <v/>
      </c>
      <c r="BN31" s="101" t="str">
        <f t="shared" si="58"/>
        <v/>
      </c>
      <c r="BO31" s="102" t="str">
        <f t="shared" si="59"/>
        <v/>
      </c>
      <c r="BP31" s="100" t="str">
        <f t="shared" si="60"/>
        <v/>
      </c>
      <c r="BQ31" s="101" t="str">
        <f t="shared" si="61"/>
        <v/>
      </c>
      <c r="BR31" s="102" t="str">
        <f t="shared" si="62"/>
        <v/>
      </c>
      <c r="BS31" s="100" t="str">
        <f t="shared" si="63"/>
        <v/>
      </c>
      <c r="BT31" s="105" t="str">
        <f t="shared" si="64"/>
        <v/>
      </c>
      <c r="BU31" s="305" t="str">
        <f t="shared" si="50"/>
        <v/>
      </c>
      <c r="BV31" s="305" t="str">
        <f t="shared" si="51"/>
        <v/>
      </c>
      <c r="BW31" s="305" t="str">
        <f t="shared" si="52"/>
        <v/>
      </c>
      <c r="BX31" s="307" t="str">
        <f t="shared" si="53"/>
        <v/>
      </c>
      <c r="BY31" s="308" t="str">
        <f t="shared" si="54"/>
        <v/>
      </c>
    </row>
    <row r="32" spans="1:77" s="4" customFormat="1" ht="15.75" x14ac:dyDescent="0.25">
      <c r="A32" s="106">
        <v>11</v>
      </c>
      <c r="B32" s="290"/>
      <c r="C32" s="20"/>
      <c r="D32" s="635"/>
      <c r="E32" s="637"/>
      <c r="F32" s="639"/>
      <c r="G32" s="45"/>
      <c r="H32" s="291"/>
      <c r="I32" s="291"/>
      <c r="J32" s="292"/>
      <c r="K32" s="293"/>
      <c r="L32" s="35" t="str">
        <f t="shared" si="0"/>
        <v/>
      </c>
      <c r="M32" s="35" t="str">
        <f t="shared" si="1"/>
        <v/>
      </c>
      <c r="N32" s="35" t="str">
        <f t="shared" si="2"/>
        <v/>
      </c>
      <c r="O32" s="36" t="str">
        <f t="shared" si="3"/>
        <v/>
      </c>
      <c r="P32" s="37" t="str">
        <f t="shared" si="55"/>
        <v/>
      </c>
      <c r="Q32" s="69" t="str">
        <f t="shared" si="4"/>
        <v/>
      </c>
      <c r="R32" s="294" t="str">
        <f t="shared" si="5"/>
        <v/>
      </c>
      <c r="S32" s="37" t="str">
        <f t="shared" si="6"/>
        <v/>
      </c>
      <c r="T32" s="69" t="str">
        <f t="shared" si="7"/>
        <v/>
      </c>
      <c r="U32" s="294" t="str">
        <f t="shared" si="8"/>
        <v/>
      </c>
      <c r="V32" s="37" t="str">
        <f t="shared" si="9"/>
        <v/>
      </c>
      <c r="W32" s="69" t="str">
        <f t="shared" si="10"/>
        <v/>
      </c>
      <c r="X32" s="38" t="str">
        <f t="shared" si="11"/>
        <v/>
      </c>
      <c r="Y32" s="38" t="str">
        <f t="shared" si="12"/>
        <v/>
      </c>
      <c r="Z32" s="38" t="str">
        <f t="shared" si="13"/>
        <v/>
      </c>
      <c r="AA32" s="39" t="str">
        <f t="shared" si="14"/>
        <v/>
      </c>
      <c r="AB32" s="295">
        <f t="shared" si="15"/>
        <v>0</v>
      </c>
      <c r="AC32" s="295" t="str">
        <f t="shared" si="16"/>
        <v/>
      </c>
      <c r="AD32" s="295" t="str">
        <f t="shared" si="17"/>
        <v/>
      </c>
      <c r="AE32" s="296" t="str">
        <f t="shared" si="18"/>
        <v/>
      </c>
      <c r="AF32" s="296" t="str">
        <f t="shared" si="19"/>
        <v/>
      </c>
      <c r="AG32" s="297" t="str">
        <f t="shared" si="20"/>
        <v/>
      </c>
      <c r="AH32" s="296" t="str">
        <f t="shared" si="21"/>
        <v/>
      </c>
      <c r="AI32" s="296" t="str">
        <f t="shared" si="22"/>
        <v/>
      </c>
      <c r="AJ32" s="297" t="str">
        <f t="shared" si="23"/>
        <v/>
      </c>
      <c r="AK32" s="296" t="str">
        <f t="shared" si="24"/>
        <v/>
      </c>
      <c r="AL32" s="296" t="str">
        <f t="shared" si="25"/>
        <v/>
      </c>
      <c r="AM32" s="297" t="str">
        <f t="shared" si="26"/>
        <v/>
      </c>
      <c r="AN32" s="298" t="str">
        <f t="shared" si="27"/>
        <v/>
      </c>
      <c r="AO32" s="299" t="str">
        <f t="shared" si="28"/>
        <v/>
      </c>
      <c r="AP32" s="296" t="str">
        <f t="shared" si="29"/>
        <v/>
      </c>
      <c r="AQ32" s="297" t="str">
        <f t="shared" si="30"/>
        <v/>
      </c>
      <c r="AR32" s="299" t="str">
        <f t="shared" si="31"/>
        <v/>
      </c>
      <c r="AS32" s="296" t="str">
        <f t="shared" si="32"/>
        <v/>
      </c>
      <c r="AT32" s="297" t="str">
        <f t="shared" si="33"/>
        <v/>
      </c>
      <c r="AU32" s="299" t="str">
        <f t="shared" si="34"/>
        <v/>
      </c>
      <c r="AV32" s="296" t="str">
        <f t="shared" si="35"/>
        <v/>
      </c>
      <c r="AW32" s="297" t="str">
        <f t="shared" si="36"/>
        <v/>
      </c>
      <c r="AX32" s="300"/>
      <c r="AY32" s="297" t="str">
        <f t="shared" si="37"/>
        <v/>
      </c>
      <c r="AZ32" s="297" t="str">
        <f t="shared" si="38"/>
        <v/>
      </c>
      <c r="BA32" s="301" t="str">
        <f t="shared" si="39"/>
        <v/>
      </c>
      <c r="BB32" s="302" t="str">
        <f t="shared" si="40"/>
        <v/>
      </c>
      <c r="BC32" s="303" t="str">
        <f t="shared" si="41"/>
        <v/>
      </c>
      <c r="BD32" s="301" t="str">
        <f t="shared" si="42"/>
        <v/>
      </c>
      <c r="BE32" s="302" t="str">
        <f t="shared" si="43"/>
        <v/>
      </c>
      <c r="BF32" s="303" t="str">
        <f t="shared" si="44"/>
        <v/>
      </c>
      <c r="BG32" s="301" t="str">
        <f t="shared" si="45"/>
        <v/>
      </c>
      <c r="BH32" s="304" t="str">
        <f t="shared" si="46"/>
        <v/>
      </c>
      <c r="BI32" s="305" t="str">
        <f t="shared" si="47"/>
        <v/>
      </c>
      <c r="BJ32" s="305" t="str">
        <f t="shared" si="48"/>
        <v/>
      </c>
      <c r="BK32" s="443" t="str">
        <f t="shared" si="49"/>
        <v/>
      </c>
      <c r="BL32" s="306" t="str">
        <f t="shared" si="56"/>
        <v/>
      </c>
      <c r="BM32" s="100" t="str">
        <f t="shared" si="57"/>
        <v/>
      </c>
      <c r="BN32" s="101" t="str">
        <f t="shared" si="58"/>
        <v/>
      </c>
      <c r="BO32" s="102" t="str">
        <f t="shared" si="59"/>
        <v/>
      </c>
      <c r="BP32" s="100" t="str">
        <f t="shared" si="60"/>
        <v/>
      </c>
      <c r="BQ32" s="101" t="str">
        <f t="shared" si="61"/>
        <v/>
      </c>
      <c r="BR32" s="102" t="str">
        <f t="shared" si="62"/>
        <v/>
      </c>
      <c r="BS32" s="100" t="str">
        <f t="shared" si="63"/>
        <v/>
      </c>
      <c r="BT32" s="105" t="str">
        <f t="shared" si="64"/>
        <v/>
      </c>
      <c r="BU32" s="305" t="str">
        <f t="shared" si="50"/>
        <v/>
      </c>
      <c r="BV32" s="305" t="str">
        <f t="shared" si="51"/>
        <v/>
      </c>
      <c r="BW32" s="305" t="str">
        <f t="shared" si="52"/>
        <v/>
      </c>
      <c r="BX32" s="307" t="str">
        <f t="shared" si="53"/>
        <v/>
      </c>
      <c r="BY32" s="308" t="str">
        <f t="shared" si="54"/>
        <v/>
      </c>
    </row>
    <row r="33" spans="1:77" s="4" customFormat="1" ht="15.75" x14ac:dyDescent="0.25">
      <c r="A33" s="106">
        <v>12</v>
      </c>
      <c r="B33" s="290"/>
      <c r="C33" s="20"/>
      <c r="D33" s="635"/>
      <c r="E33" s="637"/>
      <c r="F33" s="639"/>
      <c r="G33" s="45"/>
      <c r="H33" s="291"/>
      <c r="I33" s="291"/>
      <c r="J33" s="292"/>
      <c r="K33" s="293"/>
      <c r="L33" s="35" t="str">
        <f t="shared" si="0"/>
        <v/>
      </c>
      <c r="M33" s="35" t="str">
        <f t="shared" si="1"/>
        <v/>
      </c>
      <c r="N33" s="35" t="str">
        <f t="shared" si="2"/>
        <v/>
      </c>
      <c r="O33" s="36" t="str">
        <f t="shared" si="3"/>
        <v/>
      </c>
      <c r="P33" s="37" t="str">
        <f t="shared" si="55"/>
        <v/>
      </c>
      <c r="Q33" s="69" t="str">
        <f t="shared" si="4"/>
        <v/>
      </c>
      <c r="R33" s="294" t="str">
        <f t="shared" si="5"/>
        <v/>
      </c>
      <c r="S33" s="37" t="str">
        <f t="shared" si="6"/>
        <v/>
      </c>
      <c r="T33" s="69" t="str">
        <f t="shared" si="7"/>
        <v/>
      </c>
      <c r="U33" s="294" t="str">
        <f t="shared" si="8"/>
        <v/>
      </c>
      <c r="V33" s="37" t="str">
        <f t="shared" si="9"/>
        <v/>
      </c>
      <c r="W33" s="69" t="str">
        <f t="shared" si="10"/>
        <v/>
      </c>
      <c r="X33" s="38" t="str">
        <f t="shared" si="11"/>
        <v/>
      </c>
      <c r="Y33" s="38" t="str">
        <f t="shared" si="12"/>
        <v/>
      </c>
      <c r="Z33" s="38" t="str">
        <f t="shared" si="13"/>
        <v/>
      </c>
      <c r="AA33" s="39" t="str">
        <f t="shared" si="14"/>
        <v/>
      </c>
      <c r="AB33" s="295">
        <f t="shared" si="15"/>
        <v>0</v>
      </c>
      <c r="AC33" s="295" t="str">
        <f t="shared" si="16"/>
        <v/>
      </c>
      <c r="AD33" s="295" t="str">
        <f t="shared" si="17"/>
        <v/>
      </c>
      <c r="AE33" s="296" t="str">
        <f t="shared" si="18"/>
        <v/>
      </c>
      <c r="AF33" s="296" t="str">
        <f t="shared" si="19"/>
        <v/>
      </c>
      <c r="AG33" s="297" t="str">
        <f t="shared" si="20"/>
        <v/>
      </c>
      <c r="AH33" s="296" t="str">
        <f t="shared" si="21"/>
        <v/>
      </c>
      <c r="AI33" s="296" t="str">
        <f t="shared" si="22"/>
        <v/>
      </c>
      <c r="AJ33" s="297" t="str">
        <f t="shared" si="23"/>
        <v/>
      </c>
      <c r="AK33" s="296" t="str">
        <f t="shared" si="24"/>
        <v/>
      </c>
      <c r="AL33" s="296" t="str">
        <f t="shared" si="25"/>
        <v/>
      </c>
      <c r="AM33" s="297" t="str">
        <f t="shared" si="26"/>
        <v/>
      </c>
      <c r="AN33" s="298" t="str">
        <f t="shared" si="27"/>
        <v/>
      </c>
      <c r="AO33" s="299" t="str">
        <f t="shared" si="28"/>
        <v/>
      </c>
      <c r="AP33" s="296" t="str">
        <f t="shared" si="29"/>
        <v/>
      </c>
      <c r="AQ33" s="297" t="str">
        <f t="shared" si="30"/>
        <v/>
      </c>
      <c r="AR33" s="299" t="str">
        <f t="shared" si="31"/>
        <v/>
      </c>
      <c r="AS33" s="296" t="str">
        <f t="shared" si="32"/>
        <v/>
      </c>
      <c r="AT33" s="297" t="str">
        <f t="shared" si="33"/>
        <v/>
      </c>
      <c r="AU33" s="299" t="str">
        <f t="shared" si="34"/>
        <v/>
      </c>
      <c r="AV33" s="296" t="str">
        <f t="shared" si="35"/>
        <v/>
      </c>
      <c r="AW33" s="297" t="str">
        <f t="shared" si="36"/>
        <v/>
      </c>
      <c r="AX33" s="300"/>
      <c r="AY33" s="297" t="str">
        <f t="shared" si="37"/>
        <v/>
      </c>
      <c r="AZ33" s="297" t="str">
        <f t="shared" si="38"/>
        <v/>
      </c>
      <c r="BA33" s="301" t="str">
        <f t="shared" si="39"/>
        <v/>
      </c>
      <c r="BB33" s="302" t="str">
        <f t="shared" si="40"/>
        <v/>
      </c>
      <c r="BC33" s="303" t="str">
        <f t="shared" si="41"/>
        <v/>
      </c>
      <c r="BD33" s="301" t="str">
        <f t="shared" si="42"/>
        <v/>
      </c>
      <c r="BE33" s="302" t="str">
        <f t="shared" si="43"/>
        <v/>
      </c>
      <c r="BF33" s="303" t="str">
        <f t="shared" si="44"/>
        <v/>
      </c>
      <c r="BG33" s="301" t="str">
        <f t="shared" si="45"/>
        <v/>
      </c>
      <c r="BH33" s="304" t="str">
        <f t="shared" si="46"/>
        <v/>
      </c>
      <c r="BI33" s="305" t="str">
        <f t="shared" si="47"/>
        <v/>
      </c>
      <c r="BJ33" s="305" t="str">
        <f t="shared" si="48"/>
        <v/>
      </c>
      <c r="BK33" s="443" t="str">
        <f t="shared" si="49"/>
        <v/>
      </c>
      <c r="BL33" s="306" t="str">
        <f t="shared" si="56"/>
        <v/>
      </c>
      <c r="BM33" s="100" t="str">
        <f t="shared" si="57"/>
        <v/>
      </c>
      <c r="BN33" s="101" t="str">
        <f t="shared" si="58"/>
        <v/>
      </c>
      <c r="BO33" s="102" t="str">
        <f t="shared" si="59"/>
        <v/>
      </c>
      <c r="BP33" s="100" t="str">
        <f t="shared" si="60"/>
        <v/>
      </c>
      <c r="BQ33" s="101" t="str">
        <f t="shared" si="61"/>
        <v/>
      </c>
      <c r="BR33" s="102" t="str">
        <f t="shared" si="62"/>
        <v/>
      </c>
      <c r="BS33" s="100" t="str">
        <f t="shared" si="63"/>
        <v/>
      </c>
      <c r="BT33" s="105" t="str">
        <f t="shared" si="64"/>
        <v/>
      </c>
      <c r="BU33" s="305" t="str">
        <f t="shared" si="50"/>
        <v/>
      </c>
      <c r="BV33" s="305" t="str">
        <f t="shared" si="51"/>
        <v/>
      </c>
      <c r="BW33" s="305" t="str">
        <f t="shared" si="52"/>
        <v/>
      </c>
      <c r="BX33" s="307" t="str">
        <f t="shared" si="53"/>
        <v/>
      </c>
      <c r="BY33" s="308" t="str">
        <f t="shared" si="54"/>
        <v/>
      </c>
    </row>
    <row r="34" spans="1:77" s="4" customFormat="1" ht="15.75" x14ac:dyDescent="0.25">
      <c r="A34" s="106">
        <v>13</v>
      </c>
      <c r="B34" s="290"/>
      <c r="C34" s="20"/>
      <c r="D34" s="635"/>
      <c r="E34" s="637"/>
      <c r="F34" s="639"/>
      <c r="G34" s="45"/>
      <c r="H34" s="291"/>
      <c r="I34" s="291"/>
      <c r="J34" s="292"/>
      <c r="K34" s="293"/>
      <c r="L34" s="35" t="str">
        <f t="shared" si="0"/>
        <v/>
      </c>
      <c r="M34" s="35" t="str">
        <f t="shared" si="1"/>
        <v/>
      </c>
      <c r="N34" s="35" t="str">
        <f t="shared" si="2"/>
        <v/>
      </c>
      <c r="O34" s="36" t="str">
        <f t="shared" si="3"/>
        <v/>
      </c>
      <c r="P34" s="37" t="str">
        <f t="shared" si="55"/>
        <v/>
      </c>
      <c r="Q34" s="69" t="str">
        <f t="shared" si="4"/>
        <v/>
      </c>
      <c r="R34" s="294" t="str">
        <f t="shared" si="5"/>
        <v/>
      </c>
      <c r="S34" s="37" t="str">
        <f t="shared" si="6"/>
        <v/>
      </c>
      <c r="T34" s="69" t="str">
        <f t="shared" si="7"/>
        <v/>
      </c>
      <c r="U34" s="294" t="str">
        <f t="shared" si="8"/>
        <v/>
      </c>
      <c r="V34" s="37" t="str">
        <f t="shared" si="9"/>
        <v/>
      </c>
      <c r="W34" s="69" t="str">
        <f t="shared" si="10"/>
        <v/>
      </c>
      <c r="X34" s="38" t="str">
        <f t="shared" si="11"/>
        <v/>
      </c>
      <c r="Y34" s="38" t="str">
        <f t="shared" si="12"/>
        <v/>
      </c>
      <c r="Z34" s="38" t="str">
        <f t="shared" si="13"/>
        <v/>
      </c>
      <c r="AA34" s="39" t="str">
        <f t="shared" si="14"/>
        <v/>
      </c>
      <c r="AB34" s="295">
        <f t="shared" si="15"/>
        <v>0</v>
      </c>
      <c r="AC34" s="295" t="str">
        <f t="shared" si="16"/>
        <v/>
      </c>
      <c r="AD34" s="295" t="str">
        <f t="shared" si="17"/>
        <v/>
      </c>
      <c r="AE34" s="296" t="str">
        <f t="shared" si="18"/>
        <v/>
      </c>
      <c r="AF34" s="296" t="str">
        <f t="shared" si="19"/>
        <v/>
      </c>
      <c r="AG34" s="297" t="str">
        <f t="shared" si="20"/>
        <v/>
      </c>
      <c r="AH34" s="296" t="str">
        <f t="shared" si="21"/>
        <v/>
      </c>
      <c r="AI34" s="296" t="str">
        <f t="shared" si="22"/>
        <v/>
      </c>
      <c r="AJ34" s="297" t="str">
        <f t="shared" si="23"/>
        <v/>
      </c>
      <c r="AK34" s="296" t="str">
        <f t="shared" si="24"/>
        <v/>
      </c>
      <c r="AL34" s="296" t="str">
        <f t="shared" si="25"/>
        <v/>
      </c>
      <c r="AM34" s="297" t="str">
        <f t="shared" si="26"/>
        <v/>
      </c>
      <c r="AN34" s="298" t="str">
        <f t="shared" si="27"/>
        <v/>
      </c>
      <c r="AO34" s="299" t="str">
        <f t="shared" si="28"/>
        <v/>
      </c>
      <c r="AP34" s="296" t="str">
        <f t="shared" si="29"/>
        <v/>
      </c>
      <c r="AQ34" s="297" t="str">
        <f t="shared" si="30"/>
        <v/>
      </c>
      <c r="AR34" s="299" t="str">
        <f t="shared" si="31"/>
        <v/>
      </c>
      <c r="AS34" s="296" t="str">
        <f t="shared" si="32"/>
        <v/>
      </c>
      <c r="AT34" s="297" t="str">
        <f t="shared" si="33"/>
        <v/>
      </c>
      <c r="AU34" s="299" t="str">
        <f t="shared" si="34"/>
        <v/>
      </c>
      <c r="AV34" s="296" t="str">
        <f t="shared" si="35"/>
        <v/>
      </c>
      <c r="AW34" s="297" t="str">
        <f t="shared" si="36"/>
        <v/>
      </c>
      <c r="AX34" s="300"/>
      <c r="AY34" s="297" t="str">
        <f t="shared" si="37"/>
        <v/>
      </c>
      <c r="AZ34" s="297" t="str">
        <f t="shared" si="38"/>
        <v/>
      </c>
      <c r="BA34" s="301" t="str">
        <f t="shared" si="39"/>
        <v/>
      </c>
      <c r="BB34" s="302" t="str">
        <f t="shared" si="40"/>
        <v/>
      </c>
      <c r="BC34" s="303" t="str">
        <f t="shared" si="41"/>
        <v/>
      </c>
      <c r="BD34" s="301" t="str">
        <f t="shared" si="42"/>
        <v/>
      </c>
      <c r="BE34" s="302" t="str">
        <f t="shared" si="43"/>
        <v/>
      </c>
      <c r="BF34" s="303" t="str">
        <f t="shared" si="44"/>
        <v/>
      </c>
      <c r="BG34" s="301" t="str">
        <f t="shared" si="45"/>
        <v/>
      </c>
      <c r="BH34" s="304" t="str">
        <f t="shared" si="46"/>
        <v/>
      </c>
      <c r="BI34" s="305" t="str">
        <f t="shared" si="47"/>
        <v/>
      </c>
      <c r="BJ34" s="305" t="str">
        <f t="shared" si="48"/>
        <v/>
      </c>
      <c r="BK34" s="443" t="str">
        <f t="shared" si="49"/>
        <v/>
      </c>
      <c r="BL34" s="306" t="str">
        <f t="shared" si="56"/>
        <v/>
      </c>
      <c r="BM34" s="100" t="str">
        <f t="shared" si="57"/>
        <v/>
      </c>
      <c r="BN34" s="101" t="str">
        <f t="shared" si="58"/>
        <v/>
      </c>
      <c r="BO34" s="102" t="str">
        <f t="shared" si="59"/>
        <v/>
      </c>
      <c r="BP34" s="100" t="str">
        <f t="shared" si="60"/>
        <v/>
      </c>
      <c r="BQ34" s="101" t="str">
        <f t="shared" si="61"/>
        <v/>
      </c>
      <c r="BR34" s="102" t="str">
        <f t="shared" si="62"/>
        <v/>
      </c>
      <c r="BS34" s="100" t="str">
        <f t="shared" si="63"/>
        <v/>
      </c>
      <c r="BT34" s="105" t="str">
        <f t="shared" si="64"/>
        <v/>
      </c>
      <c r="BU34" s="305" t="str">
        <f t="shared" si="50"/>
        <v/>
      </c>
      <c r="BV34" s="305" t="str">
        <f t="shared" si="51"/>
        <v/>
      </c>
      <c r="BW34" s="305" t="str">
        <f t="shared" si="52"/>
        <v/>
      </c>
      <c r="BX34" s="307" t="str">
        <f t="shared" si="53"/>
        <v/>
      </c>
      <c r="BY34" s="308" t="str">
        <f t="shared" si="54"/>
        <v/>
      </c>
    </row>
    <row r="35" spans="1:77" s="4" customFormat="1" ht="15.75" x14ac:dyDescent="0.25">
      <c r="A35" s="106">
        <v>14</v>
      </c>
      <c r="B35" s="290"/>
      <c r="C35" s="20"/>
      <c r="D35" s="635"/>
      <c r="E35" s="637"/>
      <c r="F35" s="639"/>
      <c r="G35" s="45"/>
      <c r="H35" s="291"/>
      <c r="I35" s="291"/>
      <c r="J35" s="292"/>
      <c r="K35" s="293"/>
      <c r="L35" s="35" t="str">
        <f t="shared" si="0"/>
        <v/>
      </c>
      <c r="M35" s="35" t="str">
        <f t="shared" si="1"/>
        <v/>
      </c>
      <c r="N35" s="35" t="str">
        <f t="shared" si="2"/>
        <v/>
      </c>
      <c r="O35" s="36" t="str">
        <f t="shared" si="3"/>
        <v/>
      </c>
      <c r="P35" s="37" t="str">
        <f t="shared" si="55"/>
        <v/>
      </c>
      <c r="Q35" s="69" t="str">
        <f t="shared" si="4"/>
        <v/>
      </c>
      <c r="R35" s="294" t="str">
        <f t="shared" si="5"/>
        <v/>
      </c>
      <c r="S35" s="37" t="str">
        <f t="shared" si="6"/>
        <v/>
      </c>
      <c r="T35" s="69" t="str">
        <f t="shared" si="7"/>
        <v/>
      </c>
      <c r="U35" s="294" t="str">
        <f t="shared" si="8"/>
        <v/>
      </c>
      <c r="V35" s="37" t="str">
        <f t="shared" si="9"/>
        <v/>
      </c>
      <c r="W35" s="69" t="str">
        <f t="shared" si="10"/>
        <v/>
      </c>
      <c r="X35" s="38" t="str">
        <f t="shared" si="11"/>
        <v/>
      </c>
      <c r="Y35" s="38" t="str">
        <f t="shared" si="12"/>
        <v/>
      </c>
      <c r="Z35" s="38" t="str">
        <f t="shared" si="13"/>
        <v/>
      </c>
      <c r="AA35" s="39" t="str">
        <f t="shared" si="14"/>
        <v/>
      </c>
      <c r="AB35" s="295">
        <f t="shared" si="15"/>
        <v>0</v>
      </c>
      <c r="AC35" s="295" t="str">
        <f t="shared" si="16"/>
        <v/>
      </c>
      <c r="AD35" s="295" t="str">
        <f t="shared" si="17"/>
        <v/>
      </c>
      <c r="AE35" s="296" t="str">
        <f t="shared" si="18"/>
        <v/>
      </c>
      <c r="AF35" s="296" t="str">
        <f t="shared" si="19"/>
        <v/>
      </c>
      <c r="AG35" s="297" t="str">
        <f t="shared" si="20"/>
        <v/>
      </c>
      <c r="AH35" s="296" t="str">
        <f t="shared" si="21"/>
        <v/>
      </c>
      <c r="AI35" s="296" t="str">
        <f t="shared" si="22"/>
        <v/>
      </c>
      <c r="AJ35" s="297" t="str">
        <f t="shared" si="23"/>
        <v/>
      </c>
      <c r="AK35" s="296" t="str">
        <f t="shared" si="24"/>
        <v/>
      </c>
      <c r="AL35" s="296" t="str">
        <f t="shared" si="25"/>
        <v/>
      </c>
      <c r="AM35" s="297" t="str">
        <f t="shared" si="26"/>
        <v/>
      </c>
      <c r="AN35" s="298" t="str">
        <f t="shared" si="27"/>
        <v/>
      </c>
      <c r="AO35" s="299" t="str">
        <f t="shared" si="28"/>
        <v/>
      </c>
      <c r="AP35" s="296" t="str">
        <f t="shared" si="29"/>
        <v/>
      </c>
      <c r="AQ35" s="297" t="str">
        <f t="shared" si="30"/>
        <v/>
      </c>
      <c r="AR35" s="299" t="str">
        <f t="shared" si="31"/>
        <v/>
      </c>
      <c r="AS35" s="296" t="str">
        <f t="shared" si="32"/>
        <v/>
      </c>
      <c r="AT35" s="297" t="str">
        <f t="shared" si="33"/>
        <v/>
      </c>
      <c r="AU35" s="299" t="str">
        <f t="shared" si="34"/>
        <v/>
      </c>
      <c r="AV35" s="296" t="str">
        <f t="shared" si="35"/>
        <v/>
      </c>
      <c r="AW35" s="297" t="str">
        <f t="shared" si="36"/>
        <v/>
      </c>
      <c r="AX35" s="300"/>
      <c r="AY35" s="297" t="str">
        <f t="shared" si="37"/>
        <v/>
      </c>
      <c r="AZ35" s="297" t="str">
        <f t="shared" si="38"/>
        <v/>
      </c>
      <c r="BA35" s="301" t="str">
        <f t="shared" si="39"/>
        <v/>
      </c>
      <c r="BB35" s="302" t="str">
        <f t="shared" si="40"/>
        <v/>
      </c>
      <c r="BC35" s="303" t="str">
        <f t="shared" si="41"/>
        <v/>
      </c>
      <c r="BD35" s="301" t="str">
        <f t="shared" si="42"/>
        <v/>
      </c>
      <c r="BE35" s="302" t="str">
        <f t="shared" si="43"/>
        <v/>
      </c>
      <c r="BF35" s="303" t="str">
        <f t="shared" si="44"/>
        <v/>
      </c>
      <c r="BG35" s="301" t="str">
        <f t="shared" si="45"/>
        <v/>
      </c>
      <c r="BH35" s="304" t="str">
        <f t="shared" si="46"/>
        <v/>
      </c>
      <c r="BI35" s="305" t="str">
        <f t="shared" si="47"/>
        <v/>
      </c>
      <c r="BJ35" s="305" t="str">
        <f t="shared" si="48"/>
        <v/>
      </c>
      <c r="BK35" s="443" t="str">
        <f t="shared" si="49"/>
        <v/>
      </c>
      <c r="BL35" s="306" t="str">
        <f t="shared" si="56"/>
        <v/>
      </c>
      <c r="BM35" s="100" t="str">
        <f t="shared" si="57"/>
        <v/>
      </c>
      <c r="BN35" s="101" t="str">
        <f t="shared" si="58"/>
        <v/>
      </c>
      <c r="BO35" s="102" t="str">
        <f t="shared" si="59"/>
        <v/>
      </c>
      <c r="BP35" s="100" t="str">
        <f t="shared" si="60"/>
        <v/>
      </c>
      <c r="BQ35" s="101" t="str">
        <f t="shared" si="61"/>
        <v/>
      </c>
      <c r="BR35" s="102" t="str">
        <f t="shared" si="62"/>
        <v/>
      </c>
      <c r="BS35" s="100" t="str">
        <f t="shared" si="63"/>
        <v/>
      </c>
      <c r="BT35" s="105" t="str">
        <f t="shared" si="64"/>
        <v/>
      </c>
      <c r="BU35" s="305" t="str">
        <f t="shared" si="50"/>
        <v/>
      </c>
      <c r="BV35" s="305" t="str">
        <f t="shared" si="51"/>
        <v/>
      </c>
      <c r="BW35" s="305" t="str">
        <f t="shared" si="52"/>
        <v/>
      </c>
      <c r="BX35" s="307" t="str">
        <f t="shared" si="53"/>
        <v/>
      </c>
      <c r="BY35" s="308" t="str">
        <f t="shared" si="54"/>
        <v/>
      </c>
    </row>
    <row r="36" spans="1:77" s="4" customFormat="1" ht="15.75" x14ac:dyDescent="0.25">
      <c r="A36" s="106">
        <v>15</v>
      </c>
      <c r="B36" s="290"/>
      <c r="C36" s="20"/>
      <c r="D36" s="635"/>
      <c r="E36" s="637"/>
      <c r="F36" s="639"/>
      <c r="G36" s="45"/>
      <c r="H36" s="291"/>
      <c r="I36" s="291"/>
      <c r="J36" s="292"/>
      <c r="K36" s="293"/>
      <c r="L36" s="35" t="str">
        <f t="shared" si="0"/>
        <v/>
      </c>
      <c r="M36" s="35" t="str">
        <f t="shared" si="1"/>
        <v/>
      </c>
      <c r="N36" s="35" t="str">
        <f t="shared" si="2"/>
        <v/>
      </c>
      <c r="O36" s="36" t="str">
        <f t="shared" si="3"/>
        <v/>
      </c>
      <c r="P36" s="37" t="str">
        <f t="shared" si="55"/>
        <v/>
      </c>
      <c r="Q36" s="69" t="str">
        <f t="shared" si="4"/>
        <v/>
      </c>
      <c r="R36" s="294" t="str">
        <f t="shared" si="5"/>
        <v/>
      </c>
      <c r="S36" s="37" t="str">
        <f t="shared" si="6"/>
        <v/>
      </c>
      <c r="T36" s="69" t="str">
        <f t="shared" si="7"/>
        <v/>
      </c>
      <c r="U36" s="294" t="str">
        <f t="shared" si="8"/>
        <v/>
      </c>
      <c r="V36" s="37" t="str">
        <f t="shared" si="9"/>
        <v/>
      </c>
      <c r="W36" s="69" t="str">
        <f t="shared" si="10"/>
        <v/>
      </c>
      <c r="X36" s="38" t="str">
        <f t="shared" si="11"/>
        <v/>
      </c>
      <c r="Y36" s="38" t="str">
        <f t="shared" si="12"/>
        <v/>
      </c>
      <c r="Z36" s="38" t="str">
        <f t="shared" si="13"/>
        <v/>
      </c>
      <c r="AA36" s="39" t="str">
        <f t="shared" si="14"/>
        <v/>
      </c>
      <c r="AB36" s="295">
        <f t="shared" si="15"/>
        <v>0</v>
      </c>
      <c r="AC36" s="295" t="str">
        <f t="shared" si="16"/>
        <v/>
      </c>
      <c r="AD36" s="295" t="str">
        <f t="shared" si="17"/>
        <v/>
      </c>
      <c r="AE36" s="296" t="str">
        <f t="shared" si="18"/>
        <v/>
      </c>
      <c r="AF36" s="296" t="str">
        <f t="shared" si="19"/>
        <v/>
      </c>
      <c r="AG36" s="297" t="str">
        <f t="shared" si="20"/>
        <v/>
      </c>
      <c r="AH36" s="296" t="str">
        <f t="shared" si="21"/>
        <v/>
      </c>
      <c r="AI36" s="296" t="str">
        <f t="shared" si="22"/>
        <v/>
      </c>
      <c r="AJ36" s="297" t="str">
        <f t="shared" si="23"/>
        <v/>
      </c>
      <c r="AK36" s="296" t="str">
        <f t="shared" si="24"/>
        <v/>
      </c>
      <c r="AL36" s="296" t="str">
        <f t="shared" si="25"/>
        <v/>
      </c>
      <c r="AM36" s="297" t="str">
        <f t="shared" si="26"/>
        <v/>
      </c>
      <c r="AN36" s="298" t="str">
        <f t="shared" si="27"/>
        <v/>
      </c>
      <c r="AO36" s="299" t="str">
        <f t="shared" si="28"/>
        <v/>
      </c>
      <c r="AP36" s="296" t="str">
        <f t="shared" si="29"/>
        <v/>
      </c>
      <c r="AQ36" s="297" t="str">
        <f t="shared" si="30"/>
        <v/>
      </c>
      <c r="AR36" s="299" t="str">
        <f t="shared" si="31"/>
        <v/>
      </c>
      <c r="AS36" s="296" t="str">
        <f t="shared" si="32"/>
        <v/>
      </c>
      <c r="AT36" s="297" t="str">
        <f t="shared" si="33"/>
        <v/>
      </c>
      <c r="AU36" s="299" t="str">
        <f t="shared" si="34"/>
        <v/>
      </c>
      <c r="AV36" s="296" t="str">
        <f t="shared" si="35"/>
        <v/>
      </c>
      <c r="AW36" s="297" t="str">
        <f t="shared" si="36"/>
        <v/>
      </c>
      <c r="AX36" s="300"/>
      <c r="AY36" s="297" t="str">
        <f t="shared" si="37"/>
        <v/>
      </c>
      <c r="AZ36" s="297" t="str">
        <f t="shared" si="38"/>
        <v/>
      </c>
      <c r="BA36" s="301" t="str">
        <f t="shared" si="39"/>
        <v/>
      </c>
      <c r="BB36" s="302" t="str">
        <f t="shared" si="40"/>
        <v/>
      </c>
      <c r="BC36" s="303" t="str">
        <f t="shared" si="41"/>
        <v/>
      </c>
      <c r="BD36" s="301" t="str">
        <f t="shared" si="42"/>
        <v/>
      </c>
      <c r="BE36" s="302" t="str">
        <f t="shared" si="43"/>
        <v/>
      </c>
      <c r="BF36" s="303" t="str">
        <f t="shared" si="44"/>
        <v/>
      </c>
      <c r="BG36" s="301" t="str">
        <f t="shared" si="45"/>
        <v/>
      </c>
      <c r="BH36" s="304" t="str">
        <f t="shared" si="46"/>
        <v/>
      </c>
      <c r="BI36" s="305" t="str">
        <f t="shared" si="47"/>
        <v/>
      </c>
      <c r="BJ36" s="305" t="str">
        <f t="shared" si="48"/>
        <v/>
      </c>
      <c r="BK36" s="443" t="str">
        <f t="shared" si="49"/>
        <v/>
      </c>
      <c r="BL36" s="306" t="str">
        <f t="shared" si="56"/>
        <v/>
      </c>
      <c r="BM36" s="100" t="str">
        <f t="shared" si="57"/>
        <v/>
      </c>
      <c r="BN36" s="101" t="str">
        <f t="shared" si="58"/>
        <v/>
      </c>
      <c r="BO36" s="102" t="str">
        <f t="shared" si="59"/>
        <v/>
      </c>
      <c r="BP36" s="100" t="str">
        <f t="shared" si="60"/>
        <v/>
      </c>
      <c r="BQ36" s="101" t="str">
        <f t="shared" si="61"/>
        <v/>
      </c>
      <c r="BR36" s="102" t="str">
        <f t="shared" si="62"/>
        <v/>
      </c>
      <c r="BS36" s="100" t="str">
        <f t="shared" si="63"/>
        <v/>
      </c>
      <c r="BT36" s="105" t="str">
        <f t="shared" si="64"/>
        <v/>
      </c>
      <c r="BU36" s="305" t="str">
        <f t="shared" si="50"/>
        <v/>
      </c>
      <c r="BV36" s="305" t="str">
        <f t="shared" si="51"/>
        <v/>
      </c>
      <c r="BW36" s="305" t="str">
        <f t="shared" si="52"/>
        <v/>
      </c>
      <c r="BX36" s="307" t="str">
        <f t="shared" si="53"/>
        <v/>
      </c>
      <c r="BY36" s="308" t="str">
        <f t="shared" si="54"/>
        <v/>
      </c>
    </row>
    <row r="37" spans="1:77" s="4" customFormat="1" ht="15.75" x14ac:dyDescent="0.25">
      <c r="A37" s="106">
        <v>16</v>
      </c>
      <c r="B37" s="290"/>
      <c r="C37" s="20"/>
      <c r="D37" s="635"/>
      <c r="E37" s="637"/>
      <c r="F37" s="639"/>
      <c r="G37" s="45"/>
      <c r="H37" s="291"/>
      <c r="I37" s="291"/>
      <c r="J37" s="292"/>
      <c r="K37" s="293"/>
      <c r="L37" s="35" t="str">
        <f t="shared" si="0"/>
        <v/>
      </c>
      <c r="M37" s="35" t="str">
        <f t="shared" si="1"/>
        <v/>
      </c>
      <c r="N37" s="35" t="str">
        <f t="shared" si="2"/>
        <v/>
      </c>
      <c r="O37" s="36" t="str">
        <f t="shared" si="3"/>
        <v/>
      </c>
      <c r="P37" s="37" t="str">
        <f t="shared" si="55"/>
        <v/>
      </c>
      <c r="Q37" s="69" t="str">
        <f t="shared" si="4"/>
        <v/>
      </c>
      <c r="R37" s="294" t="str">
        <f t="shared" si="5"/>
        <v/>
      </c>
      <c r="S37" s="37" t="str">
        <f t="shared" si="6"/>
        <v/>
      </c>
      <c r="T37" s="69" t="str">
        <f t="shared" si="7"/>
        <v/>
      </c>
      <c r="U37" s="294" t="str">
        <f t="shared" si="8"/>
        <v/>
      </c>
      <c r="V37" s="37" t="str">
        <f t="shared" si="9"/>
        <v/>
      </c>
      <c r="W37" s="69" t="str">
        <f t="shared" si="10"/>
        <v/>
      </c>
      <c r="X37" s="38" t="str">
        <f t="shared" si="11"/>
        <v/>
      </c>
      <c r="Y37" s="38" t="str">
        <f t="shared" si="12"/>
        <v/>
      </c>
      <c r="Z37" s="38" t="str">
        <f t="shared" si="13"/>
        <v/>
      </c>
      <c r="AA37" s="39" t="str">
        <f t="shared" si="14"/>
        <v/>
      </c>
      <c r="AB37" s="295">
        <f t="shared" si="15"/>
        <v>0</v>
      </c>
      <c r="AC37" s="295" t="str">
        <f t="shared" si="16"/>
        <v/>
      </c>
      <c r="AD37" s="295" t="str">
        <f t="shared" si="17"/>
        <v/>
      </c>
      <c r="AE37" s="296" t="str">
        <f t="shared" si="18"/>
        <v/>
      </c>
      <c r="AF37" s="296" t="str">
        <f t="shared" si="19"/>
        <v/>
      </c>
      <c r="AG37" s="297" t="str">
        <f t="shared" si="20"/>
        <v/>
      </c>
      <c r="AH37" s="296" t="str">
        <f t="shared" si="21"/>
        <v/>
      </c>
      <c r="AI37" s="296" t="str">
        <f t="shared" si="22"/>
        <v/>
      </c>
      <c r="AJ37" s="297" t="str">
        <f t="shared" si="23"/>
        <v/>
      </c>
      <c r="AK37" s="296" t="str">
        <f t="shared" si="24"/>
        <v/>
      </c>
      <c r="AL37" s="296" t="str">
        <f t="shared" si="25"/>
        <v/>
      </c>
      <c r="AM37" s="297" t="str">
        <f t="shared" si="26"/>
        <v/>
      </c>
      <c r="AN37" s="298" t="str">
        <f t="shared" si="27"/>
        <v/>
      </c>
      <c r="AO37" s="299" t="str">
        <f t="shared" si="28"/>
        <v/>
      </c>
      <c r="AP37" s="296" t="str">
        <f t="shared" si="29"/>
        <v/>
      </c>
      <c r="AQ37" s="297" t="str">
        <f t="shared" si="30"/>
        <v/>
      </c>
      <c r="AR37" s="299" t="str">
        <f t="shared" si="31"/>
        <v/>
      </c>
      <c r="AS37" s="296" t="str">
        <f t="shared" si="32"/>
        <v/>
      </c>
      <c r="AT37" s="297" t="str">
        <f t="shared" si="33"/>
        <v/>
      </c>
      <c r="AU37" s="299" t="str">
        <f t="shared" si="34"/>
        <v/>
      </c>
      <c r="AV37" s="296" t="str">
        <f t="shared" si="35"/>
        <v/>
      </c>
      <c r="AW37" s="297" t="str">
        <f t="shared" si="36"/>
        <v/>
      </c>
      <c r="AX37" s="300"/>
      <c r="AY37" s="297" t="str">
        <f t="shared" si="37"/>
        <v/>
      </c>
      <c r="AZ37" s="297" t="str">
        <f t="shared" si="38"/>
        <v/>
      </c>
      <c r="BA37" s="301" t="str">
        <f t="shared" si="39"/>
        <v/>
      </c>
      <c r="BB37" s="302" t="str">
        <f t="shared" si="40"/>
        <v/>
      </c>
      <c r="BC37" s="303" t="str">
        <f t="shared" si="41"/>
        <v/>
      </c>
      <c r="BD37" s="301" t="str">
        <f t="shared" si="42"/>
        <v/>
      </c>
      <c r="BE37" s="302" t="str">
        <f t="shared" si="43"/>
        <v/>
      </c>
      <c r="BF37" s="303" t="str">
        <f t="shared" si="44"/>
        <v/>
      </c>
      <c r="BG37" s="301" t="str">
        <f t="shared" si="45"/>
        <v/>
      </c>
      <c r="BH37" s="304" t="str">
        <f t="shared" si="46"/>
        <v/>
      </c>
      <c r="BI37" s="305" t="str">
        <f t="shared" si="47"/>
        <v/>
      </c>
      <c r="BJ37" s="305" t="str">
        <f t="shared" si="48"/>
        <v/>
      </c>
      <c r="BK37" s="443" t="str">
        <f t="shared" si="49"/>
        <v/>
      </c>
      <c r="BL37" s="306" t="str">
        <f t="shared" si="56"/>
        <v/>
      </c>
      <c r="BM37" s="100" t="str">
        <f t="shared" si="57"/>
        <v/>
      </c>
      <c r="BN37" s="101" t="str">
        <f t="shared" si="58"/>
        <v/>
      </c>
      <c r="BO37" s="102" t="str">
        <f t="shared" si="59"/>
        <v/>
      </c>
      <c r="BP37" s="100" t="str">
        <f t="shared" si="60"/>
        <v/>
      </c>
      <c r="BQ37" s="101" t="str">
        <f t="shared" si="61"/>
        <v/>
      </c>
      <c r="BR37" s="102" t="str">
        <f t="shared" si="62"/>
        <v/>
      </c>
      <c r="BS37" s="100" t="str">
        <f t="shared" si="63"/>
        <v/>
      </c>
      <c r="BT37" s="105" t="str">
        <f t="shared" si="64"/>
        <v/>
      </c>
      <c r="BU37" s="305" t="str">
        <f t="shared" si="50"/>
        <v/>
      </c>
      <c r="BV37" s="305" t="str">
        <f t="shared" si="51"/>
        <v/>
      </c>
      <c r="BW37" s="305" t="str">
        <f t="shared" si="52"/>
        <v/>
      </c>
      <c r="BX37" s="307" t="str">
        <f t="shared" si="53"/>
        <v/>
      </c>
      <c r="BY37" s="308" t="str">
        <f t="shared" si="54"/>
        <v/>
      </c>
    </row>
    <row r="38" spans="1:77" s="4" customFormat="1" ht="15.75" x14ac:dyDescent="0.25">
      <c r="A38" s="106">
        <v>17</v>
      </c>
      <c r="B38" s="290"/>
      <c r="C38" s="20"/>
      <c r="D38" s="635"/>
      <c r="E38" s="637"/>
      <c r="F38" s="639"/>
      <c r="G38" s="45"/>
      <c r="H38" s="291"/>
      <c r="I38" s="291"/>
      <c r="J38" s="292"/>
      <c r="K38" s="293"/>
      <c r="L38" s="35" t="str">
        <f t="shared" si="0"/>
        <v/>
      </c>
      <c r="M38" s="35" t="str">
        <f t="shared" si="1"/>
        <v/>
      </c>
      <c r="N38" s="35" t="str">
        <f t="shared" si="2"/>
        <v/>
      </c>
      <c r="O38" s="36" t="str">
        <f t="shared" si="3"/>
        <v/>
      </c>
      <c r="P38" s="37" t="str">
        <f t="shared" si="55"/>
        <v/>
      </c>
      <c r="Q38" s="69" t="str">
        <f t="shared" si="4"/>
        <v/>
      </c>
      <c r="R38" s="294" t="str">
        <f t="shared" si="5"/>
        <v/>
      </c>
      <c r="S38" s="37" t="str">
        <f t="shared" si="6"/>
        <v/>
      </c>
      <c r="T38" s="69" t="str">
        <f t="shared" si="7"/>
        <v/>
      </c>
      <c r="U38" s="294" t="str">
        <f t="shared" si="8"/>
        <v/>
      </c>
      <c r="V38" s="37" t="str">
        <f t="shared" si="9"/>
        <v/>
      </c>
      <c r="W38" s="69" t="str">
        <f t="shared" si="10"/>
        <v/>
      </c>
      <c r="X38" s="38" t="str">
        <f t="shared" si="11"/>
        <v/>
      </c>
      <c r="Y38" s="38" t="str">
        <f t="shared" si="12"/>
        <v/>
      </c>
      <c r="Z38" s="38" t="str">
        <f t="shared" si="13"/>
        <v/>
      </c>
      <c r="AA38" s="39" t="str">
        <f t="shared" si="14"/>
        <v/>
      </c>
      <c r="AB38" s="295">
        <f t="shared" si="15"/>
        <v>0</v>
      </c>
      <c r="AC38" s="295" t="str">
        <f t="shared" si="16"/>
        <v/>
      </c>
      <c r="AD38" s="295" t="str">
        <f t="shared" si="17"/>
        <v/>
      </c>
      <c r="AE38" s="296" t="str">
        <f t="shared" si="18"/>
        <v/>
      </c>
      <c r="AF38" s="296" t="str">
        <f t="shared" si="19"/>
        <v/>
      </c>
      <c r="AG38" s="297" t="str">
        <f t="shared" si="20"/>
        <v/>
      </c>
      <c r="AH38" s="296" t="str">
        <f t="shared" si="21"/>
        <v/>
      </c>
      <c r="AI38" s="296" t="str">
        <f t="shared" si="22"/>
        <v/>
      </c>
      <c r="AJ38" s="297" t="str">
        <f t="shared" si="23"/>
        <v/>
      </c>
      <c r="AK38" s="296" t="str">
        <f t="shared" si="24"/>
        <v/>
      </c>
      <c r="AL38" s="296" t="str">
        <f t="shared" si="25"/>
        <v/>
      </c>
      <c r="AM38" s="297" t="str">
        <f t="shared" si="26"/>
        <v/>
      </c>
      <c r="AN38" s="298" t="str">
        <f t="shared" si="27"/>
        <v/>
      </c>
      <c r="AO38" s="299" t="str">
        <f t="shared" si="28"/>
        <v/>
      </c>
      <c r="AP38" s="296" t="str">
        <f t="shared" si="29"/>
        <v/>
      </c>
      <c r="AQ38" s="297" t="str">
        <f t="shared" si="30"/>
        <v/>
      </c>
      <c r="AR38" s="299" t="str">
        <f t="shared" si="31"/>
        <v/>
      </c>
      <c r="AS38" s="296" t="str">
        <f t="shared" si="32"/>
        <v/>
      </c>
      <c r="AT38" s="297" t="str">
        <f t="shared" si="33"/>
        <v/>
      </c>
      <c r="AU38" s="299" t="str">
        <f t="shared" si="34"/>
        <v/>
      </c>
      <c r="AV38" s="296" t="str">
        <f t="shared" si="35"/>
        <v/>
      </c>
      <c r="AW38" s="297" t="str">
        <f t="shared" si="36"/>
        <v/>
      </c>
      <c r="AX38" s="300"/>
      <c r="AY38" s="297" t="str">
        <f t="shared" si="37"/>
        <v/>
      </c>
      <c r="AZ38" s="297" t="str">
        <f t="shared" si="38"/>
        <v/>
      </c>
      <c r="BA38" s="301" t="str">
        <f t="shared" si="39"/>
        <v/>
      </c>
      <c r="BB38" s="302" t="str">
        <f t="shared" si="40"/>
        <v/>
      </c>
      <c r="BC38" s="303" t="str">
        <f t="shared" si="41"/>
        <v/>
      </c>
      <c r="BD38" s="301" t="str">
        <f t="shared" si="42"/>
        <v/>
      </c>
      <c r="BE38" s="302" t="str">
        <f t="shared" si="43"/>
        <v/>
      </c>
      <c r="BF38" s="303" t="str">
        <f t="shared" si="44"/>
        <v/>
      </c>
      <c r="BG38" s="301" t="str">
        <f t="shared" si="45"/>
        <v/>
      </c>
      <c r="BH38" s="304" t="str">
        <f t="shared" si="46"/>
        <v/>
      </c>
      <c r="BI38" s="305" t="str">
        <f t="shared" si="47"/>
        <v/>
      </c>
      <c r="BJ38" s="305" t="str">
        <f t="shared" si="48"/>
        <v/>
      </c>
      <c r="BK38" s="443" t="str">
        <f t="shared" si="49"/>
        <v/>
      </c>
      <c r="BL38" s="306" t="str">
        <f t="shared" si="56"/>
        <v/>
      </c>
      <c r="BM38" s="100" t="str">
        <f t="shared" si="57"/>
        <v/>
      </c>
      <c r="BN38" s="101" t="str">
        <f t="shared" si="58"/>
        <v/>
      </c>
      <c r="BO38" s="102" t="str">
        <f t="shared" si="59"/>
        <v/>
      </c>
      <c r="BP38" s="100" t="str">
        <f t="shared" si="60"/>
        <v/>
      </c>
      <c r="BQ38" s="101" t="str">
        <f t="shared" si="61"/>
        <v/>
      </c>
      <c r="BR38" s="102" t="str">
        <f t="shared" si="62"/>
        <v/>
      </c>
      <c r="BS38" s="100" t="str">
        <f t="shared" si="63"/>
        <v/>
      </c>
      <c r="BT38" s="105" t="str">
        <f t="shared" si="64"/>
        <v/>
      </c>
      <c r="BU38" s="305" t="str">
        <f t="shared" si="50"/>
        <v/>
      </c>
      <c r="BV38" s="305" t="str">
        <f t="shared" si="51"/>
        <v/>
      </c>
      <c r="BW38" s="305" t="str">
        <f t="shared" si="52"/>
        <v/>
      </c>
      <c r="BX38" s="307" t="str">
        <f t="shared" si="53"/>
        <v/>
      </c>
      <c r="BY38" s="308" t="str">
        <f t="shared" si="54"/>
        <v/>
      </c>
    </row>
    <row r="39" spans="1:77" s="4" customFormat="1" ht="15.75" x14ac:dyDescent="0.25">
      <c r="A39" s="106">
        <v>18</v>
      </c>
      <c r="B39" s="290"/>
      <c r="C39" s="20"/>
      <c r="D39" s="635"/>
      <c r="E39" s="637"/>
      <c r="F39" s="639"/>
      <c r="G39" s="45"/>
      <c r="H39" s="291"/>
      <c r="I39" s="291"/>
      <c r="J39" s="292"/>
      <c r="K39" s="293"/>
      <c r="L39" s="35" t="str">
        <f t="shared" si="0"/>
        <v/>
      </c>
      <c r="M39" s="35" t="str">
        <f t="shared" si="1"/>
        <v/>
      </c>
      <c r="N39" s="35" t="str">
        <f t="shared" si="2"/>
        <v/>
      </c>
      <c r="O39" s="36" t="str">
        <f t="shared" si="3"/>
        <v/>
      </c>
      <c r="P39" s="37" t="str">
        <f t="shared" si="55"/>
        <v/>
      </c>
      <c r="Q39" s="69" t="str">
        <f t="shared" si="4"/>
        <v/>
      </c>
      <c r="R39" s="294" t="str">
        <f t="shared" si="5"/>
        <v/>
      </c>
      <c r="S39" s="37" t="str">
        <f t="shared" si="6"/>
        <v/>
      </c>
      <c r="T39" s="69" t="str">
        <f t="shared" si="7"/>
        <v/>
      </c>
      <c r="U39" s="294" t="str">
        <f t="shared" si="8"/>
        <v/>
      </c>
      <c r="V39" s="37" t="str">
        <f t="shared" si="9"/>
        <v/>
      </c>
      <c r="W39" s="69" t="str">
        <f t="shared" si="10"/>
        <v/>
      </c>
      <c r="X39" s="38" t="str">
        <f t="shared" si="11"/>
        <v/>
      </c>
      <c r="Y39" s="38" t="str">
        <f t="shared" si="12"/>
        <v/>
      </c>
      <c r="Z39" s="38" t="str">
        <f t="shared" si="13"/>
        <v/>
      </c>
      <c r="AA39" s="39" t="str">
        <f t="shared" si="14"/>
        <v/>
      </c>
      <c r="AB39" s="295">
        <f t="shared" si="15"/>
        <v>0</v>
      </c>
      <c r="AC39" s="295" t="str">
        <f t="shared" si="16"/>
        <v/>
      </c>
      <c r="AD39" s="295" t="str">
        <f t="shared" si="17"/>
        <v/>
      </c>
      <c r="AE39" s="296" t="str">
        <f t="shared" si="18"/>
        <v/>
      </c>
      <c r="AF39" s="296" t="str">
        <f t="shared" si="19"/>
        <v/>
      </c>
      <c r="AG39" s="297" t="str">
        <f t="shared" si="20"/>
        <v/>
      </c>
      <c r="AH39" s="296" t="str">
        <f t="shared" si="21"/>
        <v/>
      </c>
      <c r="AI39" s="296" t="str">
        <f t="shared" si="22"/>
        <v/>
      </c>
      <c r="AJ39" s="297" t="str">
        <f t="shared" si="23"/>
        <v/>
      </c>
      <c r="AK39" s="296" t="str">
        <f t="shared" si="24"/>
        <v/>
      </c>
      <c r="AL39" s="296" t="str">
        <f t="shared" si="25"/>
        <v/>
      </c>
      <c r="AM39" s="297" t="str">
        <f t="shared" si="26"/>
        <v/>
      </c>
      <c r="AN39" s="298" t="str">
        <f t="shared" si="27"/>
        <v/>
      </c>
      <c r="AO39" s="299" t="str">
        <f t="shared" si="28"/>
        <v/>
      </c>
      <c r="AP39" s="296" t="str">
        <f t="shared" si="29"/>
        <v/>
      </c>
      <c r="AQ39" s="297" t="str">
        <f t="shared" si="30"/>
        <v/>
      </c>
      <c r="AR39" s="299" t="str">
        <f t="shared" si="31"/>
        <v/>
      </c>
      <c r="AS39" s="296" t="str">
        <f t="shared" si="32"/>
        <v/>
      </c>
      <c r="AT39" s="297" t="str">
        <f t="shared" si="33"/>
        <v/>
      </c>
      <c r="AU39" s="299" t="str">
        <f t="shared" si="34"/>
        <v/>
      </c>
      <c r="AV39" s="296" t="str">
        <f t="shared" si="35"/>
        <v/>
      </c>
      <c r="AW39" s="297" t="str">
        <f t="shared" si="36"/>
        <v/>
      </c>
      <c r="AX39" s="300"/>
      <c r="AY39" s="297" t="str">
        <f t="shared" si="37"/>
        <v/>
      </c>
      <c r="AZ39" s="297" t="str">
        <f t="shared" si="38"/>
        <v/>
      </c>
      <c r="BA39" s="301" t="str">
        <f t="shared" si="39"/>
        <v/>
      </c>
      <c r="BB39" s="302" t="str">
        <f t="shared" si="40"/>
        <v/>
      </c>
      <c r="BC39" s="303" t="str">
        <f t="shared" si="41"/>
        <v/>
      </c>
      <c r="BD39" s="301" t="str">
        <f t="shared" si="42"/>
        <v/>
      </c>
      <c r="BE39" s="302" t="str">
        <f t="shared" si="43"/>
        <v/>
      </c>
      <c r="BF39" s="303" t="str">
        <f t="shared" si="44"/>
        <v/>
      </c>
      <c r="BG39" s="301" t="str">
        <f t="shared" si="45"/>
        <v/>
      </c>
      <c r="BH39" s="304" t="str">
        <f t="shared" si="46"/>
        <v/>
      </c>
      <c r="BI39" s="305" t="str">
        <f t="shared" si="47"/>
        <v/>
      </c>
      <c r="BJ39" s="305" t="str">
        <f t="shared" si="48"/>
        <v/>
      </c>
      <c r="BK39" s="443" t="str">
        <f t="shared" si="49"/>
        <v/>
      </c>
      <c r="BL39" s="306" t="str">
        <f t="shared" si="56"/>
        <v/>
      </c>
      <c r="BM39" s="100" t="str">
        <f t="shared" si="57"/>
        <v/>
      </c>
      <c r="BN39" s="101" t="str">
        <f t="shared" si="58"/>
        <v/>
      </c>
      <c r="BO39" s="102" t="str">
        <f t="shared" si="59"/>
        <v/>
      </c>
      <c r="BP39" s="100" t="str">
        <f t="shared" si="60"/>
        <v/>
      </c>
      <c r="BQ39" s="101" t="str">
        <f t="shared" si="61"/>
        <v/>
      </c>
      <c r="BR39" s="102" t="str">
        <f t="shared" si="62"/>
        <v/>
      </c>
      <c r="BS39" s="100" t="str">
        <f t="shared" si="63"/>
        <v/>
      </c>
      <c r="BT39" s="105" t="str">
        <f t="shared" si="64"/>
        <v/>
      </c>
      <c r="BU39" s="305" t="str">
        <f t="shared" si="50"/>
        <v/>
      </c>
      <c r="BV39" s="305" t="str">
        <f t="shared" si="51"/>
        <v/>
      </c>
      <c r="BW39" s="305" t="str">
        <f t="shared" si="52"/>
        <v/>
      </c>
      <c r="BX39" s="307" t="str">
        <f t="shared" si="53"/>
        <v/>
      </c>
      <c r="BY39" s="308" t="str">
        <f t="shared" si="54"/>
        <v/>
      </c>
    </row>
    <row r="40" spans="1:77" s="4" customFormat="1" ht="15.75" x14ac:dyDescent="0.25">
      <c r="A40" s="106">
        <v>19</v>
      </c>
      <c r="B40" s="290"/>
      <c r="C40" s="20"/>
      <c r="D40" s="635"/>
      <c r="E40" s="637"/>
      <c r="F40" s="639"/>
      <c r="G40" s="45"/>
      <c r="H40" s="291"/>
      <c r="I40" s="291"/>
      <c r="J40" s="292"/>
      <c r="K40" s="293"/>
      <c r="L40" s="35" t="str">
        <f t="shared" si="0"/>
        <v/>
      </c>
      <c r="M40" s="35" t="str">
        <f t="shared" si="1"/>
        <v/>
      </c>
      <c r="N40" s="35" t="str">
        <f t="shared" si="2"/>
        <v/>
      </c>
      <c r="O40" s="36" t="str">
        <f t="shared" si="3"/>
        <v/>
      </c>
      <c r="P40" s="37" t="str">
        <f t="shared" si="55"/>
        <v/>
      </c>
      <c r="Q40" s="69" t="str">
        <f t="shared" si="4"/>
        <v/>
      </c>
      <c r="R40" s="294" t="str">
        <f t="shared" si="5"/>
        <v/>
      </c>
      <c r="S40" s="37" t="str">
        <f t="shared" si="6"/>
        <v/>
      </c>
      <c r="T40" s="69" t="str">
        <f t="shared" si="7"/>
        <v/>
      </c>
      <c r="U40" s="294" t="str">
        <f t="shared" si="8"/>
        <v/>
      </c>
      <c r="V40" s="37" t="str">
        <f t="shared" si="9"/>
        <v/>
      </c>
      <c r="W40" s="69" t="str">
        <f t="shared" si="10"/>
        <v/>
      </c>
      <c r="X40" s="38" t="str">
        <f t="shared" si="11"/>
        <v/>
      </c>
      <c r="Y40" s="38" t="str">
        <f t="shared" si="12"/>
        <v/>
      </c>
      <c r="Z40" s="38" t="str">
        <f t="shared" si="13"/>
        <v/>
      </c>
      <c r="AA40" s="39" t="str">
        <f t="shared" si="14"/>
        <v/>
      </c>
      <c r="AB40" s="295">
        <f t="shared" si="15"/>
        <v>0</v>
      </c>
      <c r="AC40" s="295" t="str">
        <f t="shared" si="16"/>
        <v/>
      </c>
      <c r="AD40" s="295" t="str">
        <f t="shared" si="17"/>
        <v/>
      </c>
      <c r="AE40" s="296" t="str">
        <f t="shared" si="18"/>
        <v/>
      </c>
      <c r="AF40" s="296" t="str">
        <f t="shared" si="19"/>
        <v/>
      </c>
      <c r="AG40" s="297" t="str">
        <f t="shared" si="20"/>
        <v/>
      </c>
      <c r="AH40" s="296" t="str">
        <f t="shared" si="21"/>
        <v/>
      </c>
      <c r="AI40" s="296" t="str">
        <f t="shared" si="22"/>
        <v/>
      </c>
      <c r="AJ40" s="297" t="str">
        <f t="shared" si="23"/>
        <v/>
      </c>
      <c r="AK40" s="296" t="str">
        <f t="shared" si="24"/>
        <v/>
      </c>
      <c r="AL40" s="296" t="str">
        <f t="shared" si="25"/>
        <v/>
      </c>
      <c r="AM40" s="297" t="str">
        <f t="shared" si="26"/>
        <v/>
      </c>
      <c r="AN40" s="298" t="str">
        <f t="shared" si="27"/>
        <v/>
      </c>
      <c r="AO40" s="299" t="str">
        <f t="shared" si="28"/>
        <v/>
      </c>
      <c r="AP40" s="296" t="str">
        <f t="shared" si="29"/>
        <v/>
      </c>
      <c r="AQ40" s="297" t="str">
        <f t="shared" si="30"/>
        <v/>
      </c>
      <c r="AR40" s="299" t="str">
        <f t="shared" si="31"/>
        <v/>
      </c>
      <c r="AS40" s="296" t="str">
        <f t="shared" si="32"/>
        <v/>
      </c>
      <c r="AT40" s="297" t="str">
        <f t="shared" si="33"/>
        <v/>
      </c>
      <c r="AU40" s="299" t="str">
        <f t="shared" si="34"/>
        <v/>
      </c>
      <c r="AV40" s="296" t="str">
        <f t="shared" si="35"/>
        <v/>
      </c>
      <c r="AW40" s="297" t="str">
        <f t="shared" si="36"/>
        <v/>
      </c>
      <c r="AX40" s="300"/>
      <c r="AY40" s="297" t="str">
        <f t="shared" si="37"/>
        <v/>
      </c>
      <c r="AZ40" s="297" t="str">
        <f t="shared" si="38"/>
        <v/>
      </c>
      <c r="BA40" s="301" t="str">
        <f t="shared" si="39"/>
        <v/>
      </c>
      <c r="BB40" s="302" t="str">
        <f t="shared" si="40"/>
        <v/>
      </c>
      <c r="BC40" s="303" t="str">
        <f t="shared" si="41"/>
        <v/>
      </c>
      <c r="BD40" s="301" t="str">
        <f t="shared" si="42"/>
        <v/>
      </c>
      <c r="BE40" s="302" t="str">
        <f t="shared" si="43"/>
        <v/>
      </c>
      <c r="BF40" s="303" t="str">
        <f t="shared" si="44"/>
        <v/>
      </c>
      <c r="BG40" s="301" t="str">
        <f t="shared" si="45"/>
        <v/>
      </c>
      <c r="BH40" s="304" t="str">
        <f t="shared" si="46"/>
        <v/>
      </c>
      <c r="BI40" s="305" t="str">
        <f t="shared" si="47"/>
        <v/>
      </c>
      <c r="BJ40" s="305" t="str">
        <f t="shared" si="48"/>
        <v/>
      </c>
      <c r="BK40" s="443" t="str">
        <f t="shared" si="49"/>
        <v/>
      </c>
      <c r="BL40" s="306" t="str">
        <f t="shared" si="56"/>
        <v/>
      </c>
      <c r="BM40" s="100" t="str">
        <f t="shared" si="57"/>
        <v/>
      </c>
      <c r="BN40" s="101" t="str">
        <f t="shared" si="58"/>
        <v/>
      </c>
      <c r="BO40" s="102" t="str">
        <f t="shared" si="59"/>
        <v/>
      </c>
      <c r="BP40" s="100" t="str">
        <f t="shared" si="60"/>
        <v/>
      </c>
      <c r="BQ40" s="101" t="str">
        <f t="shared" si="61"/>
        <v/>
      </c>
      <c r="BR40" s="102" t="str">
        <f t="shared" si="62"/>
        <v/>
      </c>
      <c r="BS40" s="100" t="str">
        <f t="shared" si="63"/>
        <v/>
      </c>
      <c r="BT40" s="105" t="str">
        <f t="shared" si="64"/>
        <v/>
      </c>
      <c r="BU40" s="305" t="str">
        <f t="shared" si="50"/>
        <v/>
      </c>
      <c r="BV40" s="305" t="str">
        <f t="shared" si="51"/>
        <v/>
      </c>
      <c r="BW40" s="305" t="str">
        <f t="shared" si="52"/>
        <v/>
      </c>
      <c r="BX40" s="307" t="str">
        <f t="shared" si="53"/>
        <v/>
      </c>
      <c r="BY40" s="308" t="str">
        <f t="shared" si="54"/>
        <v/>
      </c>
    </row>
    <row r="41" spans="1:77" s="4" customFormat="1" ht="15.75" x14ac:dyDescent="0.25">
      <c r="A41" s="106">
        <v>20</v>
      </c>
      <c r="B41" s="290"/>
      <c r="C41" s="20"/>
      <c r="D41" s="635"/>
      <c r="E41" s="637"/>
      <c r="F41" s="639"/>
      <c r="G41" s="45"/>
      <c r="H41" s="291"/>
      <c r="I41" s="291"/>
      <c r="J41" s="292"/>
      <c r="K41" s="293"/>
      <c r="L41" s="35" t="str">
        <f t="shared" si="0"/>
        <v/>
      </c>
      <c r="M41" s="35" t="str">
        <f t="shared" si="1"/>
        <v/>
      </c>
      <c r="N41" s="35" t="str">
        <f t="shared" si="2"/>
        <v/>
      </c>
      <c r="O41" s="36" t="str">
        <f t="shared" si="3"/>
        <v/>
      </c>
      <c r="P41" s="37" t="str">
        <f t="shared" si="55"/>
        <v/>
      </c>
      <c r="Q41" s="69" t="str">
        <f t="shared" si="4"/>
        <v/>
      </c>
      <c r="R41" s="294" t="str">
        <f t="shared" si="5"/>
        <v/>
      </c>
      <c r="S41" s="37" t="str">
        <f t="shared" si="6"/>
        <v/>
      </c>
      <c r="T41" s="69" t="str">
        <f t="shared" si="7"/>
        <v/>
      </c>
      <c r="U41" s="294" t="str">
        <f t="shared" si="8"/>
        <v/>
      </c>
      <c r="V41" s="37" t="str">
        <f t="shared" si="9"/>
        <v/>
      </c>
      <c r="W41" s="69" t="str">
        <f t="shared" si="10"/>
        <v/>
      </c>
      <c r="X41" s="38" t="str">
        <f t="shared" si="11"/>
        <v/>
      </c>
      <c r="Y41" s="38" t="str">
        <f t="shared" si="12"/>
        <v/>
      </c>
      <c r="Z41" s="38" t="str">
        <f t="shared" si="13"/>
        <v/>
      </c>
      <c r="AA41" s="39" t="str">
        <f t="shared" si="14"/>
        <v/>
      </c>
      <c r="AB41" s="295">
        <f t="shared" si="15"/>
        <v>0</v>
      </c>
      <c r="AC41" s="295" t="str">
        <f t="shared" si="16"/>
        <v/>
      </c>
      <c r="AD41" s="295" t="str">
        <f t="shared" si="17"/>
        <v/>
      </c>
      <c r="AE41" s="296" t="str">
        <f t="shared" si="18"/>
        <v/>
      </c>
      <c r="AF41" s="296" t="str">
        <f t="shared" si="19"/>
        <v/>
      </c>
      <c r="AG41" s="297" t="str">
        <f t="shared" si="20"/>
        <v/>
      </c>
      <c r="AH41" s="296" t="str">
        <f t="shared" si="21"/>
        <v/>
      </c>
      <c r="AI41" s="296" t="str">
        <f t="shared" si="22"/>
        <v/>
      </c>
      <c r="AJ41" s="297" t="str">
        <f t="shared" si="23"/>
        <v/>
      </c>
      <c r="AK41" s="296" t="str">
        <f t="shared" si="24"/>
        <v/>
      </c>
      <c r="AL41" s="296" t="str">
        <f t="shared" si="25"/>
        <v/>
      </c>
      <c r="AM41" s="297" t="str">
        <f t="shared" si="26"/>
        <v/>
      </c>
      <c r="AN41" s="298" t="str">
        <f t="shared" si="27"/>
        <v/>
      </c>
      <c r="AO41" s="299" t="str">
        <f t="shared" si="28"/>
        <v/>
      </c>
      <c r="AP41" s="296" t="str">
        <f t="shared" si="29"/>
        <v/>
      </c>
      <c r="AQ41" s="297" t="str">
        <f t="shared" si="30"/>
        <v/>
      </c>
      <c r="AR41" s="299" t="str">
        <f t="shared" si="31"/>
        <v/>
      </c>
      <c r="AS41" s="296" t="str">
        <f t="shared" si="32"/>
        <v/>
      </c>
      <c r="AT41" s="297" t="str">
        <f t="shared" si="33"/>
        <v/>
      </c>
      <c r="AU41" s="299" t="str">
        <f t="shared" si="34"/>
        <v/>
      </c>
      <c r="AV41" s="296" t="str">
        <f t="shared" si="35"/>
        <v/>
      </c>
      <c r="AW41" s="297" t="str">
        <f t="shared" si="36"/>
        <v/>
      </c>
      <c r="AX41" s="300"/>
      <c r="AY41" s="297" t="str">
        <f t="shared" si="37"/>
        <v/>
      </c>
      <c r="AZ41" s="297" t="str">
        <f t="shared" si="38"/>
        <v/>
      </c>
      <c r="BA41" s="301" t="str">
        <f t="shared" si="39"/>
        <v/>
      </c>
      <c r="BB41" s="302" t="str">
        <f t="shared" si="40"/>
        <v/>
      </c>
      <c r="BC41" s="303" t="str">
        <f t="shared" si="41"/>
        <v/>
      </c>
      <c r="BD41" s="301" t="str">
        <f t="shared" si="42"/>
        <v/>
      </c>
      <c r="BE41" s="302" t="str">
        <f t="shared" si="43"/>
        <v/>
      </c>
      <c r="BF41" s="303" t="str">
        <f t="shared" si="44"/>
        <v/>
      </c>
      <c r="BG41" s="301" t="str">
        <f t="shared" si="45"/>
        <v/>
      </c>
      <c r="BH41" s="304" t="str">
        <f t="shared" si="46"/>
        <v/>
      </c>
      <c r="BI41" s="305" t="str">
        <f t="shared" si="47"/>
        <v/>
      </c>
      <c r="BJ41" s="305" t="str">
        <f t="shared" si="48"/>
        <v/>
      </c>
      <c r="BK41" s="443" t="str">
        <f t="shared" si="49"/>
        <v/>
      </c>
      <c r="BL41" s="306" t="str">
        <f t="shared" si="56"/>
        <v/>
      </c>
      <c r="BM41" s="100" t="str">
        <f t="shared" si="57"/>
        <v/>
      </c>
      <c r="BN41" s="101" t="str">
        <f t="shared" si="58"/>
        <v/>
      </c>
      <c r="BO41" s="102" t="str">
        <f t="shared" si="59"/>
        <v/>
      </c>
      <c r="BP41" s="100" t="str">
        <f t="shared" si="60"/>
        <v/>
      </c>
      <c r="BQ41" s="101" t="str">
        <f t="shared" si="61"/>
        <v/>
      </c>
      <c r="BR41" s="102" t="str">
        <f t="shared" si="62"/>
        <v/>
      </c>
      <c r="BS41" s="100" t="str">
        <f t="shared" si="63"/>
        <v/>
      </c>
      <c r="BT41" s="105" t="str">
        <f t="shared" si="64"/>
        <v/>
      </c>
      <c r="BU41" s="305" t="str">
        <f t="shared" si="50"/>
        <v/>
      </c>
      <c r="BV41" s="305" t="str">
        <f t="shared" si="51"/>
        <v/>
      </c>
      <c r="BW41" s="305" t="str">
        <f t="shared" si="52"/>
        <v/>
      </c>
      <c r="BX41" s="307" t="str">
        <f t="shared" si="53"/>
        <v/>
      </c>
      <c r="BY41" s="308" t="str">
        <f t="shared" si="54"/>
        <v/>
      </c>
    </row>
    <row r="42" spans="1:77" s="4" customFormat="1" ht="15.75" x14ac:dyDescent="0.25">
      <c r="A42" s="106">
        <v>21</v>
      </c>
      <c r="B42" s="290"/>
      <c r="C42" s="20"/>
      <c r="D42" s="635"/>
      <c r="E42" s="637"/>
      <c r="F42" s="639"/>
      <c r="G42" s="45"/>
      <c r="H42" s="291"/>
      <c r="I42" s="291"/>
      <c r="J42" s="292"/>
      <c r="K42" s="293"/>
      <c r="L42" s="35" t="str">
        <f t="shared" si="0"/>
        <v/>
      </c>
      <c r="M42" s="35" t="str">
        <f t="shared" si="1"/>
        <v/>
      </c>
      <c r="N42" s="35" t="str">
        <f t="shared" si="2"/>
        <v/>
      </c>
      <c r="O42" s="36" t="str">
        <f t="shared" si="3"/>
        <v/>
      </c>
      <c r="P42" s="37" t="str">
        <f t="shared" si="55"/>
        <v/>
      </c>
      <c r="Q42" s="69" t="str">
        <f t="shared" si="4"/>
        <v/>
      </c>
      <c r="R42" s="294" t="str">
        <f t="shared" si="5"/>
        <v/>
      </c>
      <c r="S42" s="37" t="str">
        <f t="shared" si="6"/>
        <v/>
      </c>
      <c r="T42" s="69" t="str">
        <f t="shared" si="7"/>
        <v/>
      </c>
      <c r="U42" s="294" t="str">
        <f t="shared" si="8"/>
        <v/>
      </c>
      <c r="V42" s="37" t="str">
        <f t="shared" si="9"/>
        <v/>
      </c>
      <c r="W42" s="69" t="str">
        <f t="shared" si="10"/>
        <v/>
      </c>
      <c r="X42" s="38" t="str">
        <f t="shared" si="11"/>
        <v/>
      </c>
      <c r="Y42" s="38" t="str">
        <f t="shared" si="12"/>
        <v/>
      </c>
      <c r="Z42" s="38" t="str">
        <f t="shared" si="13"/>
        <v/>
      </c>
      <c r="AA42" s="39" t="str">
        <f t="shared" si="14"/>
        <v/>
      </c>
      <c r="AB42" s="295">
        <f t="shared" si="15"/>
        <v>0</v>
      </c>
      <c r="AC42" s="295" t="str">
        <f t="shared" si="16"/>
        <v/>
      </c>
      <c r="AD42" s="295" t="str">
        <f t="shared" si="17"/>
        <v/>
      </c>
      <c r="AE42" s="296" t="str">
        <f t="shared" si="18"/>
        <v/>
      </c>
      <c r="AF42" s="296" t="str">
        <f t="shared" si="19"/>
        <v/>
      </c>
      <c r="AG42" s="297" t="str">
        <f t="shared" si="20"/>
        <v/>
      </c>
      <c r="AH42" s="296" t="str">
        <f t="shared" si="21"/>
        <v/>
      </c>
      <c r="AI42" s="296" t="str">
        <f t="shared" si="22"/>
        <v/>
      </c>
      <c r="AJ42" s="297" t="str">
        <f t="shared" si="23"/>
        <v/>
      </c>
      <c r="AK42" s="296" t="str">
        <f t="shared" si="24"/>
        <v/>
      </c>
      <c r="AL42" s="296" t="str">
        <f t="shared" si="25"/>
        <v/>
      </c>
      <c r="AM42" s="297" t="str">
        <f t="shared" si="26"/>
        <v/>
      </c>
      <c r="AN42" s="298" t="str">
        <f t="shared" si="27"/>
        <v/>
      </c>
      <c r="AO42" s="299" t="str">
        <f t="shared" si="28"/>
        <v/>
      </c>
      <c r="AP42" s="296" t="str">
        <f t="shared" si="29"/>
        <v/>
      </c>
      <c r="AQ42" s="297" t="str">
        <f t="shared" si="30"/>
        <v/>
      </c>
      <c r="AR42" s="299" t="str">
        <f t="shared" si="31"/>
        <v/>
      </c>
      <c r="AS42" s="296" t="str">
        <f t="shared" si="32"/>
        <v/>
      </c>
      <c r="AT42" s="297" t="str">
        <f t="shared" si="33"/>
        <v/>
      </c>
      <c r="AU42" s="299" t="str">
        <f t="shared" si="34"/>
        <v/>
      </c>
      <c r="AV42" s="296" t="str">
        <f t="shared" si="35"/>
        <v/>
      </c>
      <c r="AW42" s="297" t="str">
        <f t="shared" si="36"/>
        <v/>
      </c>
      <c r="AX42" s="300"/>
      <c r="AY42" s="297" t="str">
        <f t="shared" si="37"/>
        <v/>
      </c>
      <c r="AZ42" s="297" t="str">
        <f t="shared" si="38"/>
        <v/>
      </c>
      <c r="BA42" s="301" t="str">
        <f t="shared" si="39"/>
        <v/>
      </c>
      <c r="BB42" s="302" t="str">
        <f t="shared" si="40"/>
        <v/>
      </c>
      <c r="BC42" s="303" t="str">
        <f t="shared" si="41"/>
        <v/>
      </c>
      <c r="BD42" s="301" t="str">
        <f t="shared" si="42"/>
        <v/>
      </c>
      <c r="BE42" s="302" t="str">
        <f t="shared" si="43"/>
        <v/>
      </c>
      <c r="BF42" s="303" t="str">
        <f t="shared" si="44"/>
        <v/>
      </c>
      <c r="BG42" s="301" t="str">
        <f t="shared" si="45"/>
        <v/>
      </c>
      <c r="BH42" s="304" t="str">
        <f t="shared" si="46"/>
        <v/>
      </c>
      <c r="BI42" s="305" t="str">
        <f t="shared" si="47"/>
        <v/>
      </c>
      <c r="BJ42" s="305" t="str">
        <f t="shared" si="48"/>
        <v/>
      </c>
      <c r="BK42" s="443" t="str">
        <f t="shared" si="49"/>
        <v/>
      </c>
      <c r="BL42" s="306" t="str">
        <f t="shared" si="56"/>
        <v/>
      </c>
      <c r="BM42" s="100" t="str">
        <f t="shared" si="57"/>
        <v/>
      </c>
      <c r="BN42" s="101" t="str">
        <f t="shared" si="58"/>
        <v/>
      </c>
      <c r="BO42" s="102" t="str">
        <f t="shared" si="59"/>
        <v/>
      </c>
      <c r="BP42" s="100" t="str">
        <f t="shared" si="60"/>
        <v/>
      </c>
      <c r="BQ42" s="101" t="str">
        <f t="shared" si="61"/>
        <v/>
      </c>
      <c r="BR42" s="102" t="str">
        <f t="shared" si="62"/>
        <v/>
      </c>
      <c r="BS42" s="100" t="str">
        <f t="shared" si="63"/>
        <v/>
      </c>
      <c r="BT42" s="105" t="str">
        <f t="shared" si="64"/>
        <v/>
      </c>
      <c r="BU42" s="305" t="str">
        <f t="shared" si="50"/>
        <v/>
      </c>
      <c r="BV42" s="305" t="str">
        <f t="shared" si="51"/>
        <v/>
      </c>
      <c r="BW42" s="305" t="str">
        <f t="shared" si="52"/>
        <v/>
      </c>
      <c r="BX42" s="307" t="str">
        <f t="shared" si="53"/>
        <v/>
      </c>
      <c r="BY42" s="308" t="str">
        <f t="shared" si="54"/>
        <v/>
      </c>
    </row>
    <row r="43" spans="1:77" s="4" customFormat="1" ht="15.75" x14ac:dyDescent="0.25">
      <c r="A43" s="106">
        <v>22</v>
      </c>
      <c r="B43" s="290"/>
      <c r="C43" s="20"/>
      <c r="D43" s="635"/>
      <c r="E43" s="637"/>
      <c r="F43" s="639"/>
      <c r="G43" s="45"/>
      <c r="H43" s="291"/>
      <c r="I43" s="291"/>
      <c r="J43" s="292"/>
      <c r="K43" s="293"/>
      <c r="L43" s="35" t="str">
        <f t="shared" si="0"/>
        <v/>
      </c>
      <c r="M43" s="35" t="str">
        <f t="shared" si="1"/>
        <v/>
      </c>
      <c r="N43" s="35" t="str">
        <f t="shared" si="2"/>
        <v/>
      </c>
      <c r="O43" s="36" t="str">
        <f t="shared" si="3"/>
        <v/>
      </c>
      <c r="P43" s="37" t="str">
        <f t="shared" si="55"/>
        <v/>
      </c>
      <c r="Q43" s="69" t="str">
        <f t="shared" si="4"/>
        <v/>
      </c>
      <c r="R43" s="294" t="str">
        <f t="shared" si="5"/>
        <v/>
      </c>
      <c r="S43" s="37" t="str">
        <f t="shared" si="6"/>
        <v/>
      </c>
      <c r="T43" s="69" t="str">
        <f t="shared" si="7"/>
        <v/>
      </c>
      <c r="U43" s="294" t="str">
        <f t="shared" si="8"/>
        <v/>
      </c>
      <c r="V43" s="37" t="str">
        <f t="shared" si="9"/>
        <v/>
      </c>
      <c r="W43" s="69" t="str">
        <f t="shared" si="10"/>
        <v/>
      </c>
      <c r="X43" s="38" t="str">
        <f t="shared" si="11"/>
        <v/>
      </c>
      <c r="Y43" s="38" t="str">
        <f t="shared" si="12"/>
        <v/>
      </c>
      <c r="Z43" s="38" t="str">
        <f t="shared" si="13"/>
        <v/>
      </c>
      <c r="AA43" s="39" t="str">
        <f t="shared" si="14"/>
        <v/>
      </c>
      <c r="AB43" s="295">
        <f t="shared" si="15"/>
        <v>0</v>
      </c>
      <c r="AC43" s="295" t="str">
        <f t="shared" si="16"/>
        <v/>
      </c>
      <c r="AD43" s="295" t="str">
        <f t="shared" si="17"/>
        <v/>
      </c>
      <c r="AE43" s="296" t="str">
        <f t="shared" si="18"/>
        <v/>
      </c>
      <c r="AF43" s="296" t="str">
        <f t="shared" si="19"/>
        <v/>
      </c>
      <c r="AG43" s="297" t="str">
        <f t="shared" si="20"/>
        <v/>
      </c>
      <c r="AH43" s="296" t="str">
        <f t="shared" si="21"/>
        <v/>
      </c>
      <c r="AI43" s="296" t="str">
        <f t="shared" si="22"/>
        <v/>
      </c>
      <c r="AJ43" s="297" t="str">
        <f t="shared" si="23"/>
        <v/>
      </c>
      <c r="AK43" s="296" t="str">
        <f t="shared" si="24"/>
        <v/>
      </c>
      <c r="AL43" s="296" t="str">
        <f t="shared" si="25"/>
        <v/>
      </c>
      <c r="AM43" s="297" t="str">
        <f t="shared" si="26"/>
        <v/>
      </c>
      <c r="AN43" s="298" t="str">
        <f t="shared" si="27"/>
        <v/>
      </c>
      <c r="AO43" s="299" t="str">
        <f t="shared" si="28"/>
        <v/>
      </c>
      <c r="AP43" s="296" t="str">
        <f t="shared" si="29"/>
        <v/>
      </c>
      <c r="AQ43" s="297" t="str">
        <f t="shared" si="30"/>
        <v/>
      </c>
      <c r="AR43" s="299" t="str">
        <f t="shared" si="31"/>
        <v/>
      </c>
      <c r="AS43" s="296" t="str">
        <f t="shared" si="32"/>
        <v/>
      </c>
      <c r="AT43" s="297" t="str">
        <f t="shared" si="33"/>
        <v/>
      </c>
      <c r="AU43" s="299" t="str">
        <f t="shared" si="34"/>
        <v/>
      </c>
      <c r="AV43" s="296" t="str">
        <f t="shared" si="35"/>
        <v/>
      </c>
      <c r="AW43" s="297" t="str">
        <f t="shared" si="36"/>
        <v/>
      </c>
      <c r="AX43" s="300"/>
      <c r="AY43" s="297" t="str">
        <f t="shared" si="37"/>
        <v/>
      </c>
      <c r="AZ43" s="297" t="str">
        <f t="shared" si="38"/>
        <v/>
      </c>
      <c r="BA43" s="301" t="str">
        <f t="shared" si="39"/>
        <v/>
      </c>
      <c r="BB43" s="302" t="str">
        <f t="shared" si="40"/>
        <v/>
      </c>
      <c r="BC43" s="303" t="str">
        <f t="shared" si="41"/>
        <v/>
      </c>
      <c r="BD43" s="301" t="str">
        <f t="shared" si="42"/>
        <v/>
      </c>
      <c r="BE43" s="302" t="str">
        <f t="shared" si="43"/>
        <v/>
      </c>
      <c r="BF43" s="303" t="str">
        <f t="shared" si="44"/>
        <v/>
      </c>
      <c r="BG43" s="301" t="str">
        <f t="shared" si="45"/>
        <v/>
      </c>
      <c r="BH43" s="304" t="str">
        <f t="shared" si="46"/>
        <v/>
      </c>
      <c r="BI43" s="305" t="str">
        <f t="shared" si="47"/>
        <v/>
      </c>
      <c r="BJ43" s="305" t="str">
        <f t="shared" si="48"/>
        <v/>
      </c>
      <c r="BK43" s="443" t="str">
        <f t="shared" si="49"/>
        <v/>
      </c>
      <c r="BL43" s="306" t="str">
        <f t="shared" si="56"/>
        <v/>
      </c>
      <c r="BM43" s="100" t="str">
        <f t="shared" si="57"/>
        <v/>
      </c>
      <c r="BN43" s="101" t="str">
        <f t="shared" si="58"/>
        <v/>
      </c>
      <c r="BO43" s="102" t="str">
        <f t="shared" si="59"/>
        <v/>
      </c>
      <c r="BP43" s="100" t="str">
        <f t="shared" si="60"/>
        <v/>
      </c>
      <c r="BQ43" s="101" t="str">
        <f t="shared" si="61"/>
        <v/>
      </c>
      <c r="BR43" s="102" t="str">
        <f t="shared" si="62"/>
        <v/>
      </c>
      <c r="BS43" s="100" t="str">
        <f t="shared" si="63"/>
        <v/>
      </c>
      <c r="BT43" s="105" t="str">
        <f t="shared" si="64"/>
        <v/>
      </c>
      <c r="BU43" s="305" t="str">
        <f t="shared" si="50"/>
        <v/>
      </c>
      <c r="BV43" s="305" t="str">
        <f t="shared" si="51"/>
        <v/>
      </c>
      <c r="BW43" s="305" t="str">
        <f t="shared" si="52"/>
        <v/>
      </c>
      <c r="BX43" s="307" t="str">
        <f t="shared" si="53"/>
        <v/>
      </c>
      <c r="BY43" s="308" t="str">
        <f t="shared" si="54"/>
        <v/>
      </c>
    </row>
    <row r="44" spans="1:77" s="4" customFormat="1" ht="15.75" x14ac:dyDescent="0.25">
      <c r="A44" s="106">
        <v>23</v>
      </c>
      <c r="B44" s="290"/>
      <c r="C44" s="20"/>
      <c r="D44" s="635"/>
      <c r="E44" s="637"/>
      <c r="F44" s="639"/>
      <c r="G44" s="45"/>
      <c r="H44" s="291"/>
      <c r="I44" s="291"/>
      <c r="J44" s="292"/>
      <c r="K44" s="293"/>
      <c r="L44" s="35" t="str">
        <f t="shared" si="0"/>
        <v/>
      </c>
      <c r="M44" s="35" t="str">
        <f t="shared" si="1"/>
        <v/>
      </c>
      <c r="N44" s="35" t="str">
        <f t="shared" si="2"/>
        <v/>
      </c>
      <c r="O44" s="36" t="str">
        <f t="shared" si="3"/>
        <v/>
      </c>
      <c r="P44" s="37" t="str">
        <f t="shared" si="55"/>
        <v/>
      </c>
      <c r="Q44" s="69" t="str">
        <f t="shared" si="4"/>
        <v/>
      </c>
      <c r="R44" s="294" t="str">
        <f t="shared" si="5"/>
        <v/>
      </c>
      <c r="S44" s="37" t="str">
        <f t="shared" si="6"/>
        <v/>
      </c>
      <c r="T44" s="69" t="str">
        <f t="shared" si="7"/>
        <v/>
      </c>
      <c r="U44" s="294" t="str">
        <f t="shared" si="8"/>
        <v/>
      </c>
      <c r="V44" s="37" t="str">
        <f t="shared" si="9"/>
        <v/>
      </c>
      <c r="W44" s="69" t="str">
        <f t="shared" si="10"/>
        <v/>
      </c>
      <c r="X44" s="38" t="str">
        <f t="shared" si="11"/>
        <v/>
      </c>
      <c r="Y44" s="38" t="str">
        <f t="shared" si="12"/>
        <v/>
      </c>
      <c r="Z44" s="38" t="str">
        <f t="shared" si="13"/>
        <v/>
      </c>
      <c r="AA44" s="39" t="str">
        <f t="shared" si="14"/>
        <v/>
      </c>
      <c r="AB44" s="295">
        <f t="shared" si="15"/>
        <v>0</v>
      </c>
      <c r="AC44" s="295" t="str">
        <f t="shared" si="16"/>
        <v/>
      </c>
      <c r="AD44" s="295" t="str">
        <f t="shared" si="17"/>
        <v/>
      </c>
      <c r="AE44" s="296" t="str">
        <f t="shared" si="18"/>
        <v/>
      </c>
      <c r="AF44" s="296" t="str">
        <f t="shared" si="19"/>
        <v/>
      </c>
      <c r="AG44" s="297" t="str">
        <f t="shared" si="20"/>
        <v/>
      </c>
      <c r="AH44" s="296" t="str">
        <f t="shared" si="21"/>
        <v/>
      </c>
      <c r="AI44" s="296" t="str">
        <f t="shared" si="22"/>
        <v/>
      </c>
      <c r="AJ44" s="297" t="str">
        <f t="shared" si="23"/>
        <v/>
      </c>
      <c r="AK44" s="296" t="str">
        <f t="shared" si="24"/>
        <v/>
      </c>
      <c r="AL44" s="296" t="str">
        <f t="shared" si="25"/>
        <v/>
      </c>
      <c r="AM44" s="297" t="str">
        <f t="shared" si="26"/>
        <v/>
      </c>
      <c r="AN44" s="298" t="str">
        <f t="shared" si="27"/>
        <v/>
      </c>
      <c r="AO44" s="299" t="str">
        <f t="shared" si="28"/>
        <v/>
      </c>
      <c r="AP44" s="296" t="str">
        <f t="shared" si="29"/>
        <v/>
      </c>
      <c r="AQ44" s="297" t="str">
        <f t="shared" si="30"/>
        <v/>
      </c>
      <c r="AR44" s="299" t="str">
        <f t="shared" si="31"/>
        <v/>
      </c>
      <c r="AS44" s="296" t="str">
        <f t="shared" si="32"/>
        <v/>
      </c>
      <c r="AT44" s="297" t="str">
        <f t="shared" si="33"/>
        <v/>
      </c>
      <c r="AU44" s="299" t="str">
        <f t="shared" si="34"/>
        <v/>
      </c>
      <c r="AV44" s="296" t="str">
        <f t="shared" si="35"/>
        <v/>
      </c>
      <c r="AW44" s="297" t="str">
        <f t="shared" si="36"/>
        <v/>
      </c>
      <c r="AX44" s="300"/>
      <c r="AY44" s="297" t="str">
        <f t="shared" si="37"/>
        <v/>
      </c>
      <c r="AZ44" s="297" t="str">
        <f t="shared" si="38"/>
        <v/>
      </c>
      <c r="BA44" s="301" t="str">
        <f t="shared" si="39"/>
        <v/>
      </c>
      <c r="BB44" s="302" t="str">
        <f t="shared" si="40"/>
        <v/>
      </c>
      <c r="BC44" s="303" t="str">
        <f t="shared" si="41"/>
        <v/>
      </c>
      <c r="BD44" s="301" t="str">
        <f t="shared" si="42"/>
        <v/>
      </c>
      <c r="BE44" s="302" t="str">
        <f t="shared" si="43"/>
        <v/>
      </c>
      <c r="BF44" s="303" t="str">
        <f t="shared" si="44"/>
        <v/>
      </c>
      <c r="BG44" s="301" t="str">
        <f t="shared" si="45"/>
        <v/>
      </c>
      <c r="BH44" s="304" t="str">
        <f t="shared" si="46"/>
        <v/>
      </c>
      <c r="BI44" s="305" t="str">
        <f t="shared" si="47"/>
        <v/>
      </c>
      <c r="BJ44" s="305" t="str">
        <f t="shared" si="48"/>
        <v/>
      </c>
      <c r="BK44" s="443" t="str">
        <f t="shared" si="49"/>
        <v/>
      </c>
      <c r="BL44" s="306" t="str">
        <f t="shared" si="56"/>
        <v/>
      </c>
      <c r="BM44" s="100" t="str">
        <f t="shared" si="57"/>
        <v/>
      </c>
      <c r="BN44" s="101" t="str">
        <f t="shared" si="58"/>
        <v/>
      </c>
      <c r="BO44" s="102" t="str">
        <f t="shared" si="59"/>
        <v/>
      </c>
      <c r="BP44" s="100" t="str">
        <f t="shared" si="60"/>
        <v/>
      </c>
      <c r="BQ44" s="101" t="str">
        <f t="shared" si="61"/>
        <v/>
      </c>
      <c r="BR44" s="102" t="str">
        <f t="shared" si="62"/>
        <v/>
      </c>
      <c r="BS44" s="100" t="str">
        <f t="shared" si="63"/>
        <v/>
      </c>
      <c r="BT44" s="105" t="str">
        <f t="shared" si="64"/>
        <v/>
      </c>
      <c r="BU44" s="305" t="str">
        <f t="shared" si="50"/>
        <v/>
      </c>
      <c r="BV44" s="305" t="str">
        <f t="shared" si="51"/>
        <v/>
      </c>
      <c r="BW44" s="305" t="str">
        <f t="shared" si="52"/>
        <v/>
      </c>
      <c r="BX44" s="307" t="str">
        <f t="shared" si="53"/>
        <v/>
      </c>
      <c r="BY44" s="308" t="str">
        <f t="shared" si="54"/>
        <v/>
      </c>
    </row>
    <row r="45" spans="1:77" s="4" customFormat="1" ht="15.75" x14ac:dyDescent="0.25">
      <c r="A45" s="106">
        <v>24</v>
      </c>
      <c r="B45" s="290"/>
      <c r="C45" s="20"/>
      <c r="D45" s="635"/>
      <c r="E45" s="637"/>
      <c r="F45" s="639"/>
      <c r="G45" s="45"/>
      <c r="H45" s="291"/>
      <c r="I45" s="291"/>
      <c r="J45" s="292"/>
      <c r="K45" s="293"/>
      <c r="L45" s="35" t="str">
        <f t="shared" si="0"/>
        <v/>
      </c>
      <c r="M45" s="35" t="str">
        <f t="shared" si="1"/>
        <v/>
      </c>
      <c r="N45" s="35" t="str">
        <f t="shared" si="2"/>
        <v/>
      </c>
      <c r="O45" s="36" t="str">
        <f t="shared" si="3"/>
        <v/>
      </c>
      <c r="P45" s="37" t="str">
        <f t="shared" si="55"/>
        <v/>
      </c>
      <c r="Q45" s="69" t="str">
        <f t="shared" si="4"/>
        <v/>
      </c>
      <c r="R45" s="294" t="str">
        <f t="shared" si="5"/>
        <v/>
      </c>
      <c r="S45" s="37" t="str">
        <f t="shared" si="6"/>
        <v/>
      </c>
      <c r="T45" s="69" t="str">
        <f t="shared" si="7"/>
        <v/>
      </c>
      <c r="U45" s="294" t="str">
        <f t="shared" si="8"/>
        <v/>
      </c>
      <c r="V45" s="37" t="str">
        <f t="shared" si="9"/>
        <v/>
      </c>
      <c r="W45" s="69" t="str">
        <f t="shared" si="10"/>
        <v/>
      </c>
      <c r="X45" s="38" t="str">
        <f t="shared" si="11"/>
        <v/>
      </c>
      <c r="Y45" s="38" t="str">
        <f t="shared" si="12"/>
        <v/>
      </c>
      <c r="Z45" s="38" t="str">
        <f t="shared" si="13"/>
        <v/>
      </c>
      <c r="AA45" s="39" t="str">
        <f t="shared" si="14"/>
        <v/>
      </c>
      <c r="AB45" s="295">
        <f t="shared" si="15"/>
        <v>0</v>
      </c>
      <c r="AC45" s="295" t="str">
        <f t="shared" si="16"/>
        <v/>
      </c>
      <c r="AD45" s="295" t="str">
        <f t="shared" si="17"/>
        <v/>
      </c>
      <c r="AE45" s="296" t="str">
        <f t="shared" si="18"/>
        <v/>
      </c>
      <c r="AF45" s="296" t="str">
        <f t="shared" si="19"/>
        <v/>
      </c>
      <c r="AG45" s="297" t="str">
        <f t="shared" si="20"/>
        <v/>
      </c>
      <c r="AH45" s="296" t="str">
        <f t="shared" si="21"/>
        <v/>
      </c>
      <c r="AI45" s="296" t="str">
        <f t="shared" si="22"/>
        <v/>
      </c>
      <c r="AJ45" s="297" t="str">
        <f t="shared" si="23"/>
        <v/>
      </c>
      <c r="AK45" s="296" t="str">
        <f t="shared" si="24"/>
        <v/>
      </c>
      <c r="AL45" s="296" t="str">
        <f t="shared" si="25"/>
        <v/>
      </c>
      <c r="AM45" s="297" t="str">
        <f t="shared" si="26"/>
        <v/>
      </c>
      <c r="AN45" s="298" t="str">
        <f t="shared" si="27"/>
        <v/>
      </c>
      <c r="AO45" s="299" t="str">
        <f t="shared" si="28"/>
        <v/>
      </c>
      <c r="AP45" s="296" t="str">
        <f t="shared" si="29"/>
        <v/>
      </c>
      <c r="AQ45" s="297" t="str">
        <f t="shared" si="30"/>
        <v/>
      </c>
      <c r="AR45" s="299" t="str">
        <f t="shared" si="31"/>
        <v/>
      </c>
      <c r="AS45" s="296" t="str">
        <f t="shared" si="32"/>
        <v/>
      </c>
      <c r="AT45" s="297" t="str">
        <f t="shared" si="33"/>
        <v/>
      </c>
      <c r="AU45" s="299" t="str">
        <f t="shared" si="34"/>
        <v/>
      </c>
      <c r="AV45" s="296" t="str">
        <f t="shared" si="35"/>
        <v/>
      </c>
      <c r="AW45" s="297" t="str">
        <f t="shared" si="36"/>
        <v/>
      </c>
      <c r="AX45" s="300"/>
      <c r="AY45" s="297" t="str">
        <f t="shared" si="37"/>
        <v/>
      </c>
      <c r="AZ45" s="297" t="str">
        <f t="shared" si="38"/>
        <v/>
      </c>
      <c r="BA45" s="301" t="str">
        <f t="shared" si="39"/>
        <v/>
      </c>
      <c r="BB45" s="302" t="str">
        <f t="shared" si="40"/>
        <v/>
      </c>
      <c r="BC45" s="303" t="str">
        <f t="shared" si="41"/>
        <v/>
      </c>
      <c r="BD45" s="301" t="str">
        <f t="shared" si="42"/>
        <v/>
      </c>
      <c r="BE45" s="302" t="str">
        <f t="shared" si="43"/>
        <v/>
      </c>
      <c r="BF45" s="303" t="str">
        <f t="shared" si="44"/>
        <v/>
      </c>
      <c r="BG45" s="301" t="str">
        <f t="shared" si="45"/>
        <v/>
      </c>
      <c r="BH45" s="304" t="str">
        <f t="shared" si="46"/>
        <v/>
      </c>
      <c r="BI45" s="305" t="str">
        <f t="shared" si="47"/>
        <v/>
      </c>
      <c r="BJ45" s="305" t="str">
        <f t="shared" si="48"/>
        <v/>
      </c>
      <c r="BK45" s="443" t="str">
        <f t="shared" si="49"/>
        <v/>
      </c>
      <c r="BL45" s="306" t="str">
        <f t="shared" si="56"/>
        <v/>
      </c>
      <c r="BM45" s="100" t="str">
        <f t="shared" si="57"/>
        <v/>
      </c>
      <c r="BN45" s="101" t="str">
        <f t="shared" si="58"/>
        <v/>
      </c>
      <c r="BO45" s="102" t="str">
        <f t="shared" si="59"/>
        <v/>
      </c>
      <c r="BP45" s="100" t="str">
        <f t="shared" si="60"/>
        <v/>
      </c>
      <c r="BQ45" s="101" t="str">
        <f t="shared" si="61"/>
        <v/>
      </c>
      <c r="BR45" s="102" t="str">
        <f t="shared" si="62"/>
        <v/>
      </c>
      <c r="BS45" s="100" t="str">
        <f t="shared" si="63"/>
        <v/>
      </c>
      <c r="BT45" s="105" t="str">
        <f t="shared" si="64"/>
        <v/>
      </c>
      <c r="BU45" s="305" t="str">
        <f t="shared" si="50"/>
        <v/>
      </c>
      <c r="BV45" s="305" t="str">
        <f t="shared" si="51"/>
        <v/>
      </c>
      <c r="BW45" s="305" t="str">
        <f t="shared" si="52"/>
        <v/>
      </c>
      <c r="BX45" s="307" t="str">
        <f t="shared" si="53"/>
        <v/>
      </c>
      <c r="BY45" s="308" t="str">
        <f t="shared" si="54"/>
        <v/>
      </c>
    </row>
    <row r="46" spans="1:77" s="10" customFormat="1" ht="16.5" thickBot="1" x14ac:dyDescent="0.3">
      <c r="A46" s="106">
        <v>25</v>
      </c>
      <c r="B46" s="290"/>
      <c r="C46" s="20"/>
      <c r="D46" s="635"/>
      <c r="E46" s="637"/>
      <c r="F46" s="639"/>
      <c r="G46" s="45"/>
      <c r="H46" s="291"/>
      <c r="I46" s="291"/>
      <c r="J46" s="292"/>
      <c r="K46" s="293"/>
      <c r="L46" s="35" t="str">
        <f t="shared" si="0"/>
        <v/>
      </c>
      <c r="M46" s="35" t="str">
        <f t="shared" si="1"/>
        <v/>
      </c>
      <c r="N46" s="35" t="str">
        <f t="shared" si="2"/>
        <v/>
      </c>
      <c r="O46" s="36" t="str">
        <f t="shared" si="3"/>
        <v/>
      </c>
      <c r="P46" s="37" t="str">
        <f t="shared" si="55"/>
        <v/>
      </c>
      <c r="Q46" s="69" t="str">
        <f t="shared" si="4"/>
        <v/>
      </c>
      <c r="R46" s="294" t="str">
        <f t="shared" si="5"/>
        <v/>
      </c>
      <c r="S46" s="37" t="str">
        <f t="shared" si="6"/>
        <v/>
      </c>
      <c r="T46" s="69" t="str">
        <f t="shared" si="7"/>
        <v/>
      </c>
      <c r="U46" s="294" t="str">
        <f t="shared" si="8"/>
        <v/>
      </c>
      <c r="V46" s="37" t="str">
        <f t="shared" si="9"/>
        <v/>
      </c>
      <c r="W46" s="69" t="str">
        <f t="shared" si="10"/>
        <v/>
      </c>
      <c r="X46" s="38" t="str">
        <f t="shared" si="11"/>
        <v/>
      </c>
      <c r="Y46" s="38" t="str">
        <f t="shared" si="12"/>
        <v/>
      </c>
      <c r="Z46" s="38" t="str">
        <f t="shared" si="13"/>
        <v/>
      </c>
      <c r="AA46" s="39" t="str">
        <f t="shared" si="14"/>
        <v/>
      </c>
      <c r="AB46" s="295">
        <f t="shared" si="15"/>
        <v>0</v>
      </c>
      <c r="AC46" s="295" t="str">
        <f t="shared" si="16"/>
        <v/>
      </c>
      <c r="AD46" s="295" t="str">
        <f t="shared" si="17"/>
        <v/>
      </c>
      <c r="AE46" s="296" t="str">
        <f t="shared" si="18"/>
        <v/>
      </c>
      <c r="AF46" s="296" t="str">
        <f t="shared" si="19"/>
        <v/>
      </c>
      <c r="AG46" s="297" t="str">
        <f t="shared" si="20"/>
        <v/>
      </c>
      <c r="AH46" s="296" t="str">
        <f t="shared" si="21"/>
        <v/>
      </c>
      <c r="AI46" s="296" t="str">
        <f t="shared" si="22"/>
        <v/>
      </c>
      <c r="AJ46" s="297" t="str">
        <f t="shared" si="23"/>
        <v/>
      </c>
      <c r="AK46" s="296" t="str">
        <f t="shared" si="24"/>
        <v/>
      </c>
      <c r="AL46" s="296" t="str">
        <f t="shared" si="25"/>
        <v/>
      </c>
      <c r="AM46" s="297" t="str">
        <f t="shared" si="26"/>
        <v/>
      </c>
      <c r="AN46" s="298" t="str">
        <f t="shared" si="27"/>
        <v/>
      </c>
      <c r="AO46" s="299" t="str">
        <f t="shared" si="28"/>
        <v/>
      </c>
      <c r="AP46" s="296" t="str">
        <f t="shared" si="29"/>
        <v/>
      </c>
      <c r="AQ46" s="297" t="str">
        <f t="shared" si="30"/>
        <v/>
      </c>
      <c r="AR46" s="299" t="str">
        <f t="shared" si="31"/>
        <v/>
      </c>
      <c r="AS46" s="296" t="str">
        <f t="shared" si="32"/>
        <v/>
      </c>
      <c r="AT46" s="297" t="str">
        <f t="shared" si="33"/>
        <v/>
      </c>
      <c r="AU46" s="299" t="str">
        <f t="shared" si="34"/>
        <v/>
      </c>
      <c r="AV46" s="296" t="str">
        <f t="shared" si="35"/>
        <v/>
      </c>
      <c r="AW46" s="297" t="str">
        <f t="shared" si="36"/>
        <v/>
      </c>
      <c r="AX46" s="300"/>
      <c r="AY46" s="297" t="str">
        <f t="shared" si="37"/>
        <v/>
      </c>
      <c r="AZ46" s="297" t="str">
        <f t="shared" si="38"/>
        <v/>
      </c>
      <c r="BA46" s="301" t="str">
        <f t="shared" si="39"/>
        <v/>
      </c>
      <c r="BB46" s="302" t="str">
        <f t="shared" si="40"/>
        <v/>
      </c>
      <c r="BC46" s="303" t="str">
        <f t="shared" si="41"/>
        <v/>
      </c>
      <c r="BD46" s="301" t="str">
        <f t="shared" si="42"/>
        <v/>
      </c>
      <c r="BE46" s="302" t="str">
        <f t="shared" si="43"/>
        <v/>
      </c>
      <c r="BF46" s="303" t="str">
        <f t="shared" si="44"/>
        <v/>
      </c>
      <c r="BG46" s="301" t="str">
        <f t="shared" si="45"/>
        <v/>
      </c>
      <c r="BH46" s="304" t="str">
        <f t="shared" si="46"/>
        <v/>
      </c>
      <c r="BI46" s="305" t="str">
        <f t="shared" si="47"/>
        <v/>
      </c>
      <c r="BJ46" s="305" t="str">
        <f t="shared" si="48"/>
        <v/>
      </c>
      <c r="BK46" s="443" t="str">
        <f t="shared" si="49"/>
        <v/>
      </c>
      <c r="BL46" s="306" t="str">
        <f t="shared" si="56"/>
        <v/>
      </c>
      <c r="BM46" s="100" t="str">
        <f t="shared" si="57"/>
        <v/>
      </c>
      <c r="BN46" s="101" t="str">
        <f t="shared" si="58"/>
        <v/>
      </c>
      <c r="BO46" s="102" t="str">
        <f t="shared" si="59"/>
        <v/>
      </c>
      <c r="BP46" s="100" t="str">
        <f t="shared" si="60"/>
        <v/>
      </c>
      <c r="BQ46" s="101" t="str">
        <f t="shared" si="61"/>
        <v/>
      </c>
      <c r="BR46" s="102" t="str">
        <f t="shared" si="62"/>
        <v/>
      </c>
      <c r="BS46" s="100" t="str">
        <f t="shared" si="63"/>
        <v/>
      </c>
      <c r="BT46" s="105" t="str">
        <f t="shared" si="64"/>
        <v/>
      </c>
      <c r="BU46" s="305" t="str">
        <f t="shared" si="50"/>
        <v/>
      </c>
      <c r="BV46" s="305" t="str">
        <f t="shared" si="51"/>
        <v/>
      </c>
      <c r="BW46" s="305" t="str">
        <f t="shared" si="52"/>
        <v/>
      </c>
      <c r="BX46" s="307" t="str">
        <f t="shared" si="53"/>
        <v/>
      </c>
      <c r="BY46" s="308" t="str">
        <f t="shared" si="54"/>
        <v/>
      </c>
    </row>
    <row r="47" spans="1:77" s="4" customFormat="1" ht="15.75" x14ac:dyDescent="0.25">
      <c r="A47" s="106">
        <v>26</v>
      </c>
      <c r="B47" s="290"/>
      <c r="C47" s="20"/>
      <c r="D47" s="635"/>
      <c r="E47" s="637"/>
      <c r="F47" s="639"/>
      <c r="G47" s="45"/>
      <c r="H47" s="291"/>
      <c r="I47" s="291"/>
      <c r="J47" s="292"/>
      <c r="K47" s="293"/>
      <c r="L47" s="35" t="str">
        <f t="shared" si="0"/>
        <v/>
      </c>
      <c r="M47" s="35" t="str">
        <f t="shared" si="1"/>
        <v/>
      </c>
      <c r="N47" s="35" t="str">
        <f t="shared" si="2"/>
        <v/>
      </c>
      <c r="O47" s="36" t="str">
        <f t="shared" si="3"/>
        <v/>
      </c>
      <c r="P47" s="37" t="str">
        <f t="shared" si="55"/>
        <v/>
      </c>
      <c r="Q47" s="69" t="str">
        <f t="shared" si="4"/>
        <v/>
      </c>
      <c r="R47" s="294" t="str">
        <f t="shared" si="5"/>
        <v/>
      </c>
      <c r="S47" s="37" t="str">
        <f t="shared" si="6"/>
        <v/>
      </c>
      <c r="T47" s="69" t="str">
        <f t="shared" si="7"/>
        <v/>
      </c>
      <c r="U47" s="294" t="str">
        <f t="shared" si="8"/>
        <v/>
      </c>
      <c r="V47" s="37" t="str">
        <f t="shared" si="9"/>
        <v/>
      </c>
      <c r="W47" s="69" t="str">
        <f t="shared" si="10"/>
        <v/>
      </c>
      <c r="X47" s="38" t="str">
        <f t="shared" si="11"/>
        <v/>
      </c>
      <c r="Y47" s="38" t="str">
        <f t="shared" si="12"/>
        <v/>
      </c>
      <c r="Z47" s="38" t="str">
        <f t="shared" si="13"/>
        <v/>
      </c>
      <c r="AA47" s="39" t="str">
        <f t="shared" si="14"/>
        <v/>
      </c>
      <c r="AB47" s="295">
        <f t="shared" si="15"/>
        <v>0</v>
      </c>
      <c r="AC47" s="295" t="str">
        <f t="shared" si="16"/>
        <v/>
      </c>
      <c r="AD47" s="295" t="str">
        <f t="shared" si="17"/>
        <v/>
      </c>
      <c r="AE47" s="296" t="str">
        <f t="shared" si="18"/>
        <v/>
      </c>
      <c r="AF47" s="296" t="str">
        <f t="shared" si="19"/>
        <v/>
      </c>
      <c r="AG47" s="297" t="str">
        <f t="shared" si="20"/>
        <v/>
      </c>
      <c r="AH47" s="296" t="str">
        <f t="shared" si="21"/>
        <v/>
      </c>
      <c r="AI47" s="296" t="str">
        <f t="shared" si="22"/>
        <v/>
      </c>
      <c r="AJ47" s="297" t="str">
        <f t="shared" si="23"/>
        <v/>
      </c>
      <c r="AK47" s="296" t="str">
        <f t="shared" si="24"/>
        <v/>
      </c>
      <c r="AL47" s="296" t="str">
        <f t="shared" si="25"/>
        <v/>
      </c>
      <c r="AM47" s="297" t="str">
        <f t="shared" si="26"/>
        <v/>
      </c>
      <c r="AN47" s="298" t="str">
        <f t="shared" si="27"/>
        <v/>
      </c>
      <c r="AO47" s="299" t="str">
        <f t="shared" si="28"/>
        <v/>
      </c>
      <c r="AP47" s="296" t="str">
        <f t="shared" si="29"/>
        <v/>
      </c>
      <c r="AQ47" s="297" t="str">
        <f t="shared" si="30"/>
        <v/>
      </c>
      <c r="AR47" s="299" t="str">
        <f t="shared" si="31"/>
        <v/>
      </c>
      <c r="AS47" s="296" t="str">
        <f t="shared" si="32"/>
        <v/>
      </c>
      <c r="AT47" s="297" t="str">
        <f t="shared" si="33"/>
        <v/>
      </c>
      <c r="AU47" s="299" t="str">
        <f t="shared" si="34"/>
        <v/>
      </c>
      <c r="AV47" s="296" t="str">
        <f t="shared" si="35"/>
        <v/>
      </c>
      <c r="AW47" s="297" t="str">
        <f t="shared" si="36"/>
        <v/>
      </c>
      <c r="AX47" s="300"/>
      <c r="AY47" s="297" t="str">
        <f t="shared" si="37"/>
        <v/>
      </c>
      <c r="AZ47" s="297" t="str">
        <f t="shared" si="38"/>
        <v/>
      </c>
      <c r="BA47" s="301" t="str">
        <f t="shared" si="39"/>
        <v/>
      </c>
      <c r="BB47" s="302" t="str">
        <f t="shared" si="40"/>
        <v/>
      </c>
      <c r="BC47" s="303" t="str">
        <f t="shared" si="41"/>
        <v/>
      </c>
      <c r="BD47" s="301" t="str">
        <f t="shared" si="42"/>
        <v/>
      </c>
      <c r="BE47" s="302" t="str">
        <f t="shared" si="43"/>
        <v/>
      </c>
      <c r="BF47" s="303" t="str">
        <f t="shared" si="44"/>
        <v/>
      </c>
      <c r="BG47" s="301" t="str">
        <f t="shared" si="45"/>
        <v/>
      </c>
      <c r="BH47" s="304" t="str">
        <f t="shared" si="46"/>
        <v/>
      </c>
      <c r="BI47" s="305" t="str">
        <f t="shared" si="47"/>
        <v/>
      </c>
      <c r="BJ47" s="305" t="str">
        <f t="shared" si="48"/>
        <v/>
      </c>
      <c r="BK47" s="443" t="str">
        <f t="shared" si="49"/>
        <v/>
      </c>
      <c r="BL47" s="306" t="str">
        <f t="shared" si="56"/>
        <v/>
      </c>
      <c r="BM47" s="100" t="str">
        <f t="shared" si="57"/>
        <v/>
      </c>
      <c r="BN47" s="101" t="str">
        <f t="shared" si="58"/>
        <v/>
      </c>
      <c r="BO47" s="102" t="str">
        <f t="shared" si="59"/>
        <v/>
      </c>
      <c r="BP47" s="100" t="str">
        <f t="shared" si="60"/>
        <v/>
      </c>
      <c r="BQ47" s="101" t="str">
        <f t="shared" si="61"/>
        <v/>
      </c>
      <c r="BR47" s="102" t="str">
        <f t="shared" si="62"/>
        <v/>
      </c>
      <c r="BS47" s="100" t="str">
        <f t="shared" si="63"/>
        <v/>
      </c>
      <c r="BT47" s="105" t="str">
        <f t="shared" si="64"/>
        <v/>
      </c>
      <c r="BU47" s="305" t="str">
        <f t="shared" si="50"/>
        <v/>
      </c>
      <c r="BV47" s="305" t="str">
        <f t="shared" si="51"/>
        <v/>
      </c>
      <c r="BW47" s="305" t="str">
        <f t="shared" si="52"/>
        <v/>
      </c>
      <c r="BX47" s="307" t="str">
        <f t="shared" si="53"/>
        <v/>
      </c>
      <c r="BY47" s="308" t="str">
        <f t="shared" si="54"/>
        <v/>
      </c>
    </row>
    <row r="48" spans="1:77" s="4" customFormat="1" ht="15.75" x14ac:dyDescent="0.25">
      <c r="A48" s="106">
        <v>27</v>
      </c>
      <c r="B48" s="290"/>
      <c r="C48" s="20"/>
      <c r="D48" s="635"/>
      <c r="E48" s="637"/>
      <c r="F48" s="639"/>
      <c r="G48" s="45"/>
      <c r="H48" s="291"/>
      <c r="I48" s="291"/>
      <c r="J48" s="292"/>
      <c r="K48" s="293"/>
      <c r="L48" s="35" t="str">
        <f t="shared" si="0"/>
        <v/>
      </c>
      <c r="M48" s="35" t="str">
        <f t="shared" si="1"/>
        <v/>
      </c>
      <c r="N48" s="35" t="str">
        <f t="shared" si="2"/>
        <v/>
      </c>
      <c r="O48" s="36" t="str">
        <f t="shared" si="3"/>
        <v/>
      </c>
      <c r="P48" s="37" t="str">
        <f t="shared" si="55"/>
        <v/>
      </c>
      <c r="Q48" s="69" t="str">
        <f t="shared" si="4"/>
        <v/>
      </c>
      <c r="R48" s="294" t="str">
        <f t="shared" si="5"/>
        <v/>
      </c>
      <c r="S48" s="37" t="str">
        <f t="shared" si="6"/>
        <v/>
      </c>
      <c r="T48" s="69" t="str">
        <f t="shared" si="7"/>
        <v/>
      </c>
      <c r="U48" s="294" t="str">
        <f t="shared" si="8"/>
        <v/>
      </c>
      <c r="V48" s="37" t="str">
        <f t="shared" si="9"/>
        <v/>
      </c>
      <c r="W48" s="69" t="str">
        <f t="shared" si="10"/>
        <v/>
      </c>
      <c r="X48" s="38" t="str">
        <f t="shared" si="11"/>
        <v/>
      </c>
      <c r="Y48" s="38" t="str">
        <f t="shared" si="12"/>
        <v/>
      </c>
      <c r="Z48" s="38" t="str">
        <f t="shared" si="13"/>
        <v/>
      </c>
      <c r="AA48" s="39" t="str">
        <f t="shared" si="14"/>
        <v/>
      </c>
      <c r="AB48" s="295">
        <f t="shared" si="15"/>
        <v>0</v>
      </c>
      <c r="AC48" s="295" t="str">
        <f t="shared" si="16"/>
        <v/>
      </c>
      <c r="AD48" s="295" t="str">
        <f t="shared" si="17"/>
        <v/>
      </c>
      <c r="AE48" s="296" t="str">
        <f t="shared" si="18"/>
        <v/>
      </c>
      <c r="AF48" s="296" t="str">
        <f t="shared" si="19"/>
        <v/>
      </c>
      <c r="AG48" s="297" t="str">
        <f t="shared" si="20"/>
        <v/>
      </c>
      <c r="AH48" s="296" t="str">
        <f t="shared" si="21"/>
        <v/>
      </c>
      <c r="AI48" s="296" t="str">
        <f t="shared" si="22"/>
        <v/>
      </c>
      <c r="AJ48" s="297" t="str">
        <f t="shared" si="23"/>
        <v/>
      </c>
      <c r="AK48" s="296" t="str">
        <f t="shared" si="24"/>
        <v/>
      </c>
      <c r="AL48" s="296" t="str">
        <f t="shared" si="25"/>
        <v/>
      </c>
      <c r="AM48" s="297" t="str">
        <f t="shared" si="26"/>
        <v/>
      </c>
      <c r="AN48" s="298" t="str">
        <f t="shared" si="27"/>
        <v/>
      </c>
      <c r="AO48" s="299" t="str">
        <f t="shared" si="28"/>
        <v/>
      </c>
      <c r="AP48" s="296" t="str">
        <f t="shared" si="29"/>
        <v/>
      </c>
      <c r="AQ48" s="297" t="str">
        <f t="shared" si="30"/>
        <v/>
      </c>
      <c r="AR48" s="299" t="str">
        <f t="shared" si="31"/>
        <v/>
      </c>
      <c r="AS48" s="296" t="str">
        <f t="shared" si="32"/>
        <v/>
      </c>
      <c r="AT48" s="297" t="str">
        <f t="shared" si="33"/>
        <v/>
      </c>
      <c r="AU48" s="299" t="str">
        <f t="shared" si="34"/>
        <v/>
      </c>
      <c r="AV48" s="296" t="str">
        <f t="shared" si="35"/>
        <v/>
      </c>
      <c r="AW48" s="297" t="str">
        <f t="shared" si="36"/>
        <v/>
      </c>
      <c r="AX48" s="300"/>
      <c r="AY48" s="297" t="str">
        <f t="shared" si="37"/>
        <v/>
      </c>
      <c r="AZ48" s="297" t="str">
        <f t="shared" si="38"/>
        <v/>
      </c>
      <c r="BA48" s="301" t="str">
        <f t="shared" si="39"/>
        <v/>
      </c>
      <c r="BB48" s="302" t="str">
        <f t="shared" si="40"/>
        <v/>
      </c>
      <c r="BC48" s="303" t="str">
        <f t="shared" si="41"/>
        <v/>
      </c>
      <c r="BD48" s="301" t="str">
        <f t="shared" si="42"/>
        <v/>
      </c>
      <c r="BE48" s="302" t="str">
        <f t="shared" si="43"/>
        <v/>
      </c>
      <c r="BF48" s="303" t="str">
        <f t="shared" si="44"/>
        <v/>
      </c>
      <c r="BG48" s="301" t="str">
        <f t="shared" si="45"/>
        <v/>
      </c>
      <c r="BH48" s="304" t="str">
        <f t="shared" si="46"/>
        <v/>
      </c>
      <c r="BI48" s="305" t="str">
        <f t="shared" si="47"/>
        <v/>
      </c>
      <c r="BJ48" s="305" t="str">
        <f t="shared" si="48"/>
        <v/>
      </c>
      <c r="BK48" s="443" t="str">
        <f t="shared" si="49"/>
        <v/>
      </c>
      <c r="BL48" s="306" t="str">
        <f t="shared" si="56"/>
        <v/>
      </c>
      <c r="BM48" s="100" t="str">
        <f t="shared" si="57"/>
        <v/>
      </c>
      <c r="BN48" s="101" t="str">
        <f t="shared" si="58"/>
        <v/>
      </c>
      <c r="BO48" s="102" t="str">
        <f t="shared" si="59"/>
        <v/>
      </c>
      <c r="BP48" s="100" t="str">
        <f t="shared" si="60"/>
        <v/>
      </c>
      <c r="BQ48" s="101" t="str">
        <f t="shared" si="61"/>
        <v/>
      </c>
      <c r="BR48" s="102" t="str">
        <f t="shared" si="62"/>
        <v/>
      </c>
      <c r="BS48" s="100" t="str">
        <f t="shared" si="63"/>
        <v/>
      </c>
      <c r="BT48" s="105" t="str">
        <f t="shared" si="64"/>
        <v/>
      </c>
      <c r="BU48" s="305" t="str">
        <f t="shared" si="50"/>
        <v/>
      </c>
      <c r="BV48" s="305" t="str">
        <f t="shared" si="51"/>
        <v/>
      </c>
      <c r="BW48" s="305" t="str">
        <f t="shared" si="52"/>
        <v/>
      </c>
      <c r="BX48" s="307" t="str">
        <f t="shared" si="53"/>
        <v/>
      </c>
      <c r="BY48" s="308" t="str">
        <f t="shared" si="54"/>
        <v/>
      </c>
    </row>
    <row r="49" spans="1:77" s="4" customFormat="1" ht="15.75" x14ac:dyDescent="0.25">
      <c r="A49" s="106">
        <v>28</v>
      </c>
      <c r="B49" s="290"/>
      <c r="C49" s="20"/>
      <c r="D49" s="635"/>
      <c r="E49" s="637"/>
      <c r="F49" s="639"/>
      <c r="G49" s="45"/>
      <c r="H49" s="291"/>
      <c r="I49" s="291"/>
      <c r="J49" s="292"/>
      <c r="K49" s="293"/>
      <c r="L49" s="35" t="str">
        <f t="shared" si="0"/>
        <v/>
      </c>
      <c r="M49" s="35" t="str">
        <f t="shared" si="1"/>
        <v/>
      </c>
      <c r="N49" s="35" t="str">
        <f t="shared" si="2"/>
        <v/>
      </c>
      <c r="O49" s="36" t="str">
        <f t="shared" si="3"/>
        <v/>
      </c>
      <c r="P49" s="37" t="str">
        <f t="shared" si="55"/>
        <v/>
      </c>
      <c r="Q49" s="69" t="str">
        <f t="shared" si="4"/>
        <v/>
      </c>
      <c r="R49" s="294" t="str">
        <f t="shared" si="5"/>
        <v/>
      </c>
      <c r="S49" s="37" t="str">
        <f t="shared" si="6"/>
        <v/>
      </c>
      <c r="T49" s="69" t="str">
        <f t="shared" si="7"/>
        <v/>
      </c>
      <c r="U49" s="294" t="str">
        <f t="shared" si="8"/>
        <v/>
      </c>
      <c r="V49" s="37" t="str">
        <f t="shared" si="9"/>
        <v/>
      </c>
      <c r="W49" s="69" t="str">
        <f t="shared" si="10"/>
        <v/>
      </c>
      <c r="X49" s="38" t="str">
        <f t="shared" si="11"/>
        <v/>
      </c>
      <c r="Y49" s="38" t="str">
        <f t="shared" si="12"/>
        <v/>
      </c>
      <c r="Z49" s="38" t="str">
        <f t="shared" si="13"/>
        <v/>
      </c>
      <c r="AA49" s="39" t="str">
        <f t="shared" si="14"/>
        <v/>
      </c>
      <c r="AB49" s="295">
        <f t="shared" si="15"/>
        <v>0</v>
      </c>
      <c r="AC49" s="295" t="str">
        <f t="shared" si="16"/>
        <v/>
      </c>
      <c r="AD49" s="295" t="str">
        <f t="shared" si="17"/>
        <v/>
      </c>
      <c r="AE49" s="296" t="str">
        <f t="shared" si="18"/>
        <v/>
      </c>
      <c r="AF49" s="296" t="str">
        <f t="shared" si="19"/>
        <v/>
      </c>
      <c r="AG49" s="297" t="str">
        <f t="shared" si="20"/>
        <v/>
      </c>
      <c r="AH49" s="296" t="str">
        <f t="shared" si="21"/>
        <v/>
      </c>
      <c r="AI49" s="296" t="str">
        <f t="shared" si="22"/>
        <v/>
      </c>
      <c r="AJ49" s="297" t="str">
        <f t="shared" si="23"/>
        <v/>
      </c>
      <c r="AK49" s="296" t="str">
        <f t="shared" si="24"/>
        <v/>
      </c>
      <c r="AL49" s="296" t="str">
        <f t="shared" si="25"/>
        <v/>
      </c>
      <c r="AM49" s="297" t="str">
        <f t="shared" si="26"/>
        <v/>
      </c>
      <c r="AN49" s="298" t="str">
        <f t="shared" si="27"/>
        <v/>
      </c>
      <c r="AO49" s="299" t="str">
        <f t="shared" si="28"/>
        <v/>
      </c>
      <c r="AP49" s="296" t="str">
        <f t="shared" si="29"/>
        <v/>
      </c>
      <c r="AQ49" s="297" t="str">
        <f t="shared" si="30"/>
        <v/>
      </c>
      <c r="AR49" s="299" t="str">
        <f t="shared" si="31"/>
        <v/>
      </c>
      <c r="AS49" s="296" t="str">
        <f t="shared" si="32"/>
        <v/>
      </c>
      <c r="AT49" s="297" t="str">
        <f t="shared" si="33"/>
        <v/>
      </c>
      <c r="AU49" s="299" t="str">
        <f t="shared" si="34"/>
        <v/>
      </c>
      <c r="AV49" s="296" t="str">
        <f t="shared" si="35"/>
        <v/>
      </c>
      <c r="AW49" s="297" t="str">
        <f t="shared" si="36"/>
        <v/>
      </c>
      <c r="AX49" s="300"/>
      <c r="AY49" s="297" t="str">
        <f t="shared" si="37"/>
        <v/>
      </c>
      <c r="AZ49" s="297" t="str">
        <f t="shared" si="38"/>
        <v/>
      </c>
      <c r="BA49" s="301" t="str">
        <f t="shared" si="39"/>
        <v/>
      </c>
      <c r="BB49" s="302" t="str">
        <f t="shared" si="40"/>
        <v/>
      </c>
      <c r="BC49" s="303" t="str">
        <f t="shared" si="41"/>
        <v/>
      </c>
      <c r="BD49" s="301" t="str">
        <f t="shared" si="42"/>
        <v/>
      </c>
      <c r="BE49" s="302" t="str">
        <f t="shared" si="43"/>
        <v/>
      </c>
      <c r="BF49" s="303" t="str">
        <f t="shared" si="44"/>
        <v/>
      </c>
      <c r="BG49" s="301" t="str">
        <f t="shared" si="45"/>
        <v/>
      </c>
      <c r="BH49" s="304" t="str">
        <f t="shared" si="46"/>
        <v/>
      </c>
      <c r="BI49" s="305" t="str">
        <f t="shared" si="47"/>
        <v/>
      </c>
      <c r="BJ49" s="305" t="str">
        <f t="shared" si="48"/>
        <v/>
      </c>
      <c r="BK49" s="443" t="str">
        <f t="shared" si="49"/>
        <v/>
      </c>
      <c r="BL49" s="306" t="str">
        <f t="shared" si="56"/>
        <v/>
      </c>
      <c r="BM49" s="100" t="str">
        <f t="shared" si="57"/>
        <v/>
      </c>
      <c r="BN49" s="101" t="str">
        <f t="shared" si="58"/>
        <v/>
      </c>
      <c r="BO49" s="102" t="str">
        <f t="shared" si="59"/>
        <v/>
      </c>
      <c r="BP49" s="100" t="str">
        <f t="shared" si="60"/>
        <v/>
      </c>
      <c r="BQ49" s="101" t="str">
        <f t="shared" si="61"/>
        <v/>
      </c>
      <c r="BR49" s="102" t="str">
        <f t="shared" si="62"/>
        <v/>
      </c>
      <c r="BS49" s="100" t="str">
        <f t="shared" si="63"/>
        <v/>
      </c>
      <c r="BT49" s="105" t="str">
        <f t="shared" si="64"/>
        <v/>
      </c>
      <c r="BU49" s="305" t="str">
        <f t="shared" si="50"/>
        <v/>
      </c>
      <c r="BV49" s="305" t="str">
        <f t="shared" si="51"/>
        <v/>
      </c>
      <c r="BW49" s="305" t="str">
        <f t="shared" si="52"/>
        <v/>
      </c>
      <c r="BX49" s="307" t="str">
        <f t="shared" si="53"/>
        <v/>
      </c>
      <c r="BY49" s="308" t="str">
        <f t="shared" si="54"/>
        <v/>
      </c>
    </row>
    <row r="50" spans="1:77" s="4" customFormat="1" ht="15.75" x14ac:dyDescent="0.25">
      <c r="A50" s="106">
        <v>29</v>
      </c>
      <c r="B50" s="290"/>
      <c r="C50" s="20"/>
      <c r="D50" s="635"/>
      <c r="E50" s="637"/>
      <c r="F50" s="639"/>
      <c r="G50" s="45"/>
      <c r="H50" s="291"/>
      <c r="I50" s="291"/>
      <c r="J50" s="292"/>
      <c r="K50" s="293"/>
      <c r="L50" s="35" t="str">
        <f t="shared" si="0"/>
        <v/>
      </c>
      <c r="M50" s="35" t="str">
        <f t="shared" si="1"/>
        <v/>
      </c>
      <c r="N50" s="35" t="str">
        <f t="shared" si="2"/>
        <v/>
      </c>
      <c r="O50" s="36" t="str">
        <f t="shared" si="3"/>
        <v/>
      </c>
      <c r="P50" s="37" t="str">
        <f t="shared" si="55"/>
        <v/>
      </c>
      <c r="Q50" s="69" t="str">
        <f t="shared" si="4"/>
        <v/>
      </c>
      <c r="R50" s="294" t="str">
        <f t="shared" si="5"/>
        <v/>
      </c>
      <c r="S50" s="37" t="str">
        <f t="shared" si="6"/>
        <v/>
      </c>
      <c r="T50" s="69" t="str">
        <f t="shared" si="7"/>
        <v/>
      </c>
      <c r="U50" s="294" t="str">
        <f t="shared" si="8"/>
        <v/>
      </c>
      <c r="V50" s="37" t="str">
        <f t="shared" si="9"/>
        <v/>
      </c>
      <c r="W50" s="69" t="str">
        <f t="shared" si="10"/>
        <v/>
      </c>
      <c r="X50" s="38" t="str">
        <f t="shared" si="11"/>
        <v/>
      </c>
      <c r="Y50" s="38" t="str">
        <f t="shared" si="12"/>
        <v/>
      </c>
      <c r="Z50" s="38" t="str">
        <f t="shared" si="13"/>
        <v/>
      </c>
      <c r="AA50" s="39" t="str">
        <f t="shared" si="14"/>
        <v/>
      </c>
      <c r="AB50" s="295">
        <f t="shared" si="15"/>
        <v>0</v>
      </c>
      <c r="AC50" s="295" t="str">
        <f t="shared" si="16"/>
        <v/>
      </c>
      <c r="AD50" s="295" t="str">
        <f t="shared" si="17"/>
        <v/>
      </c>
      <c r="AE50" s="296" t="str">
        <f t="shared" si="18"/>
        <v/>
      </c>
      <c r="AF50" s="296" t="str">
        <f t="shared" si="19"/>
        <v/>
      </c>
      <c r="AG50" s="297" t="str">
        <f t="shared" si="20"/>
        <v/>
      </c>
      <c r="AH50" s="296" t="str">
        <f t="shared" si="21"/>
        <v/>
      </c>
      <c r="AI50" s="296" t="str">
        <f t="shared" si="22"/>
        <v/>
      </c>
      <c r="AJ50" s="297" t="str">
        <f t="shared" si="23"/>
        <v/>
      </c>
      <c r="AK50" s="296" t="str">
        <f t="shared" si="24"/>
        <v/>
      </c>
      <c r="AL50" s="296" t="str">
        <f t="shared" si="25"/>
        <v/>
      </c>
      <c r="AM50" s="297" t="str">
        <f t="shared" si="26"/>
        <v/>
      </c>
      <c r="AN50" s="298" t="str">
        <f t="shared" si="27"/>
        <v/>
      </c>
      <c r="AO50" s="299" t="str">
        <f t="shared" si="28"/>
        <v/>
      </c>
      <c r="AP50" s="296" t="str">
        <f t="shared" si="29"/>
        <v/>
      </c>
      <c r="AQ50" s="297" t="str">
        <f t="shared" si="30"/>
        <v/>
      </c>
      <c r="AR50" s="299" t="str">
        <f t="shared" si="31"/>
        <v/>
      </c>
      <c r="AS50" s="296" t="str">
        <f t="shared" si="32"/>
        <v/>
      </c>
      <c r="AT50" s="297" t="str">
        <f t="shared" si="33"/>
        <v/>
      </c>
      <c r="AU50" s="299" t="str">
        <f t="shared" si="34"/>
        <v/>
      </c>
      <c r="AV50" s="296" t="str">
        <f t="shared" si="35"/>
        <v/>
      </c>
      <c r="AW50" s="297" t="str">
        <f t="shared" si="36"/>
        <v/>
      </c>
      <c r="AX50" s="300"/>
      <c r="AY50" s="297" t="str">
        <f t="shared" si="37"/>
        <v/>
      </c>
      <c r="AZ50" s="297" t="str">
        <f t="shared" si="38"/>
        <v/>
      </c>
      <c r="BA50" s="301" t="str">
        <f t="shared" si="39"/>
        <v/>
      </c>
      <c r="BB50" s="302" t="str">
        <f t="shared" si="40"/>
        <v/>
      </c>
      <c r="BC50" s="303" t="str">
        <f t="shared" si="41"/>
        <v/>
      </c>
      <c r="BD50" s="301" t="str">
        <f t="shared" si="42"/>
        <v/>
      </c>
      <c r="BE50" s="302" t="str">
        <f t="shared" si="43"/>
        <v/>
      </c>
      <c r="BF50" s="303" t="str">
        <f t="shared" si="44"/>
        <v/>
      </c>
      <c r="BG50" s="301" t="str">
        <f t="shared" si="45"/>
        <v/>
      </c>
      <c r="BH50" s="304" t="str">
        <f t="shared" si="46"/>
        <v/>
      </c>
      <c r="BI50" s="305" t="str">
        <f t="shared" si="47"/>
        <v/>
      </c>
      <c r="BJ50" s="305" t="str">
        <f t="shared" si="48"/>
        <v/>
      </c>
      <c r="BK50" s="443" t="str">
        <f t="shared" si="49"/>
        <v/>
      </c>
      <c r="BL50" s="306" t="str">
        <f t="shared" si="56"/>
        <v/>
      </c>
      <c r="BM50" s="100" t="str">
        <f t="shared" si="57"/>
        <v/>
      </c>
      <c r="BN50" s="101" t="str">
        <f t="shared" si="58"/>
        <v/>
      </c>
      <c r="BO50" s="102" t="str">
        <f t="shared" si="59"/>
        <v/>
      </c>
      <c r="BP50" s="100" t="str">
        <f t="shared" si="60"/>
        <v/>
      </c>
      <c r="BQ50" s="101" t="str">
        <f t="shared" si="61"/>
        <v/>
      </c>
      <c r="BR50" s="102" t="str">
        <f t="shared" si="62"/>
        <v/>
      </c>
      <c r="BS50" s="100" t="str">
        <f t="shared" si="63"/>
        <v/>
      </c>
      <c r="BT50" s="105" t="str">
        <f t="shared" si="64"/>
        <v/>
      </c>
      <c r="BU50" s="305" t="str">
        <f t="shared" si="50"/>
        <v/>
      </c>
      <c r="BV50" s="305" t="str">
        <f t="shared" si="51"/>
        <v/>
      </c>
      <c r="BW50" s="305" t="str">
        <f t="shared" si="52"/>
        <v/>
      </c>
      <c r="BX50" s="307" t="str">
        <f t="shared" si="53"/>
        <v/>
      </c>
      <c r="BY50" s="308" t="str">
        <f t="shared" si="54"/>
        <v/>
      </c>
    </row>
    <row r="51" spans="1:77" s="4" customFormat="1" ht="15.75" x14ac:dyDescent="0.25">
      <c r="A51" s="106">
        <v>30</v>
      </c>
      <c r="B51" s="290"/>
      <c r="C51" s="20"/>
      <c r="D51" s="635"/>
      <c r="E51" s="637"/>
      <c r="F51" s="639"/>
      <c r="G51" s="45"/>
      <c r="H51" s="291"/>
      <c r="I51" s="291"/>
      <c r="J51" s="292"/>
      <c r="K51" s="293"/>
      <c r="L51" s="35" t="str">
        <f t="shared" si="0"/>
        <v/>
      </c>
      <c r="M51" s="35" t="str">
        <f t="shared" si="1"/>
        <v/>
      </c>
      <c r="N51" s="35" t="str">
        <f t="shared" si="2"/>
        <v/>
      </c>
      <c r="O51" s="36" t="str">
        <f t="shared" si="3"/>
        <v/>
      </c>
      <c r="P51" s="37" t="str">
        <f t="shared" si="55"/>
        <v/>
      </c>
      <c r="Q51" s="69" t="str">
        <f t="shared" si="4"/>
        <v/>
      </c>
      <c r="R51" s="294" t="str">
        <f t="shared" si="5"/>
        <v/>
      </c>
      <c r="S51" s="37" t="str">
        <f t="shared" si="6"/>
        <v/>
      </c>
      <c r="T51" s="69" t="str">
        <f t="shared" si="7"/>
        <v/>
      </c>
      <c r="U51" s="294" t="str">
        <f t="shared" si="8"/>
        <v/>
      </c>
      <c r="V51" s="37" t="str">
        <f t="shared" si="9"/>
        <v/>
      </c>
      <c r="W51" s="69" t="str">
        <f t="shared" si="10"/>
        <v/>
      </c>
      <c r="X51" s="38" t="str">
        <f t="shared" si="11"/>
        <v/>
      </c>
      <c r="Y51" s="38" t="str">
        <f t="shared" si="12"/>
        <v/>
      </c>
      <c r="Z51" s="38" t="str">
        <f t="shared" si="13"/>
        <v/>
      </c>
      <c r="AA51" s="39" t="str">
        <f t="shared" si="14"/>
        <v/>
      </c>
      <c r="AB51" s="295">
        <f t="shared" si="15"/>
        <v>0</v>
      </c>
      <c r="AC51" s="295" t="str">
        <f t="shared" si="16"/>
        <v/>
      </c>
      <c r="AD51" s="295" t="str">
        <f t="shared" si="17"/>
        <v/>
      </c>
      <c r="AE51" s="296" t="str">
        <f t="shared" si="18"/>
        <v/>
      </c>
      <c r="AF51" s="296" t="str">
        <f t="shared" si="19"/>
        <v/>
      </c>
      <c r="AG51" s="297" t="str">
        <f t="shared" si="20"/>
        <v/>
      </c>
      <c r="AH51" s="296" t="str">
        <f t="shared" si="21"/>
        <v/>
      </c>
      <c r="AI51" s="296" t="str">
        <f t="shared" si="22"/>
        <v/>
      </c>
      <c r="AJ51" s="297" t="str">
        <f t="shared" si="23"/>
        <v/>
      </c>
      <c r="AK51" s="296" t="str">
        <f t="shared" si="24"/>
        <v/>
      </c>
      <c r="AL51" s="296" t="str">
        <f t="shared" si="25"/>
        <v/>
      </c>
      <c r="AM51" s="297" t="str">
        <f t="shared" si="26"/>
        <v/>
      </c>
      <c r="AN51" s="298" t="str">
        <f t="shared" si="27"/>
        <v/>
      </c>
      <c r="AO51" s="299" t="str">
        <f t="shared" si="28"/>
        <v/>
      </c>
      <c r="AP51" s="296" t="str">
        <f t="shared" si="29"/>
        <v/>
      </c>
      <c r="AQ51" s="297" t="str">
        <f t="shared" si="30"/>
        <v/>
      </c>
      <c r="AR51" s="299" t="str">
        <f t="shared" si="31"/>
        <v/>
      </c>
      <c r="AS51" s="296" t="str">
        <f t="shared" si="32"/>
        <v/>
      </c>
      <c r="AT51" s="297" t="str">
        <f t="shared" si="33"/>
        <v/>
      </c>
      <c r="AU51" s="299" t="str">
        <f t="shared" si="34"/>
        <v/>
      </c>
      <c r="AV51" s="296" t="str">
        <f t="shared" si="35"/>
        <v/>
      </c>
      <c r="AW51" s="297" t="str">
        <f t="shared" si="36"/>
        <v/>
      </c>
      <c r="AX51" s="300"/>
      <c r="AY51" s="297" t="str">
        <f t="shared" si="37"/>
        <v/>
      </c>
      <c r="AZ51" s="297" t="str">
        <f t="shared" si="38"/>
        <v/>
      </c>
      <c r="BA51" s="301" t="str">
        <f t="shared" si="39"/>
        <v/>
      </c>
      <c r="BB51" s="302" t="str">
        <f t="shared" si="40"/>
        <v/>
      </c>
      <c r="BC51" s="303" t="str">
        <f t="shared" si="41"/>
        <v/>
      </c>
      <c r="BD51" s="301" t="str">
        <f t="shared" si="42"/>
        <v/>
      </c>
      <c r="BE51" s="302" t="str">
        <f t="shared" si="43"/>
        <v/>
      </c>
      <c r="BF51" s="303" t="str">
        <f t="shared" si="44"/>
        <v/>
      </c>
      <c r="BG51" s="301" t="str">
        <f t="shared" si="45"/>
        <v/>
      </c>
      <c r="BH51" s="304" t="str">
        <f t="shared" si="46"/>
        <v/>
      </c>
      <c r="BI51" s="305" t="str">
        <f t="shared" si="47"/>
        <v/>
      </c>
      <c r="BJ51" s="305" t="str">
        <f t="shared" si="48"/>
        <v/>
      </c>
      <c r="BK51" s="443" t="str">
        <f t="shared" si="49"/>
        <v/>
      </c>
      <c r="BL51" s="306" t="str">
        <f t="shared" si="56"/>
        <v/>
      </c>
      <c r="BM51" s="100" t="str">
        <f t="shared" si="57"/>
        <v/>
      </c>
      <c r="BN51" s="101" t="str">
        <f t="shared" si="58"/>
        <v/>
      </c>
      <c r="BO51" s="102" t="str">
        <f t="shared" si="59"/>
        <v/>
      </c>
      <c r="BP51" s="100" t="str">
        <f t="shared" si="60"/>
        <v/>
      </c>
      <c r="BQ51" s="101" t="str">
        <f t="shared" si="61"/>
        <v/>
      </c>
      <c r="BR51" s="102" t="str">
        <f t="shared" si="62"/>
        <v/>
      </c>
      <c r="BS51" s="100" t="str">
        <f t="shared" si="63"/>
        <v/>
      </c>
      <c r="BT51" s="105" t="str">
        <f t="shared" si="64"/>
        <v/>
      </c>
      <c r="BU51" s="305" t="str">
        <f t="shared" si="50"/>
        <v/>
      </c>
      <c r="BV51" s="305" t="str">
        <f t="shared" si="51"/>
        <v/>
      </c>
      <c r="BW51" s="305" t="str">
        <f t="shared" si="52"/>
        <v/>
      </c>
      <c r="BX51" s="307" t="str">
        <f t="shared" si="53"/>
        <v/>
      </c>
      <c r="BY51" s="308" t="str">
        <f t="shared" si="54"/>
        <v/>
      </c>
    </row>
    <row r="52" spans="1:77" s="4" customFormat="1" ht="15.75" x14ac:dyDescent="0.25">
      <c r="A52" s="106">
        <v>31</v>
      </c>
      <c r="B52" s="290"/>
      <c r="C52" s="20"/>
      <c r="D52" s="635"/>
      <c r="E52" s="637"/>
      <c r="F52" s="639"/>
      <c r="G52" s="45"/>
      <c r="H52" s="291"/>
      <c r="I52" s="291"/>
      <c r="J52" s="292"/>
      <c r="K52" s="293"/>
      <c r="L52" s="35" t="str">
        <f t="shared" si="0"/>
        <v/>
      </c>
      <c r="M52" s="35" t="str">
        <f t="shared" si="1"/>
        <v/>
      </c>
      <c r="N52" s="35" t="str">
        <f t="shared" si="2"/>
        <v/>
      </c>
      <c r="O52" s="36" t="str">
        <f t="shared" si="3"/>
        <v/>
      </c>
      <c r="P52" s="37" t="str">
        <f t="shared" si="55"/>
        <v/>
      </c>
      <c r="Q52" s="69" t="str">
        <f t="shared" si="4"/>
        <v/>
      </c>
      <c r="R52" s="294" t="str">
        <f t="shared" si="5"/>
        <v/>
      </c>
      <c r="S52" s="37" t="str">
        <f t="shared" si="6"/>
        <v/>
      </c>
      <c r="T52" s="69" t="str">
        <f t="shared" si="7"/>
        <v/>
      </c>
      <c r="U52" s="294" t="str">
        <f t="shared" si="8"/>
        <v/>
      </c>
      <c r="V52" s="37" t="str">
        <f t="shared" si="9"/>
        <v/>
      </c>
      <c r="W52" s="69" t="str">
        <f t="shared" si="10"/>
        <v/>
      </c>
      <c r="X52" s="38" t="str">
        <f t="shared" si="11"/>
        <v/>
      </c>
      <c r="Y52" s="38" t="str">
        <f t="shared" si="12"/>
        <v/>
      </c>
      <c r="Z52" s="38" t="str">
        <f t="shared" si="13"/>
        <v/>
      </c>
      <c r="AA52" s="39" t="str">
        <f t="shared" si="14"/>
        <v/>
      </c>
      <c r="AB52" s="295">
        <f t="shared" si="15"/>
        <v>0</v>
      </c>
      <c r="AC52" s="295" t="str">
        <f t="shared" si="16"/>
        <v/>
      </c>
      <c r="AD52" s="295" t="str">
        <f t="shared" si="17"/>
        <v/>
      </c>
      <c r="AE52" s="296" t="str">
        <f t="shared" si="18"/>
        <v/>
      </c>
      <c r="AF52" s="296" t="str">
        <f t="shared" si="19"/>
        <v/>
      </c>
      <c r="AG52" s="297" t="str">
        <f t="shared" si="20"/>
        <v/>
      </c>
      <c r="AH52" s="296" t="str">
        <f t="shared" si="21"/>
        <v/>
      </c>
      <c r="AI52" s="296" t="str">
        <f t="shared" si="22"/>
        <v/>
      </c>
      <c r="AJ52" s="297" t="str">
        <f t="shared" si="23"/>
        <v/>
      </c>
      <c r="AK52" s="296" t="str">
        <f t="shared" si="24"/>
        <v/>
      </c>
      <c r="AL52" s="296" t="str">
        <f t="shared" si="25"/>
        <v/>
      </c>
      <c r="AM52" s="297" t="str">
        <f t="shared" si="26"/>
        <v/>
      </c>
      <c r="AN52" s="298" t="str">
        <f t="shared" si="27"/>
        <v/>
      </c>
      <c r="AO52" s="299" t="str">
        <f t="shared" si="28"/>
        <v/>
      </c>
      <c r="AP52" s="296" t="str">
        <f t="shared" si="29"/>
        <v/>
      </c>
      <c r="AQ52" s="297" t="str">
        <f t="shared" si="30"/>
        <v/>
      </c>
      <c r="AR52" s="299" t="str">
        <f t="shared" si="31"/>
        <v/>
      </c>
      <c r="AS52" s="296" t="str">
        <f t="shared" si="32"/>
        <v/>
      </c>
      <c r="AT52" s="297" t="str">
        <f t="shared" si="33"/>
        <v/>
      </c>
      <c r="AU52" s="299" t="str">
        <f t="shared" si="34"/>
        <v/>
      </c>
      <c r="AV52" s="296" t="str">
        <f t="shared" si="35"/>
        <v/>
      </c>
      <c r="AW52" s="297" t="str">
        <f t="shared" si="36"/>
        <v/>
      </c>
      <c r="AX52" s="300"/>
      <c r="AY52" s="297" t="str">
        <f t="shared" si="37"/>
        <v/>
      </c>
      <c r="AZ52" s="297" t="str">
        <f t="shared" si="38"/>
        <v/>
      </c>
      <c r="BA52" s="301" t="str">
        <f t="shared" si="39"/>
        <v/>
      </c>
      <c r="BB52" s="302" t="str">
        <f t="shared" si="40"/>
        <v/>
      </c>
      <c r="BC52" s="303" t="str">
        <f t="shared" si="41"/>
        <v/>
      </c>
      <c r="BD52" s="301" t="str">
        <f t="shared" si="42"/>
        <v/>
      </c>
      <c r="BE52" s="302" t="str">
        <f t="shared" si="43"/>
        <v/>
      </c>
      <c r="BF52" s="303" t="str">
        <f t="shared" si="44"/>
        <v/>
      </c>
      <c r="BG52" s="301" t="str">
        <f t="shared" si="45"/>
        <v/>
      </c>
      <c r="BH52" s="304" t="str">
        <f t="shared" si="46"/>
        <v/>
      </c>
      <c r="BI52" s="305" t="str">
        <f t="shared" si="47"/>
        <v/>
      </c>
      <c r="BJ52" s="305" t="str">
        <f t="shared" si="48"/>
        <v/>
      </c>
      <c r="BK52" s="443" t="str">
        <f t="shared" si="49"/>
        <v/>
      </c>
      <c r="BL52" s="306" t="str">
        <f t="shared" si="56"/>
        <v/>
      </c>
      <c r="BM52" s="100" t="str">
        <f t="shared" si="57"/>
        <v/>
      </c>
      <c r="BN52" s="101" t="str">
        <f t="shared" si="58"/>
        <v/>
      </c>
      <c r="BO52" s="102" t="str">
        <f t="shared" si="59"/>
        <v/>
      </c>
      <c r="BP52" s="100" t="str">
        <f t="shared" si="60"/>
        <v/>
      </c>
      <c r="BQ52" s="101" t="str">
        <f t="shared" si="61"/>
        <v/>
      </c>
      <c r="BR52" s="102" t="str">
        <f t="shared" si="62"/>
        <v/>
      </c>
      <c r="BS52" s="100" t="str">
        <f t="shared" si="63"/>
        <v/>
      </c>
      <c r="BT52" s="105" t="str">
        <f t="shared" si="64"/>
        <v/>
      </c>
      <c r="BU52" s="305" t="str">
        <f t="shared" si="50"/>
        <v/>
      </c>
      <c r="BV52" s="305" t="str">
        <f t="shared" si="51"/>
        <v/>
      </c>
      <c r="BW52" s="305" t="str">
        <f t="shared" si="52"/>
        <v/>
      </c>
      <c r="BX52" s="307" t="str">
        <f t="shared" si="53"/>
        <v/>
      </c>
      <c r="BY52" s="308" t="str">
        <f t="shared" si="54"/>
        <v/>
      </c>
    </row>
    <row r="53" spans="1:77" s="4" customFormat="1" ht="15.75" x14ac:dyDescent="0.25">
      <c r="A53" s="106">
        <v>32</v>
      </c>
      <c r="B53" s="290"/>
      <c r="C53" s="20"/>
      <c r="D53" s="635"/>
      <c r="E53" s="637"/>
      <c r="F53" s="639"/>
      <c r="G53" s="45"/>
      <c r="H53" s="291"/>
      <c r="I53" s="291"/>
      <c r="J53" s="292"/>
      <c r="K53" s="293"/>
      <c r="L53" s="35" t="str">
        <f t="shared" si="0"/>
        <v/>
      </c>
      <c r="M53" s="35" t="str">
        <f t="shared" si="1"/>
        <v/>
      </c>
      <c r="N53" s="35" t="str">
        <f t="shared" si="2"/>
        <v/>
      </c>
      <c r="O53" s="36" t="str">
        <f t="shared" si="3"/>
        <v/>
      </c>
      <c r="P53" s="37" t="str">
        <f t="shared" si="55"/>
        <v/>
      </c>
      <c r="Q53" s="69" t="str">
        <f t="shared" si="4"/>
        <v/>
      </c>
      <c r="R53" s="294" t="str">
        <f t="shared" si="5"/>
        <v/>
      </c>
      <c r="S53" s="37" t="str">
        <f t="shared" si="6"/>
        <v/>
      </c>
      <c r="T53" s="69" t="str">
        <f t="shared" si="7"/>
        <v/>
      </c>
      <c r="U53" s="294" t="str">
        <f t="shared" si="8"/>
        <v/>
      </c>
      <c r="V53" s="37" t="str">
        <f t="shared" si="9"/>
        <v/>
      </c>
      <c r="W53" s="69" t="str">
        <f t="shared" si="10"/>
        <v/>
      </c>
      <c r="X53" s="38" t="str">
        <f t="shared" si="11"/>
        <v/>
      </c>
      <c r="Y53" s="38" t="str">
        <f t="shared" si="12"/>
        <v/>
      </c>
      <c r="Z53" s="38" t="str">
        <f t="shared" si="13"/>
        <v/>
      </c>
      <c r="AA53" s="39" t="str">
        <f t="shared" si="14"/>
        <v/>
      </c>
      <c r="AB53" s="295">
        <f t="shared" si="15"/>
        <v>0</v>
      </c>
      <c r="AC53" s="295" t="str">
        <f t="shared" si="16"/>
        <v/>
      </c>
      <c r="AD53" s="295" t="str">
        <f t="shared" si="17"/>
        <v/>
      </c>
      <c r="AE53" s="296" t="str">
        <f t="shared" si="18"/>
        <v/>
      </c>
      <c r="AF53" s="296" t="str">
        <f t="shared" si="19"/>
        <v/>
      </c>
      <c r="AG53" s="297" t="str">
        <f t="shared" si="20"/>
        <v/>
      </c>
      <c r="AH53" s="296" t="str">
        <f t="shared" si="21"/>
        <v/>
      </c>
      <c r="AI53" s="296" t="str">
        <f t="shared" si="22"/>
        <v/>
      </c>
      <c r="AJ53" s="297" t="str">
        <f t="shared" si="23"/>
        <v/>
      </c>
      <c r="AK53" s="296" t="str">
        <f t="shared" si="24"/>
        <v/>
      </c>
      <c r="AL53" s="296" t="str">
        <f t="shared" si="25"/>
        <v/>
      </c>
      <c r="AM53" s="297" t="str">
        <f t="shared" si="26"/>
        <v/>
      </c>
      <c r="AN53" s="298" t="str">
        <f t="shared" si="27"/>
        <v/>
      </c>
      <c r="AO53" s="299" t="str">
        <f t="shared" si="28"/>
        <v/>
      </c>
      <c r="AP53" s="296" t="str">
        <f t="shared" si="29"/>
        <v/>
      </c>
      <c r="AQ53" s="297" t="str">
        <f t="shared" si="30"/>
        <v/>
      </c>
      <c r="AR53" s="299" t="str">
        <f t="shared" si="31"/>
        <v/>
      </c>
      <c r="AS53" s="296" t="str">
        <f t="shared" si="32"/>
        <v/>
      </c>
      <c r="AT53" s="297" t="str">
        <f t="shared" si="33"/>
        <v/>
      </c>
      <c r="AU53" s="299" t="str">
        <f t="shared" si="34"/>
        <v/>
      </c>
      <c r="AV53" s="296" t="str">
        <f t="shared" si="35"/>
        <v/>
      </c>
      <c r="AW53" s="297" t="str">
        <f t="shared" si="36"/>
        <v/>
      </c>
      <c r="AX53" s="300"/>
      <c r="AY53" s="297" t="str">
        <f t="shared" si="37"/>
        <v/>
      </c>
      <c r="AZ53" s="297" t="str">
        <f t="shared" si="38"/>
        <v/>
      </c>
      <c r="BA53" s="301" t="str">
        <f t="shared" si="39"/>
        <v/>
      </c>
      <c r="BB53" s="302" t="str">
        <f t="shared" si="40"/>
        <v/>
      </c>
      <c r="BC53" s="303" t="str">
        <f t="shared" si="41"/>
        <v/>
      </c>
      <c r="BD53" s="301" t="str">
        <f t="shared" si="42"/>
        <v/>
      </c>
      <c r="BE53" s="302" t="str">
        <f t="shared" si="43"/>
        <v/>
      </c>
      <c r="BF53" s="303" t="str">
        <f t="shared" si="44"/>
        <v/>
      </c>
      <c r="BG53" s="301" t="str">
        <f t="shared" si="45"/>
        <v/>
      </c>
      <c r="BH53" s="304" t="str">
        <f t="shared" si="46"/>
        <v/>
      </c>
      <c r="BI53" s="305" t="str">
        <f t="shared" si="47"/>
        <v/>
      </c>
      <c r="BJ53" s="305" t="str">
        <f t="shared" si="48"/>
        <v/>
      </c>
      <c r="BK53" s="443" t="str">
        <f t="shared" si="49"/>
        <v/>
      </c>
      <c r="BL53" s="306" t="str">
        <f t="shared" si="56"/>
        <v/>
      </c>
      <c r="BM53" s="100" t="str">
        <f t="shared" si="57"/>
        <v/>
      </c>
      <c r="BN53" s="101" t="str">
        <f t="shared" si="58"/>
        <v/>
      </c>
      <c r="BO53" s="102" t="str">
        <f t="shared" si="59"/>
        <v/>
      </c>
      <c r="BP53" s="100" t="str">
        <f t="shared" si="60"/>
        <v/>
      </c>
      <c r="BQ53" s="101" t="str">
        <f t="shared" si="61"/>
        <v/>
      </c>
      <c r="BR53" s="102" t="str">
        <f t="shared" si="62"/>
        <v/>
      </c>
      <c r="BS53" s="100" t="str">
        <f t="shared" si="63"/>
        <v/>
      </c>
      <c r="BT53" s="105" t="str">
        <f t="shared" si="64"/>
        <v/>
      </c>
      <c r="BU53" s="305" t="str">
        <f t="shared" si="50"/>
        <v/>
      </c>
      <c r="BV53" s="305" t="str">
        <f t="shared" si="51"/>
        <v/>
      </c>
      <c r="BW53" s="305" t="str">
        <f t="shared" si="52"/>
        <v/>
      </c>
      <c r="BX53" s="307" t="str">
        <f t="shared" si="53"/>
        <v/>
      </c>
      <c r="BY53" s="308" t="str">
        <f t="shared" si="54"/>
        <v/>
      </c>
    </row>
    <row r="54" spans="1:77" s="4" customFormat="1" ht="15.75" x14ac:dyDescent="0.25">
      <c r="A54" s="106">
        <v>33</v>
      </c>
      <c r="B54" s="290"/>
      <c r="C54" s="20"/>
      <c r="D54" s="635"/>
      <c r="E54" s="637"/>
      <c r="F54" s="639"/>
      <c r="G54" s="45"/>
      <c r="H54" s="291"/>
      <c r="I54" s="291"/>
      <c r="J54" s="292"/>
      <c r="K54" s="293"/>
      <c r="L54" s="35" t="str">
        <f t="shared" si="0"/>
        <v/>
      </c>
      <c r="M54" s="35" t="str">
        <f t="shared" si="1"/>
        <v/>
      </c>
      <c r="N54" s="35" t="str">
        <f t="shared" si="2"/>
        <v/>
      </c>
      <c r="O54" s="36" t="str">
        <f t="shared" si="3"/>
        <v/>
      </c>
      <c r="P54" s="37" t="str">
        <f t="shared" si="55"/>
        <v/>
      </c>
      <c r="Q54" s="69" t="str">
        <f t="shared" si="4"/>
        <v/>
      </c>
      <c r="R54" s="294" t="str">
        <f t="shared" si="5"/>
        <v/>
      </c>
      <c r="S54" s="37" t="str">
        <f t="shared" si="6"/>
        <v/>
      </c>
      <c r="T54" s="69" t="str">
        <f t="shared" si="7"/>
        <v/>
      </c>
      <c r="U54" s="294" t="str">
        <f t="shared" si="8"/>
        <v/>
      </c>
      <c r="V54" s="37" t="str">
        <f t="shared" si="9"/>
        <v/>
      </c>
      <c r="W54" s="69" t="str">
        <f t="shared" si="10"/>
        <v/>
      </c>
      <c r="X54" s="38" t="str">
        <f t="shared" si="11"/>
        <v/>
      </c>
      <c r="Y54" s="38" t="str">
        <f t="shared" si="12"/>
        <v/>
      </c>
      <c r="Z54" s="38" t="str">
        <f t="shared" si="13"/>
        <v/>
      </c>
      <c r="AA54" s="39" t="str">
        <f t="shared" si="14"/>
        <v/>
      </c>
      <c r="AB54" s="295">
        <f t="shared" si="15"/>
        <v>0</v>
      </c>
      <c r="AC54" s="295" t="str">
        <f t="shared" si="16"/>
        <v/>
      </c>
      <c r="AD54" s="295" t="str">
        <f t="shared" si="17"/>
        <v/>
      </c>
      <c r="AE54" s="296" t="str">
        <f t="shared" si="18"/>
        <v/>
      </c>
      <c r="AF54" s="296" t="str">
        <f t="shared" si="19"/>
        <v/>
      </c>
      <c r="AG54" s="297" t="str">
        <f t="shared" si="20"/>
        <v/>
      </c>
      <c r="AH54" s="296" t="str">
        <f t="shared" si="21"/>
        <v/>
      </c>
      <c r="AI54" s="296" t="str">
        <f t="shared" si="22"/>
        <v/>
      </c>
      <c r="AJ54" s="297" t="str">
        <f t="shared" si="23"/>
        <v/>
      </c>
      <c r="AK54" s="296" t="str">
        <f t="shared" si="24"/>
        <v/>
      </c>
      <c r="AL54" s="296" t="str">
        <f t="shared" si="25"/>
        <v/>
      </c>
      <c r="AM54" s="297" t="str">
        <f t="shared" si="26"/>
        <v/>
      </c>
      <c r="AN54" s="298" t="str">
        <f t="shared" si="27"/>
        <v/>
      </c>
      <c r="AO54" s="299" t="str">
        <f t="shared" si="28"/>
        <v/>
      </c>
      <c r="AP54" s="296" t="str">
        <f t="shared" si="29"/>
        <v/>
      </c>
      <c r="AQ54" s="297" t="str">
        <f t="shared" si="30"/>
        <v/>
      </c>
      <c r="AR54" s="299" t="str">
        <f t="shared" si="31"/>
        <v/>
      </c>
      <c r="AS54" s="296" t="str">
        <f t="shared" si="32"/>
        <v/>
      </c>
      <c r="AT54" s="297" t="str">
        <f t="shared" si="33"/>
        <v/>
      </c>
      <c r="AU54" s="299" t="str">
        <f t="shared" si="34"/>
        <v/>
      </c>
      <c r="AV54" s="296" t="str">
        <f t="shared" si="35"/>
        <v/>
      </c>
      <c r="AW54" s="297" t="str">
        <f t="shared" si="36"/>
        <v/>
      </c>
      <c r="AX54" s="300"/>
      <c r="AY54" s="297" t="str">
        <f t="shared" si="37"/>
        <v/>
      </c>
      <c r="AZ54" s="297" t="str">
        <f t="shared" si="38"/>
        <v/>
      </c>
      <c r="BA54" s="301" t="str">
        <f t="shared" si="39"/>
        <v/>
      </c>
      <c r="BB54" s="302" t="str">
        <f t="shared" si="40"/>
        <v/>
      </c>
      <c r="BC54" s="303" t="str">
        <f t="shared" si="41"/>
        <v/>
      </c>
      <c r="BD54" s="301" t="str">
        <f t="shared" si="42"/>
        <v/>
      </c>
      <c r="BE54" s="302" t="str">
        <f t="shared" si="43"/>
        <v/>
      </c>
      <c r="BF54" s="303" t="str">
        <f t="shared" si="44"/>
        <v/>
      </c>
      <c r="BG54" s="301" t="str">
        <f t="shared" si="45"/>
        <v/>
      </c>
      <c r="BH54" s="304" t="str">
        <f t="shared" si="46"/>
        <v/>
      </c>
      <c r="BI54" s="305" t="str">
        <f t="shared" si="47"/>
        <v/>
      </c>
      <c r="BJ54" s="305" t="str">
        <f t="shared" si="48"/>
        <v/>
      </c>
      <c r="BK54" s="443" t="str">
        <f t="shared" si="49"/>
        <v/>
      </c>
      <c r="BL54" s="306" t="str">
        <f t="shared" si="56"/>
        <v/>
      </c>
      <c r="BM54" s="100" t="str">
        <f t="shared" si="57"/>
        <v/>
      </c>
      <c r="BN54" s="101" t="str">
        <f t="shared" si="58"/>
        <v/>
      </c>
      <c r="BO54" s="102" t="str">
        <f t="shared" si="59"/>
        <v/>
      </c>
      <c r="BP54" s="100" t="str">
        <f t="shared" si="60"/>
        <v/>
      </c>
      <c r="BQ54" s="101" t="str">
        <f t="shared" si="61"/>
        <v/>
      </c>
      <c r="BR54" s="102" t="str">
        <f t="shared" si="62"/>
        <v/>
      </c>
      <c r="BS54" s="100" t="str">
        <f t="shared" si="63"/>
        <v/>
      </c>
      <c r="BT54" s="105" t="str">
        <f t="shared" si="64"/>
        <v/>
      </c>
      <c r="BU54" s="305" t="str">
        <f t="shared" si="50"/>
        <v/>
      </c>
      <c r="BV54" s="305" t="str">
        <f t="shared" si="51"/>
        <v/>
      </c>
      <c r="BW54" s="305" t="str">
        <f t="shared" si="52"/>
        <v/>
      </c>
      <c r="BX54" s="307" t="str">
        <f t="shared" si="53"/>
        <v/>
      </c>
      <c r="BY54" s="308" t="str">
        <f t="shared" si="54"/>
        <v/>
      </c>
    </row>
    <row r="55" spans="1:77" s="4" customFormat="1" ht="15.75" x14ac:dyDescent="0.25">
      <c r="A55" s="106">
        <v>34</v>
      </c>
      <c r="B55" s="290"/>
      <c r="C55" s="20"/>
      <c r="D55" s="635"/>
      <c r="E55" s="637"/>
      <c r="F55" s="639"/>
      <c r="G55" s="45"/>
      <c r="H55" s="291"/>
      <c r="I55" s="291"/>
      <c r="J55" s="292"/>
      <c r="K55" s="293"/>
      <c r="L55" s="35" t="str">
        <f t="shared" si="0"/>
        <v/>
      </c>
      <c r="M55" s="35" t="str">
        <f t="shared" si="1"/>
        <v/>
      </c>
      <c r="N55" s="35" t="str">
        <f t="shared" si="2"/>
        <v/>
      </c>
      <c r="O55" s="36" t="str">
        <f t="shared" si="3"/>
        <v/>
      </c>
      <c r="P55" s="37" t="str">
        <f t="shared" si="55"/>
        <v/>
      </c>
      <c r="Q55" s="69" t="str">
        <f t="shared" si="4"/>
        <v/>
      </c>
      <c r="R55" s="294" t="str">
        <f t="shared" si="5"/>
        <v/>
      </c>
      <c r="S55" s="37" t="str">
        <f t="shared" si="6"/>
        <v/>
      </c>
      <c r="T55" s="69" t="str">
        <f t="shared" si="7"/>
        <v/>
      </c>
      <c r="U55" s="294" t="str">
        <f t="shared" si="8"/>
        <v/>
      </c>
      <c r="V55" s="37" t="str">
        <f t="shared" si="9"/>
        <v/>
      </c>
      <c r="W55" s="69" t="str">
        <f t="shared" si="10"/>
        <v/>
      </c>
      <c r="X55" s="38" t="str">
        <f t="shared" si="11"/>
        <v/>
      </c>
      <c r="Y55" s="38" t="str">
        <f t="shared" si="12"/>
        <v/>
      </c>
      <c r="Z55" s="38" t="str">
        <f t="shared" si="13"/>
        <v/>
      </c>
      <c r="AA55" s="39" t="str">
        <f t="shared" si="14"/>
        <v/>
      </c>
      <c r="AB55" s="295">
        <f t="shared" si="15"/>
        <v>0</v>
      </c>
      <c r="AC55" s="295" t="str">
        <f t="shared" si="16"/>
        <v/>
      </c>
      <c r="AD55" s="295" t="str">
        <f t="shared" si="17"/>
        <v/>
      </c>
      <c r="AE55" s="296" t="str">
        <f t="shared" si="18"/>
        <v/>
      </c>
      <c r="AF55" s="296" t="str">
        <f t="shared" si="19"/>
        <v/>
      </c>
      <c r="AG55" s="297" t="str">
        <f t="shared" si="20"/>
        <v/>
      </c>
      <c r="AH55" s="296" t="str">
        <f t="shared" si="21"/>
        <v/>
      </c>
      <c r="AI55" s="296" t="str">
        <f t="shared" si="22"/>
        <v/>
      </c>
      <c r="AJ55" s="297" t="str">
        <f t="shared" si="23"/>
        <v/>
      </c>
      <c r="AK55" s="296" t="str">
        <f t="shared" si="24"/>
        <v/>
      </c>
      <c r="AL55" s="296" t="str">
        <f t="shared" si="25"/>
        <v/>
      </c>
      <c r="AM55" s="297" t="str">
        <f t="shared" si="26"/>
        <v/>
      </c>
      <c r="AN55" s="298" t="str">
        <f t="shared" si="27"/>
        <v/>
      </c>
      <c r="AO55" s="299" t="str">
        <f t="shared" si="28"/>
        <v/>
      </c>
      <c r="AP55" s="296" t="str">
        <f t="shared" si="29"/>
        <v/>
      </c>
      <c r="AQ55" s="297" t="str">
        <f t="shared" si="30"/>
        <v/>
      </c>
      <c r="AR55" s="299" t="str">
        <f t="shared" si="31"/>
        <v/>
      </c>
      <c r="AS55" s="296" t="str">
        <f t="shared" si="32"/>
        <v/>
      </c>
      <c r="AT55" s="297" t="str">
        <f t="shared" si="33"/>
        <v/>
      </c>
      <c r="AU55" s="299" t="str">
        <f t="shared" si="34"/>
        <v/>
      </c>
      <c r="AV55" s="296" t="str">
        <f t="shared" si="35"/>
        <v/>
      </c>
      <c r="AW55" s="297" t="str">
        <f t="shared" si="36"/>
        <v/>
      </c>
      <c r="AX55" s="300"/>
      <c r="AY55" s="297" t="str">
        <f t="shared" si="37"/>
        <v/>
      </c>
      <c r="AZ55" s="297" t="str">
        <f t="shared" si="38"/>
        <v/>
      </c>
      <c r="BA55" s="301" t="str">
        <f t="shared" si="39"/>
        <v/>
      </c>
      <c r="BB55" s="302" t="str">
        <f t="shared" si="40"/>
        <v/>
      </c>
      <c r="BC55" s="303" t="str">
        <f t="shared" si="41"/>
        <v/>
      </c>
      <c r="BD55" s="301" t="str">
        <f t="shared" si="42"/>
        <v/>
      </c>
      <c r="BE55" s="302" t="str">
        <f t="shared" si="43"/>
        <v/>
      </c>
      <c r="BF55" s="303" t="str">
        <f t="shared" si="44"/>
        <v/>
      </c>
      <c r="BG55" s="301" t="str">
        <f t="shared" si="45"/>
        <v/>
      </c>
      <c r="BH55" s="304" t="str">
        <f t="shared" si="46"/>
        <v/>
      </c>
      <c r="BI55" s="305" t="str">
        <f t="shared" si="47"/>
        <v/>
      </c>
      <c r="BJ55" s="305" t="str">
        <f t="shared" si="48"/>
        <v/>
      </c>
      <c r="BK55" s="443" t="str">
        <f t="shared" si="49"/>
        <v/>
      </c>
      <c r="BL55" s="306" t="str">
        <f t="shared" si="56"/>
        <v/>
      </c>
      <c r="BM55" s="100" t="str">
        <f t="shared" si="57"/>
        <v/>
      </c>
      <c r="BN55" s="101" t="str">
        <f t="shared" si="58"/>
        <v/>
      </c>
      <c r="BO55" s="102" t="str">
        <f t="shared" si="59"/>
        <v/>
      </c>
      <c r="BP55" s="100" t="str">
        <f t="shared" si="60"/>
        <v/>
      </c>
      <c r="BQ55" s="101" t="str">
        <f t="shared" si="61"/>
        <v/>
      </c>
      <c r="BR55" s="102" t="str">
        <f t="shared" si="62"/>
        <v/>
      </c>
      <c r="BS55" s="100" t="str">
        <f t="shared" si="63"/>
        <v/>
      </c>
      <c r="BT55" s="105" t="str">
        <f t="shared" si="64"/>
        <v/>
      </c>
      <c r="BU55" s="305" t="str">
        <f t="shared" si="50"/>
        <v/>
      </c>
      <c r="BV55" s="305" t="str">
        <f t="shared" si="51"/>
        <v/>
      </c>
      <c r="BW55" s="305" t="str">
        <f t="shared" si="52"/>
        <v/>
      </c>
      <c r="BX55" s="307" t="str">
        <f t="shared" si="53"/>
        <v/>
      </c>
      <c r="BY55" s="308" t="str">
        <f t="shared" si="54"/>
        <v/>
      </c>
    </row>
    <row r="56" spans="1:77" s="4" customFormat="1" ht="15.75" x14ac:dyDescent="0.25">
      <c r="A56" s="106">
        <v>35</v>
      </c>
      <c r="B56" s="290"/>
      <c r="C56" s="20"/>
      <c r="D56" s="635"/>
      <c r="E56" s="637"/>
      <c r="F56" s="639"/>
      <c r="G56" s="45"/>
      <c r="H56" s="291"/>
      <c r="I56" s="291"/>
      <c r="J56" s="292"/>
      <c r="K56" s="293"/>
      <c r="L56" s="35" t="str">
        <f t="shared" si="0"/>
        <v/>
      </c>
      <c r="M56" s="35" t="str">
        <f t="shared" si="1"/>
        <v/>
      </c>
      <c r="N56" s="35" t="str">
        <f t="shared" si="2"/>
        <v/>
      </c>
      <c r="O56" s="36" t="str">
        <f t="shared" si="3"/>
        <v/>
      </c>
      <c r="P56" s="37" t="str">
        <f t="shared" si="55"/>
        <v/>
      </c>
      <c r="Q56" s="69" t="str">
        <f t="shared" si="4"/>
        <v/>
      </c>
      <c r="R56" s="294" t="str">
        <f t="shared" si="5"/>
        <v/>
      </c>
      <c r="S56" s="37" t="str">
        <f t="shared" si="6"/>
        <v/>
      </c>
      <c r="T56" s="69" t="str">
        <f t="shared" si="7"/>
        <v/>
      </c>
      <c r="U56" s="294" t="str">
        <f t="shared" si="8"/>
        <v/>
      </c>
      <c r="V56" s="37" t="str">
        <f t="shared" si="9"/>
        <v/>
      </c>
      <c r="W56" s="69" t="str">
        <f t="shared" si="10"/>
        <v/>
      </c>
      <c r="X56" s="38" t="str">
        <f t="shared" si="11"/>
        <v/>
      </c>
      <c r="Y56" s="38" t="str">
        <f t="shared" si="12"/>
        <v/>
      </c>
      <c r="Z56" s="38" t="str">
        <f t="shared" si="13"/>
        <v/>
      </c>
      <c r="AA56" s="39" t="str">
        <f t="shared" si="14"/>
        <v/>
      </c>
      <c r="AB56" s="295">
        <f t="shared" si="15"/>
        <v>0</v>
      </c>
      <c r="AC56" s="295" t="str">
        <f t="shared" si="16"/>
        <v/>
      </c>
      <c r="AD56" s="295" t="str">
        <f t="shared" si="17"/>
        <v/>
      </c>
      <c r="AE56" s="296" t="str">
        <f t="shared" si="18"/>
        <v/>
      </c>
      <c r="AF56" s="296" t="str">
        <f t="shared" si="19"/>
        <v/>
      </c>
      <c r="AG56" s="297" t="str">
        <f t="shared" si="20"/>
        <v/>
      </c>
      <c r="AH56" s="296" t="str">
        <f t="shared" si="21"/>
        <v/>
      </c>
      <c r="AI56" s="296" t="str">
        <f t="shared" si="22"/>
        <v/>
      </c>
      <c r="AJ56" s="297" t="str">
        <f t="shared" si="23"/>
        <v/>
      </c>
      <c r="AK56" s="296" t="str">
        <f t="shared" si="24"/>
        <v/>
      </c>
      <c r="AL56" s="296" t="str">
        <f t="shared" si="25"/>
        <v/>
      </c>
      <c r="AM56" s="297" t="str">
        <f t="shared" si="26"/>
        <v/>
      </c>
      <c r="AN56" s="298" t="str">
        <f t="shared" si="27"/>
        <v/>
      </c>
      <c r="AO56" s="299" t="str">
        <f t="shared" si="28"/>
        <v/>
      </c>
      <c r="AP56" s="296" t="str">
        <f t="shared" si="29"/>
        <v/>
      </c>
      <c r="AQ56" s="297" t="str">
        <f t="shared" si="30"/>
        <v/>
      </c>
      <c r="AR56" s="299" t="str">
        <f t="shared" si="31"/>
        <v/>
      </c>
      <c r="AS56" s="296" t="str">
        <f t="shared" si="32"/>
        <v/>
      </c>
      <c r="AT56" s="297" t="str">
        <f t="shared" si="33"/>
        <v/>
      </c>
      <c r="AU56" s="299" t="str">
        <f t="shared" si="34"/>
        <v/>
      </c>
      <c r="AV56" s="296" t="str">
        <f t="shared" si="35"/>
        <v/>
      </c>
      <c r="AW56" s="297" t="str">
        <f t="shared" si="36"/>
        <v/>
      </c>
      <c r="AX56" s="300"/>
      <c r="AY56" s="297" t="str">
        <f t="shared" si="37"/>
        <v/>
      </c>
      <c r="AZ56" s="297" t="str">
        <f t="shared" si="38"/>
        <v/>
      </c>
      <c r="BA56" s="301" t="str">
        <f t="shared" si="39"/>
        <v/>
      </c>
      <c r="BB56" s="302" t="str">
        <f t="shared" si="40"/>
        <v/>
      </c>
      <c r="BC56" s="303" t="str">
        <f t="shared" si="41"/>
        <v/>
      </c>
      <c r="BD56" s="301" t="str">
        <f t="shared" si="42"/>
        <v/>
      </c>
      <c r="BE56" s="302" t="str">
        <f t="shared" si="43"/>
        <v/>
      </c>
      <c r="BF56" s="303" t="str">
        <f t="shared" si="44"/>
        <v/>
      </c>
      <c r="BG56" s="301" t="str">
        <f t="shared" si="45"/>
        <v/>
      </c>
      <c r="BH56" s="304" t="str">
        <f t="shared" si="46"/>
        <v/>
      </c>
      <c r="BI56" s="305" t="str">
        <f t="shared" si="47"/>
        <v/>
      </c>
      <c r="BJ56" s="305" t="str">
        <f t="shared" si="48"/>
        <v/>
      </c>
      <c r="BK56" s="443" t="str">
        <f t="shared" si="49"/>
        <v/>
      </c>
      <c r="BL56" s="306" t="str">
        <f t="shared" si="56"/>
        <v/>
      </c>
      <c r="BM56" s="100" t="str">
        <f t="shared" si="57"/>
        <v/>
      </c>
      <c r="BN56" s="101" t="str">
        <f t="shared" si="58"/>
        <v/>
      </c>
      <c r="BO56" s="102" t="str">
        <f t="shared" si="59"/>
        <v/>
      </c>
      <c r="BP56" s="100" t="str">
        <f t="shared" si="60"/>
        <v/>
      </c>
      <c r="BQ56" s="101" t="str">
        <f t="shared" si="61"/>
        <v/>
      </c>
      <c r="BR56" s="102" t="str">
        <f t="shared" si="62"/>
        <v/>
      </c>
      <c r="BS56" s="100" t="str">
        <f t="shared" si="63"/>
        <v/>
      </c>
      <c r="BT56" s="105" t="str">
        <f t="shared" si="64"/>
        <v/>
      </c>
      <c r="BU56" s="305" t="str">
        <f t="shared" si="50"/>
        <v/>
      </c>
      <c r="BV56" s="305" t="str">
        <f t="shared" si="51"/>
        <v/>
      </c>
      <c r="BW56" s="305" t="str">
        <f t="shared" si="52"/>
        <v/>
      </c>
      <c r="BX56" s="307" t="str">
        <f t="shared" si="53"/>
        <v/>
      </c>
      <c r="BY56" s="308" t="str">
        <f t="shared" si="54"/>
        <v/>
      </c>
    </row>
    <row r="57" spans="1:77" s="4" customFormat="1" ht="15.75" x14ac:dyDescent="0.25">
      <c r="A57" s="106">
        <v>36</v>
      </c>
      <c r="B57" s="290"/>
      <c r="C57" s="20"/>
      <c r="D57" s="635"/>
      <c r="E57" s="637"/>
      <c r="F57" s="639"/>
      <c r="G57" s="45"/>
      <c r="H57" s="291"/>
      <c r="I57" s="291"/>
      <c r="J57" s="292"/>
      <c r="K57" s="293"/>
      <c r="L57" s="35" t="str">
        <f t="shared" si="0"/>
        <v/>
      </c>
      <c r="M57" s="35" t="str">
        <f t="shared" si="1"/>
        <v/>
      </c>
      <c r="N57" s="35" t="str">
        <f t="shared" si="2"/>
        <v/>
      </c>
      <c r="O57" s="36" t="str">
        <f t="shared" si="3"/>
        <v/>
      </c>
      <c r="P57" s="37" t="str">
        <f t="shared" si="55"/>
        <v/>
      </c>
      <c r="Q57" s="69" t="str">
        <f t="shared" si="4"/>
        <v/>
      </c>
      <c r="R57" s="294" t="str">
        <f t="shared" si="5"/>
        <v/>
      </c>
      <c r="S57" s="37" t="str">
        <f t="shared" si="6"/>
        <v/>
      </c>
      <c r="T57" s="69" t="str">
        <f t="shared" si="7"/>
        <v/>
      </c>
      <c r="U57" s="294" t="str">
        <f t="shared" si="8"/>
        <v/>
      </c>
      <c r="V57" s="37" t="str">
        <f t="shared" si="9"/>
        <v/>
      </c>
      <c r="W57" s="69" t="str">
        <f t="shared" si="10"/>
        <v/>
      </c>
      <c r="X57" s="38" t="str">
        <f t="shared" si="11"/>
        <v/>
      </c>
      <c r="Y57" s="38" t="str">
        <f t="shared" si="12"/>
        <v/>
      </c>
      <c r="Z57" s="38" t="str">
        <f t="shared" si="13"/>
        <v/>
      </c>
      <c r="AA57" s="39" t="str">
        <f t="shared" si="14"/>
        <v/>
      </c>
      <c r="AB57" s="295">
        <f t="shared" si="15"/>
        <v>0</v>
      </c>
      <c r="AC57" s="295" t="str">
        <f t="shared" si="16"/>
        <v/>
      </c>
      <c r="AD57" s="295" t="str">
        <f t="shared" si="17"/>
        <v/>
      </c>
      <c r="AE57" s="296" t="str">
        <f t="shared" si="18"/>
        <v/>
      </c>
      <c r="AF57" s="296" t="str">
        <f t="shared" si="19"/>
        <v/>
      </c>
      <c r="AG57" s="297" t="str">
        <f t="shared" si="20"/>
        <v/>
      </c>
      <c r="AH57" s="296" t="str">
        <f t="shared" si="21"/>
        <v/>
      </c>
      <c r="AI57" s="296" t="str">
        <f t="shared" si="22"/>
        <v/>
      </c>
      <c r="AJ57" s="297" t="str">
        <f t="shared" si="23"/>
        <v/>
      </c>
      <c r="AK57" s="296" t="str">
        <f t="shared" si="24"/>
        <v/>
      </c>
      <c r="AL57" s="296" t="str">
        <f t="shared" si="25"/>
        <v/>
      </c>
      <c r="AM57" s="297" t="str">
        <f t="shared" si="26"/>
        <v/>
      </c>
      <c r="AN57" s="298" t="str">
        <f t="shared" si="27"/>
        <v/>
      </c>
      <c r="AO57" s="299" t="str">
        <f t="shared" si="28"/>
        <v/>
      </c>
      <c r="AP57" s="296" t="str">
        <f t="shared" si="29"/>
        <v/>
      </c>
      <c r="AQ57" s="297" t="str">
        <f t="shared" si="30"/>
        <v/>
      </c>
      <c r="AR57" s="299" t="str">
        <f t="shared" si="31"/>
        <v/>
      </c>
      <c r="AS57" s="296" t="str">
        <f t="shared" si="32"/>
        <v/>
      </c>
      <c r="AT57" s="297" t="str">
        <f t="shared" si="33"/>
        <v/>
      </c>
      <c r="AU57" s="299" t="str">
        <f t="shared" si="34"/>
        <v/>
      </c>
      <c r="AV57" s="296" t="str">
        <f t="shared" si="35"/>
        <v/>
      </c>
      <c r="AW57" s="297" t="str">
        <f t="shared" si="36"/>
        <v/>
      </c>
      <c r="AX57" s="300"/>
      <c r="AY57" s="297" t="str">
        <f t="shared" si="37"/>
        <v/>
      </c>
      <c r="AZ57" s="297" t="str">
        <f t="shared" si="38"/>
        <v/>
      </c>
      <c r="BA57" s="301" t="str">
        <f t="shared" si="39"/>
        <v/>
      </c>
      <c r="BB57" s="302" t="str">
        <f t="shared" si="40"/>
        <v/>
      </c>
      <c r="BC57" s="303" t="str">
        <f t="shared" si="41"/>
        <v/>
      </c>
      <c r="BD57" s="301" t="str">
        <f t="shared" si="42"/>
        <v/>
      </c>
      <c r="BE57" s="302" t="str">
        <f t="shared" si="43"/>
        <v/>
      </c>
      <c r="BF57" s="303" t="str">
        <f t="shared" si="44"/>
        <v/>
      </c>
      <c r="BG57" s="301" t="str">
        <f t="shared" si="45"/>
        <v/>
      </c>
      <c r="BH57" s="304" t="str">
        <f t="shared" si="46"/>
        <v/>
      </c>
      <c r="BI57" s="305" t="str">
        <f t="shared" si="47"/>
        <v/>
      </c>
      <c r="BJ57" s="305" t="str">
        <f t="shared" si="48"/>
        <v/>
      </c>
      <c r="BK57" s="443" t="str">
        <f t="shared" si="49"/>
        <v/>
      </c>
      <c r="BL57" s="306" t="str">
        <f t="shared" si="56"/>
        <v/>
      </c>
      <c r="BM57" s="100" t="str">
        <f t="shared" si="57"/>
        <v/>
      </c>
      <c r="BN57" s="101" t="str">
        <f t="shared" si="58"/>
        <v/>
      </c>
      <c r="BO57" s="102" t="str">
        <f t="shared" si="59"/>
        <v/>
      </c>
      <c r="BP57" s="100" t="str">
        <f t="shared" si="60"/>
        <v/>
      </c>
      <c r="BQ57" s="101" t="str">
        <f t="shared" si="61"/>
        <v/>
      </c>
      <c r="BR57" s="102" t="str">
        <f t="shared" si="62"/>
        <v/>
      </c>
      <c r="BS57" s="100" t="str">
        <f t="shared" si="63"/>
        <v/>
      </c>
      <c r="BT57" s="105" t="str">
        <f t="shared" si="64"/>
        <v/>
      </c>
      <c r="BU57" s="305" t="str">
        <f t="shared" si="50"/>
        <v/>
      </c>
      <c r="BV57" s="305" t="str">
        <f t="shared" si="51"/>
        <v/>
      </c>
      <c r="BW57" s="305" t="str">
        <f t="shared" si="52"/>
        <v/>
      </c>
      <c r="BX57" s="307" t="str">
        <f t="shared" si="53"/>
        <v/>
      </c>
      <c r="BY57" s="308" t="str">
        <f t="shared" si="54"/>
        <v/>
      </c>
    </row>
    <row r="58" spans="1:77" s="4" customFormat="1" ht="15.75" x14ac:dyDescent="0.25">
      <c r="A58" s="106">
        <v>37</v>
      </c>
      <c r="B58" s="290"/>
      <c r="C58" s="20"/>
      <c r="D58" s="635"/>
      <c r="E58" s="637"/>
      <c r="F58" s="639"/>
      <c r="G58" s="45"/>
      <c r="H58" s="291"/>
      <c r="I58" s="291"/>
      <c r="J58" s="292"/>
      <c r="K58" s="293"/>
      <c r="L58" s="35" t="str">
        <f t="shared" si="0"/>
        <v/>
      </c>
      <c r="M58" s="35" t="str">
        <f t="shared" si="1"/>
        <v/>
      </c>
      <c r="N58" s="35" t="str">
        <f t="shared" si="2"/>
        <v/>
      </c>
      <c r="O58" s="36" t="str">
        <f t="shared" si="3"/>
        <v/>
      </c>
      <c r="P58" s="37" t="str">
        <f t="shared" si="55"/>
        <v/>
      </c>
      <c r="Q58" s="69" t="str">
        <f t="shared" si="4"/>
        <v/>
      </c>
      <c r="R58" s="294" t="str">
        <f t="shared" si="5"/>
        <v/>
      </c>
      <c r="S58" s="37" t="str">
        <f t="shared" si="6"/>
        <v/>
      </c>
      <c r="T58" s="69" t="str">
        <f t="shared" si="7"/>
        <v/>
      </c>
      <c r="U58" s="294" t="str">
        <f t="shared" si="8"/>
        <v/>
      </c>
      <c r="V58" s="37" t="str">
        <f t="shared" si="9"/>
        <v/>
      </c>
      <c r="W58" s="69" t="str">
        <f t="shared" si="10"/>
        <v/>
      </c>
      <c r="X58" s="38" t="str">
        <f t="shared" si="11"/>
        <v/>
      </c>
      <c r="Y58" s="38" t="str">
        <f t="shared" si="12"/>
        <v/>
      </c>
      <c r="Z58" s="38" t="str">
        <f t="shared" si="13"/>
        <v/>
      </c>
      <c r="AA58" s="39" t="str">
        <f t="shared" si="14"/>
        <v/>
      </c>
      <c r="AB58" s="295">
        <f t="shared" si="15"/>
        <v>0</v>
      </c>
      <c r="AC58" s="295" t="str">
        <f t="shared" si="16"/>
        <v/>
      </c>
      <c r="AD58" s="295" t="str">
        <f t="shared" si="17"/>
        <v/>
      </c>
      <c r="AE58" s="296" t="str">
        <f t="shared" si="18"/>
        <v/>
      </c>
      <c r="AF58" s="296" t="str">
        <f t="shared" si="19"/>
        <v/>
      </c>
      <c r="AG58" s="297" t="str">
        <f t="shared" si="20"/>
        <v/>
      </c>
      <c r="AH58" s="296" t="str">
        <f t="shared" si="21"/>
        <v/>
      </c>
      <c r="AI58" s="296" t="str">
        <f t="shared" si="22"/>
        <v/>
      </c>
      <c r="AJ58" s="297" t="str">
        <f t="shared" si="23"/>
        <v/>
      </c>
      <c r="AK58" s="296" t="str">
        <f t="shared" si="24"/>
        <v/>
      </c>
      <c r="AL58" s="296" t="str">
        <f t="shared" si="25"/>
        <v/>
      </c>
      <c r="AM58" s="297" t="str">
        <f t="shared" si="26"/>
        <v/>
      </c>
      <c r="AN58" s="298" t="str">
        <f t="shared" si="27"/>
        <v/>
      </c>
      <c r="AO58" s="299" t="str">
        <f t="shared" si="28"/>
        <v/>
      </c>
      <c r="AP58" s="296" t="str">
        <f t="shared" si="29"/>
        <v/>
      </c>
      <c r="AQ58" s="297" t="str">
        <f t="shared" si="30"/>
        <v/>
      </c>
      <c r="AR58" s="299" t="str">
        <f t="shared" si="31"/>
        <v/>
      </c>
      <c r="AS58" s="296" t="str">
        <f t="shared" si="32"/>
        <v/>
      </c>
      <c r="AT58" s="297" t="str">
        <f t="shared" si="33"/>
        <v/>
      </c>
      <c r="AU58" s="299" t="str">
        <f t="shared" si="34"/>
        <v/>
      </c>
      <c r="AV58" s="296" t="str">
        <f t="shared" si="35"/>
        <v/>
      </c>
      <c r="AW58" s="297" t="str">
        <f t="shared" si="36"/>
        <v/>
      </c>
      <c r="AX58" s="300"/>
      <c r="AY58" s="297" t="str">
        <f t="shared" si="37"/>
        <v/>
      </c>
      <c r="AZ58" s="297" t="str">
        <f t="shared" si="38"/>
        <v/>
      </c>
      <c r="BA58" s="301" t="str">
        <f t="shared" si="39"/>
        <v/>
      </c>
      <c r="BB58" s="302" t="str">
        <f t="shared" si="40"/>
        <v/>
      </c>
      <c r="BC58" s="303" t="str">
        <f t="shared" si="41"/>
        <v/>
      </c>
      <c r="BD58" s="301" t="str">
        <f t="shared" si="42"/>
        <v/>
      </c>
      <c r="BE58" s="302" t="str">
        <f t="shared" si="43"/>
        <v/>
      </c>
      <c r="BF58" s="303" t="str">
        <f t="shared" si="44"/>
        <v/>
      </c>
      <c r="BG58" s="301" t="str">
        <f t="shared" si="45"/>
        <v/>
      </c>
      <c r="BH58" s="304" t="str">
        <f t="shared" si="46"/>
        <v/>
      </c>
      <c r="BI58" s="305" t="str">
        <f t="shared" si="47"/>
        <v/>
      </c>
      <c r="BJ58" s="305" t="str">
        <f t="shared" si="48"/>
        <v/>
      </c>
      <c r="BK58" s="443" t="str">
        <f t="shared" si="49"/>
        <v/>
      </c>
      <c r="BL58" s="306" t="str">
        <f t="shared" si="56"/>
        <v/>
      </c>
      <c r="BM58" s="100" t="str">
        <f t="shared" si="57"/>
        <v/>
      </c>
      <c r="BN58" s="101" t="str">
        <f t="shared" si="58"/>
        <v/>
      </c>
      <c r="BO58" s="102" t="str">
        <f t="shared" si="59"/>
        <v/>
      </c>
      <c r="BP58" s="100" t="str">
        <f t="shared" si="60"/>
        <v/>
      </c>
      <c r="BQ58" s="101" t="str">
        <f t="shared" si="61"/>
        <v/>
      </c>
      <c r="BR58" s="102" t="str">
        <f t="shared" si="62"/>
        <v/>
      </c>
      <c r="BS58" s="100" t="str">
        <f t="shared" si="63"/>
        <v/>
      </c>
      <c r="BT58" s="105" t="str">
        <f t="shared" si="64"/>
        <v/>
      </c>
      <c r="BU58" s="305" t="str">
        <f t="shared" si="50"/>
        <v/>
      </c>
      <c r="BV58" s="305" t="str">
        <f t="shared" si="51"/>
        <v/>
      </c>
      <c r="BW58" s="305" t="str">
        <f t="shared" si="52"/>
        <v/>
      </c>
      <c r="BX58" s="307" t="str">
        <f t="shared" si="53"/>
        <v/>
      </c>
      <c r="BY58" s="308" t="str">
        <f t="shared" si="54"/>
        <v/>
      </c>
    </row>
    <row r="59" spans="1:77" s="4" customFormat="1" ht="15.75" x14ac:dyDescent="0.25">
      <c r="A59" s="106">
        <v>38</v>
      </c>
      <c r="B59" s="290"/>
      <c r="C59" s="20"/>
      <c r="D59" s="635"/>
      <c r="E59" s="637"/>
      <c r="F59" s="639"/>
      <c r="G59" s="45"/>
      <c r="H59" s="291"/>
      <c r="I59" s="291"/>
      <c r="J59" s="292"/>
      <c r="K59" s="293"/>
      <c r="L59" s="35" t="str">
        <f t="shared" si="0"/>
        <v/>
      </c>
      <c r="M59" s="35" t="str">
        <f t="shared" si="1"/>
        <v/>
      </c>
      <c r="N59" s="35" t="str">
        <f t="shared" si="2"/>
        <v/>
      </c>
      <c r="O59" s="36" t="str">
        <f t="shared" si="3"/>
        <v/>
      </c>
      <c r="P59" s="37" t="str">
        <f t="shared" si="55"/>
        <v/>
      </c>
      <c r="Q59" s="69" t="str">
        <f t="shared" si="4"/>
        <v/>
      </c>
      <c r="R59" s="294" t="str">
        <f t="shared" si="5"/>
        <v/>
      </c>
      <c r="S59" s="37" t="str">
        <f t="shared" si="6"/>
        <v/>
      </c>
      <c r="T59" s="69" t="str">
        <f t="shared" si="7"/>
        <v/>
      </c>
      <c r="U59" s="294" t="str">
        <f t="shared" si="8"/>
        <v/>
      </c>
      <c r="V59" s="37" t="str">
        <f t="shared" si="9"/>
        <v/>
      </c>
      <c r="W59" s="69" t="str">
        <f t="shared" si="10"/>
        <v/>
      </c>
      <c r="X59" s="38" t="str">
        <f t="shared" si="11"/>
        <v/>
      </c>
      <c r="Y59" s="38" t="str">
        <f t="shared" si="12"/>
        <v/>
      </c>
      <c r="Z59" s="38" t="str">
        <f t="shared" si="13"/>
        <v/>
      </c>
      <c r="AA59" s="39" t="str">
        <f t="shared" si="14"/>
        <v/>
      </c>
      <c r="AB59" s="295">
        <f t="shared" si="15"/>
        <v>0</v>
      </c>
      <c r="AC59" s="295" t="str">
        <f t="shared" si="16"/>
        <v/>
      </c>
      <c r="AD59" s="295" t="str">
        <f t="shared" si="17"/>
        <v/>
      </c>
      <c r="AE59" s="296" t="str">
        <f t="shared" si="18"/>
        <v/>
      </c>
      <c r="AF59" s="296" t="str">
        <f t="shared" si="19"/>
        <v/>
      </c>
      <c r="AG59" s="297" t="str">
        <f t="shared" si="20"/>
        <v/>
      </c>
      <c r="AH59" s="296" t="str">
        <f t="shared" si="21"/>
        <v/>
      </c>
      <c r="AI59" s="296" t="str">
        <f t="shared" si="22"/>
        <v/>
      </c>
      <c r="AJ59" s="297" t="str">
        <f t="shared" si="23"/>
        <v/>
      </c>
      <c r="AK59" s="296" t="str">
        <f t="shared" si="24"/>
        <v/>
      </c>
      <c r="AL59" s="296" t="str">
        <f t="shared" si="25"/>
        <v/>
      </c>
      <c r="AM59" s="297" t="str">
        <f t="shared" si="26"/>
        <v/>
      </c>
      <c r="AN59" s="298" t="str">
        <f t="shared" si="27"/>
        <v/>
      </c>
      <c r="AO59" s="299" t="str">
        <f t="shared" si="28"/>
        <v/>
      </c>
      <c r="AP59" s="296" t="str">
        <f t="shared" si="29"/>
        <v/>
      </c>
      <c r="AQ59" s="297" t="str">
        <f t="shared" si="30"/>
        <v/>
      </c>
      <c r="AR59" s="299" t="str">
        <f t="shared" si="31"/>
        <v/>
      </c>
      <c r="AS59" s="296" t="str">
        <f t="shared" si="32"/>
        <v/>
      </c>
      <c r="AT59" s="297" t="str">
        <f t="shared" si="33"/>
        <v/>
      </c>
      <c r="AU59" s="299" t="str">
        <f t="shared" si="34"/>
        <v/>
      </c>
      <c r="AV59" s="296" t="str">
        <f t="shared" si="35"/>
        <v/>
      </c>
      <c r="AW59" s="297" t="str">
        <f t="shared" si="36"/>
        <v/>
      </c>
      <c r="AX59" s="300"/>
      <c r="AY59" s="297" t="str">
        <f t="shared" si="37"/>
        <v/>
      </c>
      <c r="AZ59" s="297" t="str">
        <f t="shared" si="38"/>
        <v/>
      </c>
      <c r="BA59" s="301" t="str">
        <f t="shared" si="39"/>
        <v/>
      </c>
      <c r="BB59" s="302" t="str">
        <f t="shared" si="40"/>
        <v/>
      </c>
      <c r="BC59" s="303" t="str">
        <f t="shared" si="41"/>
        <v/>
      </c>
      <c r="BD59" s="301" t="str">
        <f t="shared" si="42"/>
        <v/>
      </c>
      <c r="BE59" s="302" t="str">
        <f t="shared" si="43"/>
        <v/>
      </c>
      <c r="BF59" s="303" t="str">
        <f t="shared" si="44"/>
        <v/>
      </c>
      <c r="BG59" s="301" t="str">
        <f t="shared" si="45"/>
        <v/>
      </c>
      <c r="BH59" s="304" t="str">
        <f t="shared" si="46"/>
        <v/>
      </c>
      <c r="BI59" s="305" t="str">
        <f t="shared" si="47"/>
        <v/>
      </c>
      <c r="BJ59" s="305" t="str">
        <f t="shared" si="48"/>
        <v/>
      </c>
      <c r="BK59" s="443" t="str">
        <f t="shared" si="49"/>
        <v/>
      </c>
      <c r="BL59" s="306" t="str">
        <f t="shared" si="56"/>
        <v/>
      </c>
      <c r="BM59" s="100" t="str">
        <f t="shared" si="57"/>
        <v/>
      </c>
      <c r="BN59" s="101" t="str">
        <f t="shared" si="58"/>
        <v/>
      </c>
      <c r="BO59" s="102" t="str">
        <f t="shared" si="59"/>
        <v/>
      </c>
      <c r="BP59" s="100" t="str">
        <f t="shared" si="60"/>
        <v/>
      </c>
      <c r="BQ59" s="101" t="str">
        <f t="shared" si="61"/>
        <v/>
      </c>
      <c r="BR59" s="102" t="str">
        <f t="shared" si="62"/>
        <v/>
      </c>
      <c r="BS59" s="100" t="str">
        <f t="shared" si="63"/>
        <v/>
      </c>
      <c r="BT59" s="105" t="str">
        <f t="shared" si="64"/>
        <v/>
      </c>
      <c r="BU59" s="305" t="str">
        <f t="shared" si="50"/>
        <v/>
      </c>
      <c r="BV59" s="305" t="str">
        <f t="shared" si="51"/>
        <v/>
      </c>
      <c r="BW59" s="305" t="str">
        <f t="shared" si="52"/>
        <v/>
      </c>
      <c r="BX59" s="307" t="str">
        <f t="shared" si="53"/>
        <v/>
      </c>
      <c r="BY59" s="308" t="str">
        <f t="shared" si="54"/>
        <v/>
      </c>
    </row>
    <row r="60" spans="1:77" s="4" customFormat="1" ht="15.75" x14ac:dyDescent="0.25">
      <c r="A60" s="106">
        <v>39</v>
      </c>
      <c r="B60" s="290"/>
      <c r="C60" s="20"/>
      <c r="D60" s="635"/>
      <c r="E60" s="637"/>
      <c r="F60" s="639"/>
      <c r="G60" s="45"/>
      <c r="H60" s="291"/>
      <c r="I60" s="291"/>
      <c r="J60" s="292"/>
      <c r="K60" s="293"/>
      <c r="L60" s="35" t="str">
        <f t="shared" si="0"/>
        <v/>
      </c>
      <c r="M60" s="35" t="str">
        <f t="shared" si="1"/>
        <v/>
      </c>
      <c r="N60" s="35" t="str">
        <f t="shared" si="2"/>
        <v/>
      </c>
      <c r="O60" s="36" t="str">
        <f t="shared" si="3"/>
        <v/>
      </c>
      <c r="P60" s="37" t="str">
        <f t="shared" si="55"/>
        <v/>
      </c>
      <c r="Q60" s="69" t="str">
        <f t="shared" si="4"/>
        <v/>
      </c>
      <c r="R60" s="294" t="str">
        <f t="shared" si="5"/>
        <v/>
      </c>
      <c r="S60" s="37" t="str">
        <f t="shared" si="6"/>
        <v/>
      </c>
      <c r="T60" s="69" t="str">
        <f t="shared" si="7"/>
        <v/>
      </c>
      <c r="U60" s="294" t="str">
        <f t="shared" si="8"/>
        <v/>
      </c>
      <c r="V60" s="37" t="str">
        <f t="shared" si="9"/>
        <v/>
      </c>
      <c r="W60" s="69" t="str">
        <f t="shared" si="10"/>
        <v/>
      </c>
      <c r="X60" s="38" t="str">
        <f t="shared" si="11"/>
        <v/>
      </c>
      <c r="Y60" s="38" t="str">
        <f t="shared" si="12"/>
        <v/>
      </c>
      <c r="Z60" s="38" t="str">
        <f t="shared" si="13"/>
        <v/>
      </c>
      <c r="AA60" s="39" t="str">
        <f t="shared" si="14"/>
        <v/>
      </c>
      <c r="AB60" s="295">
        <f t="shared" si="15"/>
        <v>0</v>
      </c>
      <c r="AC60" s="295" t="str">
        <f t="shared" si="16"/>
        <v/>
      </c>
      <c r="AD60" s="295" t="str">
        <f t="shared" si="17"/>
        <v/>
      </c>
      <c r="AE60" s="296" t="str">
        <f t="shared" si="18"/>
        <v/>
      </c>
      <c r="AF60" s="296" t="str">
        <f t="shared" si="19"/>
        <v/>
      </c>
      <c r="AG60" s="297" t="str">
        <f t="shared" si="20"/>
        <v/>
      </c>
      <c r="AH60" s="296" t="str">
        <f t="shared" si="21"/>
        <v/>
      </c>
      <c r="AI60" s="296" t="str">
        <f t="shared" si="22"/>
        <v/>
      </c>
      <c r="AJ60" s="297" t="str">
        <f t="shared" si="23"/>
        <v/>
      </c>
      <c r="AK60" s="296" t="str">
        <f t="shared" si="24"/>
        <v/>
      </c>
      <c r="AL60" s="296" t="str">
        <f t="shared" si="25"/>
        <v/>
      </c>
      <c r="AM60" s="297" t="str">
        <f t="shared" si="26"/>
        <v/>
      </c>
      <c r="AN60" s="298" t="str">
        <f t="shared" si="27"/>
        <v/>
      </c>
      <c r="AO60" s="299" t="str">
        <f t="shared" si="28"/>
        <v/>
      </c>
      <c r="AP60" s="296" t="str">
        <f t="shared" si="29"/>
        <v/>
      </c>
      <c r="AQ60" s="297" t="str">
        <f t="shared" si="30"/>
        <v/>
      </c>
      <c r="AR60" s="299" t="str">
        <f t="shared" si="31"/>
        <v/>
      </c>
      <c r="AS60" s="296" t="str">
        <f t="shared" si="32"/>
        <v/>
      </c>
      <c r="AT60" s="297" t="str">
        <f t="shared" si="33"/>
        <v/>
      </c>
      <c r="AU60" s="299" t="str">
        <f t="shared" si="34"/>
        <v/>
      </c>
      <c r="AV60" s="296" t="str">
        <f t="shared" si="35"/>
        <v/>
      </c>
      <c r="AW60" s="297" t="str">
        <f t="shared" si="36"/>
        <v/>
      </c>
      <c r="AX60" s="300"/>
      <c r="AY60" s="297" t="str">
        <f t="shared" si="37"/>
        <v/>
      </c>
      <c r="AZ60" s="297" t="str">
        <f t="shared" si="38"/>
        <v/>
      </c>
      <c r="BA60" s="301" t="str">
        <f t="shared" si="39"/>
        <v/>
      </c>
      <c r="BB60" s="302" t="str">
        <f t="shared" si="40"/>
        <v/>
      </c>
      <c r="BC60" s="303" t="str">
        <f t="shared" si="41"/>
        <v/>
      </c>
      <c r="BD60" s="301" t="str">
        <f t="shared" si="42"/>
        <v/>
      </c>
      <c r="BE60" s="302" t="str">
        <f t="shared" si="43"/>
        <v/>
      </c>
      <c r="BF60" s="303" t="str">
        <f t="shared" si="44"/>
        <v/>
      </c>
      <c r="BG60" s="301" t="str">
        <f t="shared" si="45"/>
        <v/>
      </c>
      <c r="BH60" s="304" t="str">
        <f t="shared" si="46"/>
        <v/>
      </c>
      <c r="BI60" s="305" t="str">
        <f t="shared" si="47"/>
        <v/>
      </c>
      <c r="BJ60" s="305" t="str">
        <f t="shared" si="48"/>
        <v/>
      </c>
      <c r="BK60" s="443" t="str">
        <f t="shared" si="49"/>
        <v/>
      </c>
      <c r="BL60" s="306" t="str">
        <f t="shared" si="56"/>
        <v/>
      </c>
      <c r="BM60" s="100" t="str">
        <f t="shared" si="57"/>
        <v/>
      </c>
      <c r="BN60" s="101" t="str">
        <f t="shared" si="58"/>
        <v/>
      </c>
      <c r="BO60" s="102" t="str">
        <f t="shared" si="59"/>
        <v/>
      </c>
      <c r="BP60" s="100" t="str">
        <f t="shared" si="60"/>
        <v/>
      </c>
      <c r="BQ60" s="101" t="str">
        <f t="shared" si="61"/>
        <v/>
      </c>
      <c r="BR60" s="102" t="str">
        <f t="shared" si="62"/>
        <v/>
      </c>
      <c r="BS60" s="100" t="str">
        <f t="shared" si="63"/>
        <v/>
      </c>
      <c r="BT60" s="105" t="str">
        <f t="shared" si="64"/>
        <v/>
      </c>
      <c r="BU60" s="305" t="str">
        <f t="shared" si="50"/>
        <v/>
      </c>
      <c r="BV60" s="305" t="str">
        <f t="shared" si="51"/>
        <v/>
      </c>
      <c r="BW60" s="305" t="str">
        <f t="shared" si="52"/>
        <v/>
      </c>
      <c r="BX60" s="307" t="str">
        <f t="shared" si="53"/>
        <v/>
      </c>
      <c r="BY60" s="308" t="str">
        <f t="shared" si="54"/>
        <v/>
      </c>
    </row>
    <row r="61" spans="1:77" s="4" customFormat="1" ht="15.75" x14ac:dyDescent="0.25">
      <c r="A61" s="106">
        <v>40</v>
      </c>
      <c r="B61" s="290"/>
      <c r="C61" s="20"/>
      <c r="D61" s="635"/>
      <c r="E61" s="637"/>
      <c r="F61" s="639"/>
      <c r="G61" s="45"/>
      <c r="H61" s="291"/>
      <c r="I61" s="291"/>
      <c r="J61" s="292"/>
      <c r="K61" s="293"/>
      <c r="L61" s="35" t="str">
        <f t="shared" si="0"/>
        <v/>
      </c>
      <c r="M61" s="35" t="str">
        <f t="shared" si="1"/>
        <v/>
      </c>
      <c r="N61" s="35" t="str">
        <f t="shared" si="2"/>
        <v/>
      </c>
      <c r="O61" s="36" t="str">
        <f t="shared" si="3"/>
        <v/>
      </c>
      <c r="P61" s="37" t="str">
        <f t="shared" si="55"/>
        <v/>
      </c>
      <c r="Q61" s="69" t="str">
        <f t="shared" si="4"/>
        <v/>
      </c>
      <c r="R61" s="294" t="str">
        <f t="shared" si="5"/>
        <v/>
      </c>
      <c r="S61" s="37" t="str">
        <f t="shared" si="6"/>
        <v/>
      </c>
      <c r="T61" s="69" t="str">
        <f t="shared" si="7"/>
        <v/>
      </c>
      <c r="U61" s="294" t="str">
        <f t="shared" si="8"/>
        <v/>
      </c>
      <c r="V61" s="37" t="str">
        <f t="shared" si="9"/>
        <v/>
      </c>
      <c r="W61" s="69" t="str">
        <f t="shared" si="10"/>
        <v/>
      </c>
      <c r="X61" s="38" t="str">
        <f t="shared" si="11"/>
        <v/>
      </c>
      <c r="Y61" s="38" t="str">
        <f t="shared" si="12"/>
        <v/>
      </c>
      <c r="Z61" s="38" t="str">
        <f t="shared" si="13"/>
        <v/>
      </c>
      <c r="AA61" s="39" t="str">
        <f t="shared" si="14"/>
        <v/>
      </c>
      <c r="AB61" s="295">
        <f t="shared" si="15"/>
        <v>0</v>
      </c>
      <c r="AC61" s="295" t="str">
        <f t="shared" si="16"/>
        <v/>
      </c>
      <c r="AD61" s="295" t="str">
        <f t="shared" si="17"/>
        <v/>
      </c>
      <c r="AE61" s="296" t="str">
        <f t="shared" si="18"/>
        <v/>
      </c>
      <c r="AF61" s="296" t="str">
        <f t="shared" si="19"/>
        <v/>
      </c>
      <c r="AG61" s="297" t="str">
        <f t="shared" si="20"/>
        <v/>
      </c>
      <c r="AH61" s="296" t="str">
        <f t="shared" si="21"/>
        <v/>
      </c>
      <c r="AI61" s="296" t="str">
        <f t="shared" si="22"/>
        <v/>
      </c>
      <c r="AJ61" s="297" t="str">
        <f t="shared" si="23"/>
        <v/>
      </c>
      <c r="AK61" s="296" t="str">
        <f t="shared" si="24"/>
        <v/>
      </c>
      <c r="AL61" s="296" t="str">
        <f t="shared" si="25"/>
        <v/>
      </c>
      <c r="AM61" s="297" t="str">
        <f t="shared" si="26"/>
        <v/>
      </c>
      <c r="AN61" s="298" t="str">
        <f t="shared" si="27"/>
        <v/>
      </c>
      <c r="AO61" s="299" t="str">
        <f t="shared" si="28"/>
        <v/>
      </c>
      <c r="AP61" s="296" t="str">
        <f t="shared" si="29"/>
        <v/>
      </c>
      <c r="AQ61" s="297" t="str">
        <f t="shared" si="30"/>
        <v/>
      </c>
      <c r="AR61" s="299" t="str">
        <f t="shared" si="31"/>
        <v/>
      </c>
      <c r="AS61" s="296" t="str">
        <f t="shared" si="32"/>
        <v/>
      </c>
      <c r="AT61" s="297" t="str">
        <f t="shared" si="33"/>
        <v/>
      </c>
      <c r="AU61" s="299" t="str">
        <f t="shared" si="34"/>
        <v/>
      </c>
      <c r="AV61" s="296" t="str">
        <f t="shared" si="35"/>
        <v/>
      </c>
      <c r="AW61" s="297" t="str">
        <f t="shared" si="36"/>
        <v/>
      </c>
      <c r="AX61" s="300"/>
      <c r="AY61" s="297" t="str">
        <f t="shared" si="37"/>
        <v/>
      </c>
      <c r="AZ61" s="297" t="str">
        <f t="shared" si="38"/>
        <v/>
      </c>
      <c r="BA61" s="301" t="str">
        <f t="shared" si="39"/>
        <v/>
      </c>
      <c r="BB61" s="302" t="str">
        <f t="shared" si="40"/>
        <v/>
      </c>
      <c r="BC61" s="303" t="str">
        <f t="shared" si="41"/>
        <v/>
      </c>
      <c r="BD61" s="301" t="str">
        <f t="shared" si="42"/>
        <v/>
      </c>
      <c r="BE61" s="302" t="str">
        <f t="shared" si="43"/>
        <v/>
      </c>
      <c r="BF61" s="303" t="str">
        <f t="shared" si="44"/>
        <v/>
      </c>
      <c r="BG61" s="301" t="str">
        <f t="shared" si="45"/>
        <v/>
      </c>
      <c r="BH61" s="304" t="str">
        <f t="shared" si="46"/>
        <v/>
      </c>
      <c r="BI61" s="305" t="str">
        <f t="shared" si="47"/>
        <v/>
      </c>
      <c r="BJ61" s="305" t="str">
        <f t="shared" si="48"/>
        <v/>
      </c>
      <c r="BK61" s="443" t="str">
        <f t="shared" si="49"/>
        <v/>
      </c>
      <c r="BL61" s="306" t="str">
        <f t="shared" si="56"/>
        <v/>
      </c>
      <c r="BM61" s="100" t="str">
        <f t="shared" si="57"/>
        <v/>
      </c>
      <c r="BN61" s="101" t="str">
        <f t="shared" si="58"/>
        <v/>
      </c>
      <c r="BO61" s="102" t="str">
        <f t="shared" si="59"/>
        <v/>
      </c>
      <c r="BP61" s="100" t="str">
        <f t="shared" si="60"/>
        <v/>
      </c>
      <c r="BQ61" s="101" t="str">
        <f t="shared" si="61"/>
        <v/>
      </c>
      <c r="BR61" s="102" t="str">
        <f t="shared" si="62"/>
        <v/>
      </c>
      <c r="BS61" s="100" t="str">
        <f t="shared" si="63"/>
        <v/>
      </c>
      <c r="BT61" s="105" t="str">
        <f t="shared" si="64"/>
        <v/>
      </c>
      <c r="BU61" s="305" t="str">
        <f t="shared" si="50"/>
        <v/>
      </c>
      <c r="BV61" s="305" t="str">
        <f t="shared" si="51"/>
        <v/>
      </c>
      <c r="BW61" s="305" t="str">
        <f t="shared" si="52"/>
        <v/>
      </c>
      <c r="BX61" s="307" t="str">
        <f t="shared" si="53"/>
        <v/>
      </c>
      <c r="BY61" s="308" t="str">
        <f t="shared" si="54"/>
        <v/>
      </c>
    </row>
    <row r="62" spans="1:77" s="4" customFormat="1" ht="15.75" x14ac:dyDescent="0.25">
      <c r="A62" s="106">
        <v>41</v>
      </c>
      <c r="B62" s="290"/>
      <c r="C62" s="20"/>
      <c r="D62" s="635"/>
      <c r="E62" s="637"/>
      <c r="F62" s="639"/>
      <c r="G62" s="45"/>
      <c r="H62" s="291"/>
      <c r="I62" s="291"/>
      <c r="J62" s="292"/>
      <c r="K62" s="293"/>
      <c r="L62" s="35" t="str">
        <f t="shared" si="0"/>
        <v/>
      </c>
      <c r="M62" s="35" t="str">
        <f t="shared" si="1"/>
        <v/>
      </c>
      <c r="N62" s="35" t="str">
        <f t="shared" si="2"/>
        <v/>
      </c>
      <c r="O62" s="36" t="str">
        <f t="shared" si="3"/>
        <v/>
      </c>
      <c r="P62" s="37" t="str">
        <f t="shared" si="55"/>
        <v/>
      </c>
      <c r="Q62" s="69" t="str">
        <f t="shared" si="4"/>
        <v/>
      </c>
      <c r="R62" s="294" t="str">
        <f t="shared" si="5"/>
        <v/>
      </c>
      <c r="S62" s="37" t="str">
        <f t="shared" si="6"/>
        <v/>
      </c>
      <c r="T62" s="69" t="str">
        <f t="shared" si="7"/>
        <v/>
      </c>
      <c r="U62" s="294" t="str">
        <f t="shared" si="8"/>
        <v/>
      </c>
      <c r="V62" s="37" t="str">
        <f t="shared" si="9"/>
        <v/>
      </c>
      <c r="W62" s="69" t="str">
        <f t="shared" si="10"/>
        <v/>
      </c>
      <c r="X62" s="38" t="str">
        <f t="shared" si="11"/>
        <v/>
      </c>
      <c r="Y62" s="38" t="str">
        <f t="shared" si="12"/>
        <v/>
      </c>
      <c r="Z62" s="38" t="str">
        <f t="shared" si="13"/>
        <v/>
      </c>
      <c r="AA62" s="39" t="str">
        <f t="shared" si="14"/>
        <v/>
      </c>
      <c r="AB62" s="295">
        <f t="shared" si="15"/>
        <v>0</v>
      </c>
      <c r="AC62" s="295" t="str">
        <f t="shared" si="16"/>
        <v/>
      </c>
      <c r="AD62" s="295" t="str">
        <f t="shared" si="17"/>
        <v/>
      </c>
      <c r="AE62" s="296" t="str">
        <f t="shared" si="18"/>
        <v/>
      </c>
      <c r="AF62" s="296" t="str">
        <f t="shared" si="19"/>
        <v/>
      </c>
      <c r="AG62" s="297" t="str">
        <f t="shared" si="20"/>
        <v/>
      </c>
      <c r="AH62" s="296" t="str">
        <f t="shared" si="21"/>
        <v/>
      </c>
      <c r="AI62" s="296" t="str">
        <f t="shared" si="22"/>
        <v/>
      </c>
      <c r="AJ62" s="297" t="str">
        <f t="shared" si="23"/>
        <v/>
      </c>
      <c r="AK62" s="296" t="str">
        <f t="shared" si="24"/>
        <v/>
      </c>
      <c r="AL62" s="296" t="str">
        <f t="shared" si="25"/>
        <v/>
      </c>
      <c r="AM62" s="297" t="str">
        <f t="shared" si="26"/>
        <v/>
      </c>
      <c r="AN62" s="298" t="str">
        <f t="shared" si="27"/>
        <v/>
      </c>
      <c r="AO62" s="299" t="str">
        <f t="shared" si="28"/>
        <v/>
      </c>
      <c r="AP62" s="296" t="str">
        <f t="shared" si="29"/>
        <v/>
      </c>
      <c r="AQ62" s="297" t="str">
        <f t="shared" si="30"/>
        <v/>
      </c>
      <c r="AR62" s="299" t="str">
        <f t="shared" si="31"/>
        <v/>
      </c>
      <c r="AS62" s="296" t="str">
        <f t="shared" si="32"/>
        <v/>
      </c>
      <c r="AT62" s="297" t="str">
        <f t="shared" si="33"/>
        <v/>
      </c>
      <c r="AU62" s="299" t="str">
        <f t="shared" si="34"/>
        <v/>
      </c>
      <c r="AV62" s="296" t="str">
        <f t="shared" si="35"/>
        <v/>
      </c>
      <c r="AW62" s="297" t="str">
        <f t="shared" si="36"/>
        <v/>
      </c>
      <c r="AX62" s="300"/>
      <c r="AY62" s="297" t="str">
        <f t="shared" si="37"/>
        <v/>
      </c>
      <c r="AZ62" s="297" t="str">
        <f t="shared" si="38"/>
        <v/>
      </c>
      <c r="BA62" s="301" t="str">
        <f t="shared" si="39"/>
        <v/>
      </c>
      <c r="BB62" s="302" t="str">
        <f t="shared" si="40"/>
        <v/>
      </c>
      <c r="BC62" s="303" t="str">
        <f t="shared" si="41"/>
        <v/>
      </c>
      <c r="BD62" s="301" t="str">
        <f t="shared" si="42"/>
        <v/>
      </c>
      <c r="BE62" s="302" t="str">
        <f t="shared" si="43"/>
        <v/>
      </c>
      <c r="BF62" s="303" t="str">
        <f t="shared" si="44"/>
        <v/>
      </c>
      <c r="BG62" s="301" t="str">
        <f t="shared" si="45"/>
        <v/>
      </c>
      <c r="BH62" s="304" t="str">
        <f t="shared" si="46"/>
        <v/>
      </c>
      <c r="BI62" s="305" t="str">
        <f t="shared" si="47"/>
        <v/>
      </c>
      <c r="BJ62" s="305" t="str">
        <f t="shared" si="48"/>
        <v/>
      </c>
      <c r="BK62" s="443" t="str">
        <f t="shared" si="49"/>
        <v/>
      </c>
      <c r="BL62" s="306" t="str">
        <f t="shared" si="56"/>
        <v/>
      </c>
      <c r="BM62" s="100" t="str">
        <f t="shared" si="57"/>
        <v/>
      </c>
      <c r="BN62" s="101" t="str">
        <f t="shared" si="58"/>
        <v/>
      </c>
      <c r="BO62" s="102" t="str">
        <f t="shared" si="59"/>
        <v/>
      </c>
      <c r="BP62" s="100" t="str">
        <f t="shared" si="60"/>
        <v/>
      </c>
      <c r="BQ62" s="101" t="str">
        <f t="shared" si="61"/>
        <v/>
      </c>
      <c r="BR62" s="102" t="str">
        <f t="shared" si="62"/>
        <v/>
      </c>
      <c r="BS62" s="100" t="str">
        <f t="shared" si="63"/>
        <v/>
      </c>
      <c r="BT62" s="105" t="str">
        <f t="shared" si="64"/>
        <v/>
      </c>
      <c r="BU62" s="305" t="str">
        <f t="shared" si="50"/>
        <v/>
      </c>
      <c r="BV62" s="305" t="str">
        <f t="shared" si="51"/>
        <v/>
      </c>
      <c r="BW62" s="305" t="str">
        <f t="shared" si="52"/>
        <v/>
      </c>
      <c r="BX62" s="307" t="str">
        <f t="shared" si="53"/>
        <v/>
      </c>
      <c r="BY62" s="308" t="str">
        <f t="shared" si="54"/>
        <v/>
      </c>
    </row>
    <row r="63" spans="1:77" s="4" customFormat="1" ht="15.75" x14ac:dyDescent="0.25">
      <c r="A63" s="106">
        <v>42</v>
      </c>
      <c r="B63" s="290"/>
      <c r="C63" s="20"/>
      <c r="D63" s="635"/>
      <c r="E63" s="637"/>
      <c r="F63" s="639"/>
      <c r="G63" s="45"/>
      <c r="H63" s="291"/>
      <c r="I63" s="291"/>
      <c r="J63" s="292"/>
      <c r="K63" s="293"/>
      <c r="L63" s="35" t="str">
        <f t="shared" si="0"/>
        <v/>
      </c>
      <c r="M63" s="35" t="str">
        <f t="shared" si="1"/>
        <v/>
      </c>
      <c r="N63" s="35" t="str">
        <f t="shared" si="2"/>
        <v/>
      </c>
      <c r="O63" s="36" t="str">
        <f t="shared" si="3"/>
        <v/>
      </c>
      <c r="P63" s="37" t="str">
        <f t="shared" si="55"/>
        <v/>
      </c>
      <c r="Q63" s="69" t="str">
        <f t="shared" si="4"/>
        <v/>
      </c>
      <c r="R63" s="294" t="str">
        <f t="shared" si="5"/>
        <v/>
      </c>
      <c r="S63" s="37" t="str">
        <f t="shared" si="6"/>
        <v/>
      </c>
      <c r="T63" s="69" t="str">
        <f t="shared" si="7"/>
        <v/>
      </c>
      <c r="U63" s="294" t="str">
        <f t="shared" si="8"/>
        <v/>
      </c>
      <c r="V63" s="37" t="str">
        <f t="shared" si="9"/>
        <v/>
      </c>
      <c r="W63" s="69" t="str">
        <f t="shared" si="10"/>
        <v/>
      </c>
      <c r="X63" s="38" t="str">
        <f t="shared" si="11"/>
        <v/>
      </c>
      <c r="Y63" s="38" t="str">
        <f t="shared" si="12"/>
        <v/>
      </c>
      <c r="Z63" s="38" t="str">
        <f t="shared" si="13"/>
        <v/>
      </c>
      <c r="AA63" s="39" t="str">
        <f t="shared" si="14"/>
        <v/>
      </c>
      <c r="AB63" s="295">
        <f t="shared" si="15"/>
        <v>0</v>
      </c>
      <c r="AC63" s="295" t="str">
        <f t="shared" si="16"/>
        <v/>
      </c>
      <c r="AD63" s="295" t="str">
        <f t="shared" si="17"/>
        <v/>
      </c>
      <c r="AE63" s="296" t="str">
        <f t="shared" si="18"/>
        <v/>
      </c>
      <c r="AF63" s="296" t="str">
        <f t="shared" si="19"/>
        <v/>
      </c>
      <c r="AG63" s="297" t="str">
        <f t="shared" si="20"/>
        <v/>
      </c>
      <c r="AH63" s="296" t="str">
        <f t="shared" si="21"/>
        <v/>
      </c>
      <c r="AI63" s="296" t="str">
        <f t="shared" si="22"/>
        <v/>
      </c>
      <c r="AJ63" s="297" t="str">
        <f t="shared" si="23"/>
        <v/>
      </c>
      <c r="AK63" s="296" t="str">
        <f t="shared" si="24"/>
        <v/>
      </c>
      <c r="AL63" s="296" t="str">
        <f t="shared" si="25"/>
        <v/>
      </c>
      <c r="AM63" s="297" t="str">
        <f t="shared" si="26"/>
        <v/>
      </c>
      <c r="AN63" s="298" t="str">
        <f t="shared" si="27"/>
        <v/>
      </c>
      <c r="AO63" s="299" t="str">
        <f t="shared" si="28"/>
        <v/>
      </c>
      <c r="AP63" s="296" t="str">
        <f t="shared" si="29"/>
        <v/>
      </c>
      <c r="AQ63" s="297" t="str">
        <f t="shared" si="30"/>
        <v/>
      </c>
      <c r="AR63" s="299" t="str">
        <f t="shared" si="31"/>
        <v/>
      </c>
      <c r="AS63" s="296" t="str">
        <f t="shared" si="32"/>
        <v/>
      </c>
      <c r="AT63" s="297" t="str">
        <f t="shared" si="33"/>
        <v/>
      </c>
      <c r="AU63" s="299" t="str">
        <f t="shared" si="34"/>
        <v/>
      </c>
      <c r="AV63" s="296" t="str">
        <f t="shared" si="35"/>
        <v/>
      </c>
      <c r="AW63" s="297" t="str">
        <f t="shared" si="36"/>
        <v/>
      </c>
      <c r="AX63" s="300"/>
      <c r="AY63" s="297" t="str">
        <f t="shared" si="37"/>
        <v/>
      </c>
      <c r="AZ63" s="297" t="str">
        <f t="shared" si="38"/>
        <v/>
      </c>
      <c r="BA63" s="301" t="str">
        <f t="shared" si="39"/>
        <v/>
      </c>
      <c r="BB63" s="302" t="str">
        <f t="shared" si="40"/>
        <v/>
      </c>
      <c r="BC63" s="303" t="str">
        <f t="shared" si="41"/>
        <v/>
      </c>
      <c r="BD63" s="301" t="str">
        <f t="shared" si="42"/>
        <v/>
      </c>
      <c r="BE63" s="302" t="str">
        <f t="shared" si="43"/>
        <v/>
      </c>
      <c r="BF63" s="303" t="str">
        <f t="shared" si="44"/>
        <v/>
      </c>
      <c r="BG63" s="301" t="str">
        <f t="shared" si="45"/>
        <v/>
      </c>
      <c r="BH63" s="304" t="str">
        <f t="shared" si="46"/>
        <v/>
      </c>
      <c r="BI63" s="305" t="str">
        <f t="shared" si="47"/>
        <v/>
      </c>
      <c r="BJ63" s="305" t="str">
        <f t="shared" si="48"/>
        <v/>
      </c>
      <c r="BK63" s="443" t="str">
        <f t="shared" si="49"/>
        <v/>
      </c>
      <c r="BL63" s="306" t="str">
        <f t="shared" si="56"/>
        <v/>
      </c>
      <c r="BM63" s="100" t="str">
        <f t="shared" si="57"/>
        <v/>
      </c>
      <c r="BN63" s="101" t="str">
        <f t="shared" si="58"/>
        <v/>
      </c>
      <c r="BO63" s="102" t="str">
        <f t="shared" si="59"/>
        <v/>
      </c>
      <c r="BP63" s="100" t="str">
        <f t="shared" si="60"/>
        <v/>
      </c>
      <c r="BQ63" s="101" t="str">
        <f t="shared" si="61"/>
        <v/>
      </c>
      <c r="BR63" s="102" t="str">
        <f t="shared" si="62"/>
        <v/>
      </c>
      <c r="BS63" s="100" t="str">
        <f t="shared" si="63"/>
        <v/>
      </c>
      <c r="BT63" s="105" t="str">
        <f t="shared" si="64"/>
        <v/>
      </c>
      <c r="BU63" s="305" t="str">
        <f t="shared" si="50"/>
        <v/>
      </c>
      <c r="BV63" s="305" t="str">
        <f t="shared" si="51"/>
        <v/>
      </c>
      <c r="BW63" s="305" t="str">
        <f t="shared" si="52"/>
        <v/>
      </c>
      <c r="BX63" s="307" t="str">
        <f t="shared" si="53"/>
        <v/>
      </c>
      <c r="BY63" s="308" t="str">
        <f t="shared" si="54"/>
        <v/>
      </c>
    </row>
    <row r="64" spans="1:77" s="4" customFormat="1" ht="15.75" x14ac:dyDescent="0.25">
      <c r="A64" s="106">
        <v>43</v>
      </c>
      <c r="B64" s="290"/>
      <c r="C64" s="20"/>
      <c r="D64" s="635"/>
      <c r="E64" s="637"/>
      <c r="F64" s="639"/>
      <c r="G64" s="45"/>
      <c r="H64" s="291"/>
      <c r="I64" s="291"/>
      <c r="J64" s="292"/>
      <c r="K64" s="293"/>
      <c r="L64" s="35" t="str">
        <f t="shared" si="0"/>
        <v/>
      </c>
      <c r="M64" s="35" t="str">
        <f t="shared" si="1"/>
        <v/>
      </c>
      <c r="N64" s="35" t="str">
        <f t="shared" si="2"/>
        <v/>
      </c>
      <c r="O64" s="36" t="str">
        <f t="shared" si="3"/>
        <v/>
      </c>
      <c r="P64" s="37" t="str">
        <f t="shared" si="55"/>
        <v/>
      </c>
      <c r="Q64" s="69" t="str">
        <f t="shared" si="4"/>
        <v/>
      </c>
      <c r="R64" s="294" t="str">
        <f t="shared" si="5"/>
        <v/>
      </c>
      <c r="S64" s="37" t="str">
        <f t="shared" si="6"/>
        <v/>
      </c>
      <c r="T64" s="69" t="str">
        <f t="shared" si="7"/>
        <v/>
      </c>
      <c r="U64" s="294" t="str">
        <f t="shared" si="8"/>
        <v/>
      </c>
      <c r="V64" s="37" t="str">
        <f t="shared" si="9"/>
        <v/>
      </c>
      <c r="W64" s="69" t="str">
        <f t="shared" si="10"/>
        <v/>
      </c>
      <c r="X64" s="38" t="str">
        <f t="shared" si="11"/>
        <v/>
      </c>
      <c r="Y64" s="38" t="str">
        <f t="shared" si="12"/>
        <v/>
      </c>
      <c r="Z64" s="38" t="str">
        <f t="shared" si="13"/>
        <v/>
      </c>
      <c r="AA64" s="39" t="str">
        <f t="shared" si="14"/>
        <v/>
      </c>
      <c r="AB64" s="295">
        <f t="shared" si="15"/>
        <v>0</v>
      </c>
      <c r="AC64" s="295" t="str">
        <f t="shared" si="16"/>
        <v/>
      </c>
      <c r="AD64" s="295" t="str">
        <f t="shared" si="17"/>
        <v/>
      </c>
      <c r="AE64" s="296" t="str">
        <f t="shared" si="18"/>
        <v/>
      </c>
      <c r="AF64" s="296" t="str">
        <f t="shared" si="19"/>
        <v/>
      </c>
      <c r="AG64" s="297" t="str">
        <f t="shared" si="20"/>
        <v/>
      </c>
      <c r="AH64" s="296" t="str">
        <f t="shared" si="21"/>
        <v/>
      </c>
      <c r="AI64" s="296" t="str">
        <f t="shared" si="22"/>
        <v/>
      </c>
      <c r="AJ64" s="297" t="str">
        <f t="shared" si="23"/>
        <v/>
      </c>
      <c r="AK64" s="296" t="str">
        <f t="shared" si="24"/>
        <v/>
      </c>
      <c r="AL64" s="296" t="str">
        <f t="shared" si="25"/>
        <v/>
      </c>
      <c r="AM64" s="297" t="str">
        <f t="shared" si="26"/>
        <v/>
      </c>
      <c r="AN64" s="298" t="str">
        <f t="shared" si="27"/>
        <v/>
      </c>
      <c r="AO64" s="299" t="str">
        <f t="shared" si="28"/>
        <v/>
      </c>
      <c r="AP64" s="296" t="str">
        <f t="shared" si="29"/>
        <v/>
      </c>
      <c r="AQ64" s="297" t="str">
        <f t="shared" si="30"/>
        <v/>
      </c>
      <c r="AR64" s="299" t="str">
        <f t="shared" si="31"/>
        <v/>
      </c>
      <c r="AS64" s="296" t="str">
        <f t="shared" si="32"/>
        <v/>
      </c>
      <c r="AT64" s="297" t="str">
        <f t="shared" si="33"/>
        <v/>
      </c>
      <c r="AU64" s="299" t="str">
        <f t="shared" si="34"/>
        <v/>
      </c>
      <c r="AV64" s="296" t="str">
        <f t="shared" si="35"/>
        <v/>
      </c>
      <c r="AW64" s="297" t="str">
        <f t="shared" si="36"/>
        <v/>
      </c>
      <c r="AX64" s="300"/>
      <c r="AY64" s="297" t="str">
        <f t="shared" si="37"/>
        <v/>
      </c>
      <c r="AZ64" s="297" t="str">
        <f t="shared" si="38"/>
        <v/>
      </c>
      <c r="BA64" s="301" t="str">
        <f t="shared" si="39"/>
        <v/>
      </c>
      <c r="BB64" s="302" t="str">
        <f t="shared" si="40"/>
        <v/>
      </c>
      <c r="BC64" s="303" t="str">
        <f t="shared" si="41"/>
        <v/>
      </c>
      <c r="BD64" s="301" t="str">
        <f t="shared" si="42"/>
        <v/>
      </c>
      <c r="BE64" s="302" t="str">
        <f t="shared" si="43"/>
        <v/>
      </c>
      <c r="BF64" s="303" t="str">
        <f t="shared" si="44"/>
        <v/>
      </c>
      <c r="BG64" s="301" t="str">
        <f t="shared" si="45"/>
        <v/>
      </c>
      <c r="BH64" s="304" t="str">
        <f t="shared" si="46"/>
        <v/>
      </c>
      <c r="BI64" s="305" t="str">
        <f t="shared" si="47"/>
        <v/>
      </c>
      <c r="BJ64" s="305" t="str">
        <f t="shared" si="48"/>
        <v/>
      </c>
      <c r="BK64" s="443" t="str">
        <f t="shared" si="49"/>
        <v/>
      </c>
      <c r="BL64" s="306" t="str">
        <f t="shared" si="56"/>
        <v/>
      </c>
      <c r="BM64" s="100" t="str">
        <f t="shared" si="57"/>
        <v/>
      </c>
      <c r="BN64" s="101" t="str">
        <f t="shared" si="58"/>
        <v/>
      </c>
      <c r="BO64" s="102" t="str">
        <f t="shared" si="59"/>
        <v/>
      </c>
      <c r="BP64" s="100" t="str">
        <f t="shared" si="60"/>
        <v/>
      </c>
      <c r="BQ64" s="101" t="str">
        <f t="shared" si="61"/>
        <v/>
      </c>
      <c r="BR64" s="102" t="str">
        <f t="shared" si="62"/>
        <v/>
      </c>
      <c r="BS64" s="100" t="str">
        <f t="shared" si="63"/>
        <v/>
      </c>
      <c r="BT64" s="105" t="str">
        <f t="shared" si="64"/>
        <v/>
      </c>
      <c r="BU64" s="305" t="str">
        <f t="shared" si="50"/>
        <v/>
      </c>
      <c r="BV64" s="305" t="str">
        <f t="shared" si="51"/>
        <v/>
      </c>
      <c r="BW64" s="305" t="str">
        <f t="shared" si="52"/>
        <v/>
      </c>
      <c r="BX64" s="307" t="str">
        <f t="shared" si="53"/>
        <v/>
      </c>
      <c r="BY64" s="308" t="str">
        <f t="shared" si="54"/>
        <v/>
      </c>
    </row>
    <row r="65" spans="1:77" s="4" customFormat="1" ht="15.75" x14ac:dyDescent="0.25">
      <c r="A65" s="106">
        <v>44</v>
      </c>
      <c r="B65" s="290"/>
      <c r="C65" s="20"/>
      <c r="D65" s="635"/>
      <c r="E65" s="637"/>
      <c r="F65" s="639"/>
      <c r="G65" s="45"/>
      <c r="H65" s="291"/>
      <c r="I65" s="291"/>
      <c r="J65" s="292"/>
      <c r="K65" s="293"/>
      <c r="L65" s="35" t="str">
        <f t="shared" si="0"/>
        <v/>
      </c>
      <c r="M65" s="35" t="str">
        <f t="shared" si="1"/>
        <v/>
      </c>
      <c r="N65" s="35" t="str">
        <f t="shared" si="2"/>
        <v/>
      </c>
      <c r="O65" s="36" t="str">
        <f t="shared" si="3"/>
        <v/>
      </c>
      <c r="P65" s="37" t="str">
        <f t="shared" si="55"/>
        <v/>
      </c>
      <c r="Q65" s="69" t="str">
        <f t="shared" si="4"/>
        <v/>
      </c>
      <c r="R65" s="294" t="str">
        <f t="shared" si="5"/>
        <v/>
      </c>
      <c r="S65" s="37" t="str">
        <f t="shared" si="6"/>
        <v/>
      </c>
      <c r="T65" s="69" t="str">
        <f t="shared" si="7"/>
        <v/>
      </c>
      <c r="U65" s="294" t="str">
        <f t="shared" si="8"/>
        <v/>
      </c>
      <c r="V65" s="37" t="str">
        <f t="shared" si="9"/>
        <v/>
      </c>
      <c r="W65" s="69" t="str">
        <f t="shared" si="10"/>
        <v/>
      </c>
      <c r="X65" s="38" t="str">
        <f t="shared" si="11"/>
        <v/>
      </c>
      <c r="Y65" s="38" t="str">
        <f t="shared" si="12"/>
        <v/>
      </c>
      <c r="Z65" s="38" t="str">
        <f t="shared" si="13"/>
        <v/>
      </c>
      <c r="AA65" s="39" t="str">
        <f t="shared" si="14"/>
        <v/>
      </c>
      <c r="AB65" s="295">
        <f t="shared" si="15"/>
        <v>0</v>
      </c>
      <c r="AC65" s="295" t="str">
        <f t="shared" si="16"/>
        <v/>
      </c>
      <c r="AD65" s="295" t="str">
        <f t="shared" si="17"/>
        <v/>
      </c>
      <c r="AE65" s="296" t="str">
        <f t="shared" si="18"/>
        <v/>
      </c>
      <c r="AF65" s="296" t="str">
        <f t="shared" si="19"/>
        <v/>
      </c>
      <c r="AG65" s="297" t="str">
        <f t="shared" si="20"/>
        <v/>
      </c>
      <c r="AH65" s="296" t="str">
        <f t="shared" si="21"/>
        <v/>
      </c>
      <c r="AI65" s="296" t="str">
        <f t="shared" si="22"/>
        <v/>
      </c>
      <c r="AJ65" s="297" t="str">
        <f t="shared" si="23"/>
        <v/>
      </c>
      <c r="AK65" s="296" t="str">
        <f t="shared" si="24"/>
        <v/>
      </c>
      <c r="AL65" s="296" t="str">
        <f t="shared" si="25"/>
        <v/>
      </c>
      <c r="AM65" s="297" t="str">
        <f t="shared" si="26"/>
        <v/>
      </c>
      <c r="AN65" s="298" t="str">
        <f t="shared" si="27"/>
        <v/>
      </c>
      <c r="AO65" s="299" t="str">
        <f t="shared" si="28"/>
        <v/>
      </c>
      <c r="AP65" s="296" t="str">
        <f t="shared" si="29"/>
        <v/>
      </c>
      <c r="AQ65" s="297" t="str">
        <f t="shared" si="30"/>
        <v/>
      </c>
      <c r="AR65" s="299" t="str">
        <f t="shared" si="31"/>
        <v/>
      </c>
      <c r="AS65" s="296" t="str">
        <f t="shared" si="32"/>
        <v/>
      </c>
      <c r="AT65" s="297" t="str">
        <f t="shared" si="33"/>
        <v/>
      </c>
      <c r="AU65" s="299" t="str">
        <f t="shared" si="34"/>
        <v/>
      </c>
      <c r="AV65" s="296" t="str">
        <f t="shared" si="35"/>
        <v/>
      </c>
      <c r="AW65" s="297" t="str">
        <f t="shared" si="36"/>
        <v/>
      </c>
      <c r="AX65" s="300"/>
      <c r="AY65" s="297" t="str">
        <f t="shared" si="37"/>
        <v/>
      </c>
      <c r="AZ65" s="297" t="str">
        <f t="shared" si="38"/>
        <v/>
      </c>
      <c r="BA65" s="301" t="str">
        <f t="shared" si="39"/>
        <v/>
      </c>
      <c r="BB65" s="302" t="str">
        <f t="shared" si="40"/>
        <v/>
      </c>
      <c r="BC65" s="303" t="str">
        <f t="shared" si="41"/>
        <v/>
      </c>
      <c r="BD65" s="301" t="str">
        <f t="shared" si="42"/>
        <v/>
      </c>
      <c r="BE65" s="302" t="str">
        <f t="shared" si="43"/>
        <v/>
      </c>
      <c r="BF65" s="303" t="str">
        <f t="shared" si="44"/>
        <v/>
      </c>
      <c r="BG65" s="301" t="str">
        <f t="shared" si="45"/>
        <v/>
      </c>
      <c r="BH65" s="304" t="str">
        <f t="shared" si="46"/>
        <v/>
      </c>
      <c r="BI65" s="305" t="str">
        <f t="shared" si="47"/>
        <v/>
      </c>
      <c r="BJ65" s="305" t="str">
        <f t="shared" si="48"/>
        <v/>
      </c>
      <c r="BK65" s="443" t="str">
        <f t="shared" si="49"/>
        <v/>
      </c>
      <c r="BL65" s="306" t="str">
        <f t="shared" si="56"/>
        <v/>
      </c>
      <c r="BM65" s="100" t="str">
        <f t="shared" si="57"/>
        <v/>
      </c>
      <c r="BN65" s="101" t="str">
        <f t="shared" si="58"/>
        <v/>
      </c>
      <c r="BO65" s="102" t="str">
        <f t="shared" si="59"/>
        <v/>
      </c>
      <c r="BP65" s="100" t="str">
        <f t="shared" si="60"/>
        <v/>
      </c>
      <c r="BQ65" s="101" t="str">
        <f t="shared" si="61"/>
        <v/>
      </c>
      <c r="BR65" s="102" t="str">
        <f t="shared" si="62"/>
        <v/>
      </c>
      <c r="BS65" s="100" t="str">
        <f t="shared" si="63"/>
        <v/>
      </c>
      <c r="BT65" s="105" t="str">
        <f t="shared" si="64"/>
        <v/>
      </c>
      <c r="BU65" s="305" t="str">
        <f t="shared" si="50"/>
        <v/>
      </c>
      <c r="BV65" s="305" t="str">
        <f t="shared" si="51"/>
        <v/>
      </c>
      <c r="BW65" s="305" t="str">
        <f t="shared" si="52"/>
        <v/>
      </c>
      <c r="BX65" s="307" t="str">
        <f t="shared" si="53"/>
        <v/>
      </c>
      <c r="BY65" s="308" t="str">
        <f t="shared" si="54"/>
        <v/>
      </c>
    </row>
    <row r="66" spans="1:77" s="4" customFormat="1" ht="15.75" x14ac:dyDescent="0.25">
      <c r="A66" s="106">
        <v>45</v>
      </c>
      <c r="B66" s="290"/>
      <c r="C66" s="20"/>
      <c r="D66" s="635"/>
      <c r="E66" s="637"/>
      <c r="F66" s="639"/>
      <c r="G66" s="45"/>
      <c r="H66" s="291"/>
      <c r="I66" s="291"/>
      <c r="J66" s="292"/>
      <c r="K66" s="293"/>
      <c r="L66" s="35" t="str">
        <f t="shared" si="0"/>
        <v/>
      </c>
      <c r="M66" s="35" t="str">
        <f t="shared" si="1"/>
        <v/>
      </c>
      <c r="N66" s="35" t="str">
        <f t="shared" si="2"/>
        <v/>
      </c>
      <c r="O66" s="36" t="str">
        <f t="shared" si="3"/>
        <v/>
      </c>
      <c r="P66" s="37" t="str">
        <f t="shared" si="55"/>
        <v/>
      </c>
      <c r="Q66" s="69" t="str">
        <f t="shared" si="4"/>
        <v/>
      </c>
      <c r="R66" s="294" t="str">
        <f t="shared" si="5"/>
        <v/>
      </c>
      <c r="S66" s="37" t="str">
        <f t="shared" si="6"/>
        <v/>
      </c>
      <c r="T66" s="69" t="str">
        <f t="shared" si="7"/>
        <v/>
      </c>
      <c r="U66" s="294" t="str">
        <f t="shared" si="8"/>
        <v/>
      </c>
      <c r="V66" s="37" t="str">
        <f t="shared" si="9"/>
        <v/>
      </c>
      <c r="W66" s="69" t="str">
        <f t="shared" si="10"/>
        <v/>
      </c>
      <c r="X66" s="38" t="str">
        <f t="shared" si="11"/>
        <v/>
      </c>
      <c r="Y66" s="38" t="str">
        <f t="shared" si="12"/>
        <v/>
      </c>
      <c r="Z66" s="38" t="str">
        <f t="shared" si="13"/>
        <v/>
      </c>
      <c r="AA66" s="39" t="str">
        <f t="shared" si="14"/>
        <v/>
      </c>
      <c r="AB66" s="295">
        <f t="shared" si="15"/>
        <v>0</v>
      </c>
      <c r="AC66" s="295" t="str">
        <f t="shared" si="16"/>
        <v/>
      </c>
      <c r="AD66" s="295" t="str">
        <f t="shared" si="17"/>
        <v/>
      </c>
      <c r="AE66" s="296" t="str">
        <f t="shared" si="18"/>
        <v/>
      </c>
      <c r="AF66" s="296" t="str">
        <f t="shared" si="19"/>
        <v/>
      </c>
      <c r="AG66" s="297" t="str">
        <f t="shared" si="20"/>
        <v/>
      </c>
      <c r="AH66" s="296" t="str">
        <f t="shared" si="21"/>
        <v/>
      </c>
      <c r="AI66" s="296" t="str">
        <f t="shared" si="22"/>
        <v/>
      </c>
      <c r="AJ66" s="297" t="str">
        <f t="shared" si="23"/>
        <v/>
      </c>
      <c r="AK66" s="296" t="str">
        <f t="shared" si="24"/>
        <v/>
      </c>
      <c r="AL66" s="296" t="str">
        <f t="shared" si="25"/>
        <v/>
      </c>
      <c r="AM66" s="297" t="str">
        <f t="shared" si="26"/>
        <v/>
      </c>
      <c r="AN66" s="298" t="str">
        <f t="shared" si="27"/>
        <v/>
      </c>
      <c r="AO66" s="299" t="str">
        <f t="shared" si="28"/>
        <v/>
      </c>
      <c r="AP66" s="296" t="str">
        <f t="shared" si="29"/>
        <v/>
      </c>
      <c r="AQ66" s="297" t="str">
        <f t="shared" si="30"/>
        <v/>
      </c>
      <c r="AR66" s="299" t="str">
        <f t="shared" si="31"/>
        <v/>
      </c>
      <c r="AS66" s="296" t="str">
        <f t="shared" si="32"/>
        <v/>
      </c>
      <c r="AT66" s="297" t="str">
        <f t="shared" si="33"/>
        <v/>
      </c>
      <c r="AU66" s="299" t="str">
        <f t="shared" si="34"/>
        <v/>
      </c>
      <c r="AV66" s="296" t="str">
        <f t="shared" si="35"/>
        <v/>
      </c>
      <c r="AW66" s="297" t="str">
        <f t="shared" si="36"/>
        <v/>
      </c>
      <c r="AX66" s="300"/>
      <c r="AY66" s="297" t="str">
        <f t="shared" si="37"/>
        <v/>
      </c>
      <c r="AZ66" s="297" t="str">
        <f t="shared" si="38"/>
        <v/>
      </c>
      <c r="BA66" s="301" t="str">
        <f t="shared" si="39"/>
        <v/>
      </c>
      <c r="BB66" s="302" t="str">
        <f t="shared" si="40"/>
        <v/>
      </c>
      <c r="BC66" s="303" t="str">
        <f t="shared" si="41"/>
        <v/>
      </c>
      <c r="BD66" s="301" t="str">
        <f t="shared" si="42"/>
        <v/>
      </c>
      <c r="BE66" s="302" t="str">
        <f t="shared" si="43"/>
        <v/>
      </c>
      <c r="BF66" s="303" t="str">
        <f t="shared" si="44"/>
        <v/>
      </c>
      <c r="BG66" s="301" t="str">
        <f t="shared" si="45"/>
        <v/>
      </c>
      <c r="BH66" s="304" t="str">
        <f t="shared" si="46"/>
        <v/>
      </c>
      <c r="BI66" s="305" t="str">
        <f t="shared" si="47"/>
        <v/>
      </c>
      <c r="BJ66" s="305" t="str">
        <f t="shared" si="48"/>
        <v/>
      </c>
      <c r="BK66" s="443" t="str">
        <f t="shared" si="49"/>
        <v/>
      </c>
      <c r="BL66" s="306" t="str">
        <f t="shared" si="56"/>
        <v/>
      </c>
      <c r="BM66" s="100" t="str">
        <f t="shared" si="57"/>
        <v/>
      </c>
      <c r="BN66" s="101" t="str">
        <f t="shared" si="58"/>
        <v/>
      </c>
      <c r="BO66" s="102" t="str">
        <f t="shared" si="59"/>
        <v/>
      </c>
      <c r="BP66" s="100" t="str">
        <f t="shared" si="60"/>
        <v/>
      </c>
      <c r="BQ66" s="101" t="str">
        <f t="shared" si="61"/>
        <v/>
      </c>
      <c r="BR66" s="102" t="str">
        <f t="shared" si="62"/>
        <v/>
      </c>
      <c r="BS66" s="100" t="str">
        <f t="shared" si="63"/>
        <v/>
      </c>
      <c r="BT66" s="105" t="str">
        <f t="shared" si="64"/>
        <v/>
      </c>
      <c r="BU66" s="305" t="str">
        <f t="shared" si="50"/>
        <v/>
      </c>
      <c r="BV66" s="305" t="str">
        <f t="shared" si="51"/>
        <v/>
      </c>
      <c r="BW66" s="305" t="str">
        <f t="shared" si="52"/>
        <v/>
      </c>
      <c r="BX66" s="307" t="str">
        <f t="shared" si="53"/>
        <v/>
      </c>
      <c r="BY66" s="308" t="str">
        <f t="shared" si="54"/>
        <v/>
      </c>
    </row>
    <row r="67" spans="1:77" s="4" customFormat="1" ht="15.75" x14ac:dyDescent="0.25">
      <c r="A67" s="106">
        <v>46</v>
      </c>
      <c r="B67" s="290"/>
      <c r="C67" s="20"/>
      <c r="D67" s="635"/>
      <c r="E67" s="637"/>
      <c r="F67" s="639"/>
      <c r="G67" s="45"/>
      <c r="H67" s="291"/>
      <c r="I67" s="291"/>
      <c r="J67" s="292"/>
      <c r="K67" s="293"/>
      <c r="L67" s="35" t="str">
        <f t="shared" si="0"/>
        <v/>
      </c>
      <c r="M67" s="35" t="str">
        <f t="shared" si="1"/>
        <v/>
      </c>
      <c r="N67" s="35" t="str">
        <f t="shared" si="2"/>
        <v/>
      </c>
      <c r="O67" s="36" t="str">
        <f t="shared" si="3"/>
        <v/>
      </c>
      <c r="P67" s="37" t="str">
        <f t="shared" si="55"/>
        <v/>
      </c>
      <c r="Q67" s="69" t="str">
        <f t="shared" si="4"/>
        <v/>
      </c>
      <c r="R67" s="294" t="str">
        <f t="shared" si="5"/>
        <v/>
      </c>
      <c r="S67" s="37" t="str">
        <f t="shared" si="6"/>
        <v/>
      </c>
      <c r="T67" s="69" t="str">
        <f t="shared" si="7"/>
        <v/>
      </c>
      <c r="U67" s="294" t="str">
        <f t="shared" si="8"/>
        <v/>
      </c>
      <c r="V67" s="37" t="str">
        <f t="shared" si="9"/>
        <v/>
      </c>
      <c r="W67" s="69" t="str">
        <f t="shared" si="10"/>
        <v/>
      </c>
      <c r="X67" s="38" t="str">
        <f t="shared" si="11"/>
        <v/>
      </c>
      <c r="Y67" s="38" t="str">
        <f t="shared" si="12"/>
        <v/>
      </c>
      <c r="Z67" s="38" t="str">
        <f t="shared" si="13"/>
        <v/>
      </c>
      <c r="AA67" s="39" t="str">
        <f t="shared" si="14"/>
        <v/>
      </c>
      <c r="AB67" s="295">
        <f t="shared" si="15"/>
        <v>0</v>
      </c>
      <c r="AC67" s="295" t="str">
        <f t="shared" si="16"/>
        <v/>
      </c>
      <c r="AD67" s="295" t="str">
        <f t="shared" si="17"/>
        <v/>
      </c>
      <c r="AE67" s="296" t="str">
        <f t="shared" si="18"/>
        <v/>
      </c>
      <c r="AF67" s="296" t="str">
        <f t="shared" si="19"/>
        <v/>
      </c>
      <c r="AG67" s="297" t="str">
        <f t="shared" si="20"/>
        <v/>
      </c>
      <c r="AH67" s="296" t="str">
        <f t="shared" si="21"/>
        <v/>
      </c>
      <c r="AI67" s="296" t="str">
        <f t="shared" si="22"/>
        <v/>
      </c>
      <c r="AJ67" s="297" t="str">
        <f t="shared" si="23"/>
        <v/>
      </c>
      <c r="AK67" s="296" t="str">
        <f t="shared" si="24"/>
        <v/>
      </c>
      <c r="AL67" s="296" t="str">
        <f t="shared" si="25"/>
        <v/>
      </c>
      <c r="AM67" s="297" t="str">
        <f t="shared" si="26"/>
        <v/>
      </c>
      <c r="AN67" s="298" t="str">
        <f t="shared" si="27"/>
        <v/>
      </c>
      <c r="AO67" s="299" t="str">
        <f t="shared" si="28"/>
        <v/>
      </c>
      <c r="AP67" s="296" t="str">
        <f t="shared" si="29"/>
        <v/>
      </c>
      <c r="AQ67" s="297" t="str">
        <f t="shared" si="30"/>
        <v/>
      </c>
      <c r="AR67" s="299" t="str">
        <f t="shared" si="31"/>
        <v/>
      </c>
      <c r="AS67" s="296" t="str">
        <f t="shared" si="32"/>
        <v/>
      </c>
      <c r="AT67" s="297" t="str">
        <f t="shared" si="33"/>
        <v/>
      </c>
      <c r="AU67" s="299" t="str">
        <f t="shared" si="34"/>
        <v/>
      </c>
      <c r="AV67" s="296" t="str">
        <f t="shared" si="35"/>
        <v/>
      </c>
      <c r="AW67" s="297" t="str">
        <f t="shared" si="36"/>
        <v/>
      </c>
      <c r="AX67" s="300"/>
      <c r="AY67" s="297" t="str">
        <f t="shared" si="37"/>
        <v/>
      </c>
      <c r="AZ67" s="297" t="str">
        <f t="shared" si="38"/>
        <v/>
      </c>
      <c r="BA67" s="301" t="str">
        <f t="shared" si="39"/>
        <v/>
      </c>
      <c r="BB67" s="302" t="str">
        <f t="shared" si="40"/>
        <v/>
      </c>
      <c r="BC67" s="303" t="str">
        <f t="shared" si="41"/>
        <v/>
      </c>
      <c r="BD67" s="301" t="str">
        <f t="shared" si="42"/>
        <v/>
      </c>
      <c r="BE67" s="302" t="str">
        <f t="shared" si="43"/>
        <v/>
      </c>
      <c r="BF67" s="303" t="str">
        <f t="shared" si="44"/>
        <v/>
      </c>
      <c r="BG67" s="301" t="str">
        <f t="shared" si="45"/>
        <v/>
      </c>
      <c r="BH67" s="304" t="str">
        <f t="shared" si="46"/>
        <v/>
      </c>
      <c r="BI67" s="305" t="str">
        <f t="shared" si="47"/>
        <v/>
      </c>
      <c r="BJ67" s="305" t="str">
        <f t="shared" si="48"/>
        <v/>
      </c>
      <c r="BK67" s="443" t="str">
        <f t="shared" si="49"/>
        <v/>
      </c>
      <c r="BL67" s="306" t="str">
        <f t="shared" si="56"/>
        <v/>
      </c>
      <c r="BM67" s="100" t="str">
        <f t="shared" si="57"/>
        <v/>
      </c>
      <c r="BN67" s="101" t="str">
        <f t="shared" si="58"/>
        <v/>
      </c>
      <c r="BO67" s="102" t="str">
        <f t="shared" si="59"/>
        <v/>
      </c>
      <c r="BP67" s="100" t="str">
        <f t="shared" si="60"/>
        <v/>
      </c>
      <c r="BQ67" s="101" t="str">
        <f t="shared" si="61"/>
        <v/>
      </c>
      <c r="BR67" s="102" t="str">
        <f t="shared" si="62"/>
        <v/>
      </c>
      <c r="BS67" s="100" t="str">
        <f t="shared" si="63"/>
        <v/>
      </c>
      <c r="BT67" s="105" t="str">
        <f t="shared" si="64"/>
        <v/>
      </c>
      <c r="BU67" s="305" t="str">
        <f t="shared" si="50"/>
        <v/>
      </c>
      <c r="BV67" s="305" t="str">
        <f t="shared" si="51"/>
        <v/>
      </c>
      <c r="BW67" s="305" t="str">
        <f t="shared" si="52"/>
        <v/>
      </c>
      <c r="BX67" s="307" t="str">
        <f t="shared" si="53"/>
        <v/>
      </c>
      <c r="BY67" s="308" t="str">
        <f t="shared" si="54"/>
        <v/>
      </c>
    </row>
    <row r="68" spans="1:77" s="4" customFormat="1" ht="15.75" x14ac:dyDescent="0.25">
      <c r="A68" s="106">
        <v>47</v>
      </c>
      <c r="B68" s="290"/>
      <c r="C68" s="20"/>
      <c r="D68" s="635"/>
      <c r="E68" s="637"/>
      <c r="F68" s="639"/>
      <c r="G68" s="45"/>
      <c r="H68" s="291"/>
      <c r="I68" s="291"/>
      <c r="J68" s="292"/>
      <c r="K68" s="293"/>
      <c r="L68" s="35" t="str">
        <f t="shared" si="0"/>
        <v/>
      </c>
      <c r="M68" s="35" t="str">
        <f t="shared" si="1"/>
        <v/>
      </c>
      <c r="N68" s="35" t="str">
        <f t="shared" si="2"/>
        <v/>
      </c>
      <c r="O68" s="36" t="str">
        <f t="shared" si="3"/>
        <v/>
      </c>
      <c r="P68" s="37" t="str">
        <f t="shared" si="55"/>
        <v/>
      </c>
      <c r="Q68" s="69" t="str">
        <f t="shared" si="4"/>
        <v/>
      </c>
      <c r="R68" s="294" t="str">
        <f t="shared" si="5"/>
        <v/>
      </c>
      <c r="S68" s="37" t="str">
        <f t="shared" si="6"/>
        <v/>
      </c>
      <c r="T68" s="69" t="str">
        <f t="shared" si="7"/>
        <v/>
      </c>
      <c r="U68" s="294" t="str">
        <f t="shared" si="8"/>
        <v/>
      </c>
      <c r="V68" s="37" t="str">
        <f t="shared" si="9"/>
        <v/>
      </c>
      <c r="W68" s="69" t="str">
        <f t="shared" si="10"/>
        <v/>
      </c>
      <c r="X68" s="38" t="str">
        <f t="shared" si="11"/>
        <v/>
      </c>
      <c r="Y68" s="38" t="str">
        <f t="shared" si="12"/>
        <v/>
      </c>
      <c r="Z68" s="38" t="str">
        <f t="shared" si="13"/>
        <v/>
      </c>
      <c r="AA68" s="39" t="str">
        <f t="shared" si="14"/>
        <v/>
      </c>
      <c r="AB68" s="295">
        <f t="shared" si="15"/>
        <v>0</v>
      </c>
      <c r="AC68" s="295" t="str">
        <f t="shared" si="16"/>
        <v/>
      </c>
      <c r="AD68" s="295" t="str">
        <f t="shared" si="17"/>
        <v/>
      </c>
      <c r="AE68" s="296" t="str">
        <f t="shared" si="18"/>
        <v/>
      </c>
      <c r="AF68" s="296" t="str">
        <f t="shared" si="19"/>
        <v/>
      </c>
      <c r="AG68" s="297" t="str">
        <f t="shared" si="20"/>
        <v/>
      </c>
      <c r="AH68" s="296" t="str">
        <f t="shared" si="21"/>
        <v/>
      </c>
      <c r="AI68" s="296" t="str">
        <f t="shared" si="22"/>
        <v/>
      </c>
      <c r="AJ68" s="297" t="str">
        <f t="shared" si="23"/>
        <v/>
      </c>
      <c r="AK68" s="296" t="str">
        <f t="shared" si="24"/>
        <v/>
      </c>
      <c r="AL68" s="296" t="str">
        <f t="shared" si="25"/>
        <v/>
      </c>
      <c r="AM68" s="297" t="str">
        <f t="shared" si="26"/>
        <v/>
      </c>
      <c r="AN68" s="298" t="str">
        <f t="shared" si="27"/>
        <v/>
      </c>
      <c r="AO68" s="299" t="str">
        <f t="shared" si="28"/>
        <v/>
      </c>
      <c r="AP68" s="296" t="str">
        <f t="shared" si="29"/>
        <v/>
      </c>
      <c r="AQ68" s="297" t="str">
        <f t="shared" si="30"/>
        <v/>
      </c>
      <c r="AR68" s="299" t="str">
        <f t="shared" si="31"/>
        <v/>
      </c>
      <c r="AS68" s="296" t="str">
        <f t="shared" si="32"/>
        <v/>
      </c>
      <c r="AT68" s="297" t="str">
        <f t="shared" si="33"/>
        <v/>
      </c>
      <c r="AU68" s="299" t="str">
        <f t="shared" si="34"/>
        <v/>
      </c>
      <c r="AV68" s="296" t="str">
        <f t="shared" si="35"/>
        <v/>
      </c>
      <c r="AW68" s="297" t="str">
        <f t="shared" si="36"/>
        <v/>
      </c>
      <c r="AX68" s="300"/>
      <c r="AY68" s="297" t="str">
        <f t="shared" si="37"/>
        <v/>
      </c>
      <c r="AZ68" s="297" t="str">
        <f t="shared" si="38"/>
        <v/>
      </c>
      <c r="BA68" s="301" t="str">
        <f t="shared" si="39"/>
        <v/>
      </c>
      <c r="BB68" s="302" t="str">
        <f t="shared" si="40"/>
        <v/>
      </c>
      <c r="BC68" s="303" t="str">
        <f t="shared" si="41"/>
        <v/>
      </c>
      <c r="BD68" s="301" t="str">
        <f t="shared" si="42"/>
        <v/>
      </c>
      <c r="BE68" s="302" t="str">
        <f t="shared" si="43"/>
        <v/>
      </c>
      <c r="BF68" s="303" t="str">
        <f t="shared" si="44"/>
        <v/>
      </c>
      <c r="BG68" s="301" t="str">
        <f t="shared" si="45"/>
        <v/>
      </c>
      <c r="BH68" s="304" t="str">
        <f t="shared" si="46"/>
        <v/>
      </c>
      <c r="BI68" s="305" t="str">
        <f t="shared" si="47"/>
        <v/>
      </c>
      <c r="BJ68" s="305" t="str">
        <f t="shared" si="48"/>
        <v/>
      </c>
      <c r="BK68" s="443" t="str">
        <f t="shared" si="49"/>
        <v/>
      </c>
      <c r="BL68" s="306" t="str">
        <f t="shared" si="56"/>
        <v/>
      </c>
      <c r="BM68" s="100" t="str">
        <f t="shared" si="57"/>
        <v/>
      </c>
      <c r="BN68" s="101" t="str">
        <f t="shared" si="58"/>
        <v/>
      </c>
      <c r="BO68" s="102" t="str">
        <f t="shared" si="59"/>
        <v/>
      </c>
      <c r="BP68" s="100" t="str">
        <f t="shared" si="60"/>
        <v/>
      </c>
      <c r="BQ68" s="101" t="str">
        <f t="shared" si="61"/>
        <v/>
      </c>
      <c r="BR68" s="102" t="str">
        <f t="shared" si="62"/>
        <v/>
      </c>
      <c r="BS68" s="100" t="str">
        <f t="shared" si="63"/>
        <v/>
      </c>
      <c r="BT68" s="105" t="str">
        <f t="shared" si="64"/>
        <v/>
      </c>
      <c r="BU68" s="305" t="str">
        <f t="shared" si="50"/>
        <v/>
      </c>
      <c r="BV68" s="305" t="str">
        <f t="shared" si="51"/>
        <v/>
      </c>
      <c r="BW68" s="305" t="str">
        <f t="shared" si="52"/>
        <v/>
      </c>
      <c r="BX68" s="307" t="str">
        <f t="shared" si="53"/>
        <v/>
      </c>
      <c r="BY68" s="308" t="str">
        <f t="shared" si="54"/>
        <v/>
      </c>
    </row>
    <row r="69" spans="1:77" s="4" customFormat="1" ht="15.75" x14ac:dyDescent="0.25">
      <c r="A69" s="106">
        <v>48</v>
      </c>
      <c r="B69" s="290"/>
      <c r="C69" s="20"/>
      <c r="D69" s="635"/>
      <c r="E69" s="637"/>
      <c r="F69" s="639"/>
      <c r="G69" s="45"/>
      <c r="H69" s="291"/>
      <c r="I69" s="291"/>
      <c r="J69" s="292"/>
      <c r="K69" s="293"/>
      <c r="L69" s="35" t="str">
        <f t="shared" si="0"/>
        <v/>
      </c>
      <c r="M69" s="35" t="str">
        <f t="shared" si="1"/>
        <v/>
      </c>
      <c r="N69" s="35" t="str">
        <f t="shared" si="2"/>
        <v/>
      </c>
      <c r="O69" s="36" t="str">
        <f t="shared" si="3"/>
        <v/>
      </c>
      <c r="P69" s="37" t="str">
        <f t="shared" si="55"/>
        <v/>
      </c>
      <c r="Q69" s="69" t="str">
        <f t="shared" si="4"/>
        <v/>
      </c>
      <c r="R69" s="294" t="str">
        <f t="shared" si="5"/>
        <v/>
      </c>
      <c r="S69" s="37" t="str">
        <f t="shared" si="6"/>
        <v/>
      </c>
      <c r="T69" s="69" t="str">
        <f t="shared" si="7"/>
        <v/>
      </c>
      <c r="U69" s="294" t="str">
        <f t="shared" si="8"/>
        <v/>
      </c>
      <c r="V69" s="37" t="str">
        <f t="shared" si="9"/>
        <v/>
      </c>
      <c r="W69" s="69" t="str">
        <f t="shared" si="10"/>
        <v/>
      </c>
      <c r="X69" s="38" t="str">
        <f t="shared" si="11"/>
        <v/>
      </c>
      <c r="Y69" s="38" t="str">
        <f t="shared" si="12"/>
        <v/>
      </c>
      <c r="Z69" s="38" t="str">
        <f t="shared" si="13"/>
        <v/>
      </c>
      <c r="AA69" s="39" t="str">
        <f t="shared" si="14"/>
        <v/>
      </c>
      <c r="AB69" s="295">
        <f t="shared" si="15"/>
        <v>0</v>
      </c>
      <c r="AC69" s="295" t="str">
        <f t="shared" si="16"/>
        <v/>
      </c>
      <c r="AD69" s="295" t="str">
        <f t="shared" si="17"/>
        <v/>
      </c>
      <c r="AE69" s="296" t="str">
        <f t="shared" si="18"/>
        <v/>
      </c>
      <c r="AF69" s="296" t="str">
        <f t="shared" si="19"/>
        <v/>
      </c>
      <c r="AG69" s="297" t="str">
        <f t="shared" si="20"/>
        <v/>
      </c>
      <c r="AH69" s="296" t="str">
        <f t="shared" si="21"/>
        <v/>
      </c>
      <c r="AI69" s="296" t="str">
        <f t="shared" si="22"/>
        <v/>
      </c>
      <c r="AJ69" s="297" t="str">
        <f t="shared" si="23"/>
        <v/>
      </c>
      <c r="AK69" s="296" t="str">
        <f t="shared" si="24"/>
        <v/>
      </c>
      <c r="AL69" s="296" t="str">
        <f t="shared" si="25"/>
        <v/>
      </c>
      <c r="AM69" s="297" t="str">
        <f t="shared" si="26"/>
        <v/>
      </c>
      <c r="AN69" s="298" t="str">
        <f t="shared" si="27"/>
        <v/>
      </c>
      <c r="AO69" s="299" t="str">
        <f t="shared" si="28"/>
        <v/>
      </c>
      <c r="AP69" s="296" t="str">
        <f t="shared" si="29"/>
        <v/>
      </c>
      <c r="AQ69" s="297" t="str">
        <f t="shared" si="30"/>
        <v/>
      </c>
      <c r="AR69" s="299" t="str">
        <f t="shared" si="31"/>
        <v/>
      </c>
      <c r="AS69" s="296" t="str">
        <f t="shared" si="32"/>
        <v/>
      </c>
      <c r="AT69" s="297" t="str">
        <f t="shared" si="33"/>
        <v/>
      </c>
      <c r="AU69" s="299" t="str">
        <f t="shared" si="34"/>
        <v/>
      </c>
      <c r="AV69" s="296" t="str">
        <f t="shared" si="35"/>
        <v/>
      </c>
      <c r="AW69" s="297" t="str">
        <f t="shared" si="36"/>
        <v/>
      </c>
      <c r="AX69" s="300"/>
      <c r="AY69" s="297" t="str">
        <f t="shared" si="37"/>
        <v/>
      </c>
      <c r="AZ69" s="297" t="str">
        <f t="shared" si="38"/>
        <v/>
      </c>
      <c r="BA69" s="301" t="str">
        <f t="shared" si="39"/>
        <v/>
      </c>
      <c r="BB69" s="302" t="str">
        <f t="shared" si="40"/>
        <v/>
      </c>
      <c r="BC69" s="303" t="str">
        <f t="shared" si="41"/>
        <v/>
      </c>
      <c r="BD69" s="301" t="str">
        <f t="shared" si="42"/>
        <v/>
      </c>
      <c r="BE69" s="302" t="str">
        <f t="shared" si="43"/>
        <v/>
      </c>
      <c r="BF69" s="303" t="str">
        <f t="shared" si="44"/>
        <v/>
      </c>
      <c r="BG69" s="301" t="str">
        <f t="shared" si="45"/>
        <v/>
      </c>
      <c r="BH69" s="304" t="str">
        <f t="shared" si="46"/>
        <v/>
      </c>
      <c r="BI69" s="305" t="str">
        <f t="shared" si="47"/>
        <v/>
      </c>
      <c r="BJ69" s="305" t="str">
        <f t="shared" si="48"/>
        <v/>
      </c>
      <c r="BK69" s="443" t="str">
        <f t="shared" si="49"/>
        <v/>
      </c>
      <c r="BL69" s="306" t="str">
        <f t="shared" si="56"/>
        <v/>
      </c>
      <c r="BM69" s="100" t="str">
        <f t="shared" si="57"/>
        <v/>
      </c>
      <c r="BN69" s="101" t="str">
        <f t="shared" si="58"/>
        <v/>
      </c>
      <c r="BO69" s="102" t="str">
        <f t="shared" si="59"/>
        <v/>
      </c>
      <c r="BP69" s="100" t="str">
        <f t="shared" si="60"/>
        <v/>
      </c>
      <c r="BQ69" s="101" t="str">
        <f t="shared" si="61"/>
        <v/>
      </c>
      <c r="BR69" s="102" t="str">
        <f t="shared" si="62"/>
        <v/>
      </c>
      <c r="BS69" s="100" t="str">
        <f t="shared" si="63"/>
        <v/>
      </c>
      <c r="BT69" s="105" t="str">
        <f t="shared" si="64"/>
        <v/>
      </c>
      <c r="BU69" s="305" t="str">
        <f t="shared" si="50"/>
        <v/>
      </c>
      <c r="BV69" s="305" t="str">
        <f t="shared" si="51"/>
        <v/>
      </c>
      <c r="BW69" s="305" t="str">
        <f t="shared" si="52"/>
        <v/>
      </c>
      <c r="BX69" s="307" t="str">
        <f t="shared" si="53"/>
        <v/>
      </c>
      <c r="BY69" s="308" t="str">
        <f t="shared" si="54"/>
        <v/>
      </c>
    </row>
    <row r="70" spans="1:77" s="4" customFormat="1" ht="15.75" x14ac:dyDescent="0.25">
      <c r="A70" s="106">
        <v>49</v>
      </c>
      <c r="B70" s="290"/>
      <c r="C70" s="20"/>
      <c r="D70" s="635"/>
      <c r="E70" s="637"/>
      <c r="F70" s="639"/>
      <c r="G70" s="45"/>
      <c r="H70" s="291"/>
      <c r="I70" s="291"/>
      <c r="J70" s="292"/>
      <c r="K70" s="293"/>
      <c r="L70" s="35" t="str">
        <f t="shared" si="0"/>
        <v/>
      </c>
      <c r="M70" s="35" t="str">
        <f t="shared" si="1"/>
        <v/>
      </c>
      <c r="N70" s="35" t="str">
        <f t="shared" si="2"/>
        <v/>
      </c>
      <c r="O70" s="36" t="str">
        <f t="shared" si="3"/>
        <v/>
      </c>
      <c r="P70" s="37" t="str">
        <f t="shared" si="55"/>
        <v/>
      </c>
      <c r="Q70" s="69" t="str">
        <f t="shared" si="4"/>
        <v/>
      </c>
      <c r="R70" s="294" t="str">
        <f t="shared" si="5"/>
        <v/>
      </c>
      <c r="S70" s="37" t="str">
        <f t="shared" si="6"/>
        <v/>
      </c>
      <c r="T70" s="69" t="str">
        <f t="shared" si="7"/>
        <v/>
      </c>
      <c r="U70" s="294" t="str">
        <f t="shared" si="8"/>
        <v/>
      </c>
      <c r="V70" s="37" t="str">
        <f t="shared" si="9"/>
        <v/>
      </c>
      <c r="W70" s="69" t="str">
        <f t="shared" si="10"/>
        <v/>
      </c>
      <c r="X70" s="38" t="str">
        <f t="shared" si="11"/>
        <v/>
      </c>
      <c r="Y70" s="38" t="str">
        <f t="shared" si="12"/>
        <v/>
      </c>
      <c r="Z70" s="38" t="str">
        <f t="shared" si="13"/>
        <v/>
      </c>
      <c r="AA70" s="39" t="str">
        <f t="shared" si="14"/>
        <v/>
      </c>
      <c r="AB70" s="295">
        <f t="shared" si="15"/>
        <v>0</v>
      </c>
      <c r="AC70" s="295" t="str">
        <f t="shared" si="16"/>
        <v/>
      </c>
      <c r="AD70" s="295" t="str">
        <f t="shared" si="17"/>
        <v/>
      </c>
      <c r="AE70" s="296" t="str">
        <f t="shared" si="18"/>
        <v/>
      </c>
      <c r="AF70" s="296" t="str">
        <f t="shared" si="19"/>
        <v/>
      </c>
      <c r="AG70" s="297" t="str">
        <f t="shared" si="20"/>
        <v/>
      </c>
      <c r="AH70" s="296" t="str">
        <f t="shared" si="21"/>
        <v/>
      </c>
      <c r="AI70" s="296" t="str">
        <f t="shared" si="22"/>
        <v/>
      </c>
      <c r="AJ70" s="297" t="str">
        <f t="shared" si="23"/>
        <v/>
      </c>
      <c r="AK70" s="296" t="str">
        <f t="shared" si="24"/>
        <v/>
      </c>
      <c r="AL70" s="296" t="str">
        <f t="shared" si="25"/>
        <v/>
      </c>
      <c r="AM70" s="297" t="str">
        <f t="shared" si="26"/>
        <v/>
      </c>
      <c r="AN70" s="298" t="str">
        <f t="shared" si="27"/>
        <v/>
      </c>
      <c r="AO70" s="299" t="str">
        <f t="shared" si="28"/>
        <v/>
      </c>
      <c r="AP70" s="296" t="str">
        <f t="shared" si="29"/>
        <v/>
      </c>
      <c r="AQ70" s="297" t="str">
        <f t="shared" si="30"/>
        <v/>
      </c>
      <c r="AR70" s="299" t="str">
        <f t="shared" si="31"/>
        <v/>
      </c>
      <c r="AS70" s="296" t="str">
        <f t="shared" si="32"/>
        <v/>
      </c>
      <c r="AT70" s="297" t="str">
        <f t="shared" si="33"/>
        <v/>
      </c>
      <c r="AU70" s="299" t="str">
        <f t="shared" si="34"/>
        <v/>
      </c>
      <c r="AV70" s="296" t="str">
        <f t="shared" si="35"/>
        <v/>
      </c>
      <c r="AW70" s="297" t="str">
        <f t="shared" si="36"/>
        <v/>
      </c>
      <c r="AX70" s="300"/>
      <c r="AY70" s="297" t="str">
        <f t="shared" si="37"/>
        <v/>
      </c>
      <c r="AZ70" s="297" t="str">
        <f t="shared" si="38"/>
        <v/>
      </c>
      <c r="BA70" s="301" t="str">
        <f t="shared" si="39"/>
        <v/>
      </c>
      <c r="BB70" s="302" t="str">
        <f t="shared" si="40"/>
        <v/>
      </c>
      <c r="BC70" s="303" t="str">
        <f t="shared" si="41"/>
        <v/>
      </c>
      <c r="BD70" s="301" t="str">
        <f t="shared" si="42"/>
        <v/>
      </c>
      <c r="BE70" s="302" t="str">
        <f t="shared" si="43"/>
        <v/>
      </c>
      <c r="BF70" s="303" t="str">
        <f t="shared" si="44"/>
        <v/>
      </c>
      <c r="BG70" s="301" t="str">
        <f t="shared" si="45"/>
        <v/>
      </c>
      <c r="BH70" s="304" t="str">
        <f t="shared" si="46"/>
        <v/>
      </c>
      <c r="BI70" s="305" t="str">
        <f t="shared" si="47"/>
        <v/>
      </c>
      <c r="BJ70" s="305" t="str">
        <f t="shared" si="48"/>
        <v/>
      </c>
      <c r="BK70" s="443" t="str">
        <f t="shared" si="49"/>
        <v/>
      </c>
      <c r="BL70" s="306" t="str">
        <f t="shared" si="56"/>
        <v/>
      </c>
      <c r="BM70" s="100" t="str">
        <f t="shared" si="57"/>
        <v/>
      </c>
      <c r="BN70" s="101" t="str">
        <f t="shared" si="58"/>
        <v/>
      </c>
      <c r="BO70" s="102" t="str">
        <f t="shared" si="59"/>
        <v/>
      </c>
      <c r="BP70" s="100" t="str">
        <f t="shared" si="60"/>
        <v/>
      </c>
      <c r="BQ70" s="101" t="str">
        <f t="shared" si="61"/>
        <v/>
      </c>
      <c r="BR70" s="102" t="str">
        <f t="shared" si="62"/>
        <v/>
      </c>
      <c r="BS70" s="100" t="str">
        <f t="shared" si="63"/>
        <v/>
      </c>
      <c r="BT70" s="105" t="str">
        <f t="shared" si="64"/>
        <v/>
      </c>
      <c r="BU70" s="305" t="str">
        <f t="shared" si="50"/>
        <v/>
      </c>
      <c r="BV70" s="305" t="str">
        <f t="shared" si="51"/>
        <v/>
      </c>
      <c r="BW70" s="305" t="str">
        <f t="shared" si="52"/>
        <v/>
      </c>
      <c r="BX70" s="307" t="str">
        <f t="shared" si="53"/>
        <v/>
      </c>
      <c r="BY70" s="308" t="str">
        <f t="shared" si="54"/>
        <v/>
      </c>
    </row>
    <row r="71" spans="1:77" s="4" customFormat="1" ht="15.75" x14ac:dyDescent="0.25">
      <c r="A71" s="106">
        <v>50</v>
      </c>
      <c r="B71" s="290"/>
      <c r="C71" s="20"/>
      <c r="D71" s="635"/>
      <c r="E71" s="637"/>
      <c r="F71" s="639"/>
      <c r="G71" s="45"/>
      <c r="H71" s="291"/>
      <c r="I71" s="291"/>
      <c r="J71" s="292"/>
      <c r="K71" s="293"/>
      <c r="L71" s="35" t="str">
        <f t="shared" si="0"/>
        <v/>
      </c>
      <c r="M71" s="35" t="str">
        <f t="shared" si="1"/>
        <v/>
      </c>
      <c r="N71" s="35" t="str">
        <f t="shared" si="2"/>
        <v/>
      </c>
      <c r="O71" s="36" t="str">
        <f t="shared" si="3"/>
        <v/>
      </c>
      <c r="P71" s="37" t="str">
        <f t="shared" si="55"/>
        <v/>
      </c>
      <c r="Q71" s="69" t="str">
        <f t="shared" si="4"/>
        <v/>
      </c>
      <c r="R71" s="294" t="str">
        <f t="shared" si="5"/>
        <v/>
      </c>
      <c r="S71" s="37" t="str">
        <f t="shared" si="6"/>
        <v/>
      </c>
      <c r="T71" s="69" t="str">
        <f t="shared" si="7"/>
        <v/>
      </c>
      <c r="U71" s="294" t="str">
        <f t="shared" si="8"/>
        <v/>
      </c>
      <c r="V71" s="37" t="str">
        <f t="shared" si="9"/>
        <v/>
      </c>
      <c r="W71" s="69" t="str">
        <f t="shared" si="10"/>
        <v/>
      </c>
      <c r="X71" s="38" t="str">
        <f t="shared" si="11"/>
        <v/>
      </c>
      <c r="Y71" s="38" t="str">
        <f t="shared" si="12"/>
        <v/>
      </c>
      <c r="Z71" s="38" t="str">
        <f t="shared" si="13"/>
        <v/>
      </c>
      <c r="AA71" s="39" t="str">
        <f t="shared" si="14"/>
        <v/>
      </c>
      <c r="AB71" s="295">
        <f t="shared" si="15"/>
        <v>0</v>
      </c>
      <c r="AC71" s="295" t="str">
        <f t="shared" si="16"/>
        <v/>
      </c>
      <c r="AD71" s="295" t="str">
        <f t="shared" si="17"/>
        <v/>
      </c>
      <c r="AE71" s="296" t="str">
        <f t="shared" si="18"/>
        <v/>
      </c>
      <c r="AF71" s="296" t="str">
        <f t="shared" si="19"/>
        <v/>
      </c>
      <c r="AG71" s="297" t="str">
        <f t="shared" si="20"/>
        <v/>
      </c>
      <c r="AH71" s="296" t="str">
        <f t="shared" si="21"/>
        <v/>
      </c>
      <c r="AI71" s="296" t="str">
        <f t="shared" si="22"/>
        <v/>
      </c>
      <c r="AJ71" s="297" t="str">
        <f t="shared" si="23"/>
        <v/>
      </c>
      <c r="AK71" s="296" t="str">
        <f t="shared" si="24"/>
        <v/>
      </c>
      <c r="AL71" s="296" t="str">
        <f t="shared" si="25"/>
        <v/>
      </c>
      <c r="AM71" s="297" t="str">
        <f t="shared" si="26"/>
        <v/>
      </c>
      <c r="AN71" s="298" t="str">
        <f t="shared" si="27"/>
        <v/>
      </c>
      <c r="AO71" s="299" t="str">
        <f t="shared" si="28"/>
        <v/>
      </c>
      <c r="AP71" s="296" t="str">
        <f t="shared" si="29"/>
        <v/>
      </c>
      <c r="AQ71" s="297" t="str">
        <f t="shared" si="30"/>
        <v/>
      </c>
      <c r="AR71" s="299" t="str">
        <f t="shared" si="31"/>
        <v/>
      </c>
      <c r="AS71" s="296" t="str">
        <f t="shared" si="32"/>
        <v/>
      </c>
      <c r="AT71" s="297" t="str">
        <f t="shared" si="33"/>
        <v/>
      </c>
      <c r="AU71" s="299" t="str">
        <f t="shared" si="34"/>
        <v/>
      </c>
      <c r="AV71" s="296" t="str">
        <f t="shared" si="35"/>
        <v/>
      </c>
      <c r="AW71" s="297" t="str">
        <f t="shared" si="36"/>
        <v/>
      </c>
      <c r="AX71" s="300"/>
      <c r="AY71" s="297" t="str">
        <f t="shared" si="37"/>
        <v/>
      </c>
      <c r="AZ71" s="297" t="str">
        <f t="shared" si="38"/>
        <v/>
      </c>
      <c r="BA71" s="301" t="str">
        <f t="shared" si="39"/>
        <v/>
      </c>
      <c r="BB71" s="302" t="str">
        <f t="shared" si="40"/>
        <v/>
      </c>
      <c r="BC71" s="303" t="str">
        <f t="shared" si="41"/>
        <v/>
      </c>
      <c r="BD71" s="301" t="str">
        <f t="shared" si="42"/>
        <v/>
      </c>
      <c r="BE71" s="302" t="str">
        <f t="shared" si="43"/>
        <v/>
      </c>
      <c r="BF71" s="303" t="str">
        <f t="shared" si="44"/>
        <v/>
      </c>
      <c r="BG71" s="301" t="str">
        <f t="shared" si="45"/>
        <v/>
      </c>
      <c r="BH71" s="304" t="str">
        <f t="shared" si="46"/>
        <v/>
      </c>
      <c r="BI71" s="305" t="str">
        <f t="shared" si="47"/>
        <v/>
      </c>
      <c r="BJ71" s="305" t="str">
        <f t="shared" si="48"/>
        <v/>
      </c>
      <c r="BK71" s="443" t="str">
        <f t="shared" si="49"/>
        <v/>
      </c>
      <c r="BL71" s="306" t="str">
        <f t="shared" si="56"/>
        <v/>
      </c>
      <c r="BM71" s="100" t="str">
        <f t="shared" si="57"/>
        <v/>
      </c>
      <c r="BN71" s="101" t="str">
        <f t="shared" si="58"/>
        <v/>
      </c>
      <c r="BO71" s="102" t="str">
        <f t="shared" si="59"/>
        <v/>
      </c>
      <c r="BP71" s="100" t="str">
        <f t="shared" si="60"/>
        <v/>
      </c>
      <c r="BQ71" s="101" t="str">
        <f t="shared" si="61"/>
        <v/>
      </c>
      <c r="BR71" s="102" t="str">
        <f t="shared" si="62"/>
        <v/>
      </c>
      <c r="BS71" s="100" t="str">
        <f t="shared" si="63"/>
        <v/>
      </c>
      <c r="BT71" s="105" t="str">
        <f t="shared" si="64"/>
        <v/>
      </c>
      <c r="BU71" s="305" t="str">
        <f t="shared" si="50"/>
        <v/>
      </c>
      <c r="BV71" s="305" t="str">
        <f t="shared" si="51"/>
        <v/>
      </c>
      <c r="BW71" s="305" t="str">
        <f t="shared" si="52"/>
        <v/>
      </c>
      <c r="BX71" s="307" t="str">
        <f t="shared" si="53"/>
        <v/>
      </c>
      <c r="BY71" s="308" t="str">
        <f t="shared" si="54"/>
        <v/>
      </c>
    </row>
    <row r="72" spans="1:77" s="4" customFormat="1" ht="15.75" x14ac:dyDescent="0.25">
      <c r="A72" s="106">
        <v>51</v>
      </c>
      <c r="B72" s="290"/>
      <c r="C72" s="20"/>
      <c r="D72" s="635"/>
      <c r="E72" s="637"/>
      <c r="F72" s="639"/>
      <c r="G72" s="45"/>
      <c r="H72" s="291"/>
      <c r="I72" s="291"/>
      <c r="J72" s="292"/>
      <c r="K72" s="293"/>
      <c r="L72" s="35" t="str">
        <f t="shared" si="0"/>
        <v/>
      </c>
      <c r="M72" s="35" t="str">
        <f t="shared" si="1"/>
        <v/>
      </c>
      <c r="N72" s="35" t="str">
        <f t="shared" si="2"/>
        <v/>
      </c>
      <c r="O72" s="36" t="str">
        <f t="shared" si="3"/>
        <v/>
      </c>
      <c r="P72" s="37" t="str">
        <f t="shared" si="55"/>
        <v/>
      </c>
      <c r="Q72" s="69" t="str">
        <f t="shared" si="4"/>
        <v/>
      </c>
      <c r="R72" s="294" t="str">
        <f t="shared" si="5"/>
        <v/>
      </c>
      <c r="S72" s="37" t="str">
        <f t="shared" si="6"/>
        <v/>
      </c>
      <c r="T72" s="69" t="str">
        <f t="shared" si="7"/>
        <v/>
      </c>
      <c r="U72" s="294" t="str">
        <f t="shared" si="8"/>
        <v/>
      </c>
      <c r="V72" s="37" t="str">
        <f t="shared" si="9"/>
        <v/>
      </c>
      <c r="W72" s="69" t="str">
        <f t="shared" si="10"/>
        <v/>
      </c>
      <c r="X72" s="38" t="str">
        <f t="shared" si="11"/>
        <v/>
      </c>
      <c r="Y72" s="38" t="str">
        <f t="shared" si="12"/>
        <v/>
      </c>
      <c r="Z72" s="38" t="str">
        <f t="shared" si="13"/>
        <v/>
      </c>
      <c r="AA72" s="39" t="str">
        <f t="shared" si="14"/>
        <v/>
      </c>
      <c r="AB72" s="295">
        <f t="shared" si="15"/>
        <v>0</v>
      </c>
      <c r="AC72" s="295" t="str">
        <f t="shared" si="16"/>
        <v/>
      </c>
      <c r="AD72" s="295" t="str">
        <f t="shared" si="17"/>
        <v/>
      </c>
      <c r="AE72" s="296" t="str">
        <f t="shared" si="18"/>
        <v/>
      </c>
      <c r="AF72" s="296" t="str">
        <f t="shared" si="19"/>
        <v/>
      </c>
      <c r="AG72" s="297" t="str">
        <f t="shared" si="20"/>
        <v/>
      </c>
      <c r="AH72" s="296" t="str">
        <f t="shared" si="21"/>
        <v/>
      </c>
      <c r="AI72" s="296" t="str">
        <f t="shared" si="22"/>
        <v/>
      </c>
      <c r="AJ72" s="297" t="str">
        <f t="shared" si="23"/>
        <v/>
      </c>
      <c r="AK72" s="296" t="str">
        <f t="shared" si="24"/>
        <v/>
      </c>
      <c r="AL72" s="296" t="str">
        <f t="shared" si="25"/>
        <v/>
      </c>
      <c r="AM72" s="297" t="str">
        <f t="shared" si="26"/>
        <v/>
      </c>
      <c r="AN72" s="298" t="str">
        <f t="shared" si="27"/>
        <v/>
      </c>
      <c r="AO72" s="299" t="str">
        <f t="shared" si="28"/>
        <v/>
      </c>
      <c r="AP72" s="296" t="str">
        <f t="shared" si="29"/>
        <v/>
      </c>
      <c r="AQ72" s="297" t="str">
        <f t="shared" si="30"/>
        <v/>
      </c>
      <c r="AR72" s="299" t="str">
        <f t="shared" si="31"/>
        <v/>
      </c>
      <c r="AS72" s="296" t="str">
        <f t="shared" si="32"/>
        <v/>
      </c>
      <c r="AT72" s="297" t="str">
        <f t="shared" si="33"/>
        <v/>
      </c>
      <c r="AU72" s="299" t="str">
        <f t="shared" si="34"/>
        <v/>
      </c>
      <c r="AV72" s="296" t="str">
        <f t="shared" si="35"/>
        <v/>
      </c>
      <c r="AW72" s="297" t="str">
        <f t="shared" si="36"/>
        <v/>
      </c>
      <c r="AX72" s="300"/>
      <c r="AY72" s="297" t="str">
        <f t="shared" si="37"/>
        <v/>
      </c>
      <c r="AZ72" s="297" t="str">
        <f t="shared" si="38"/>
        <v/>
      </c>
      <c r="BA72" s="301" t="str">
        <f t="shared" si="39"/>
        <v/>
      </c>
      <c r="BB72" s="302" t="str">
        <f t="shared" si="40"/>
        <v/>
      </c>
      <c r="BC72" s="303" t="str">
        <f t="shared" si="41"/>
        <v/>
      </c>
      <c r="BD72" s="301" t="str">
        <f t="shared" si="42"/>
        <v/>
      </c>
      <c r="BE72" s="302" t="str">
        <f t="shared" si="43"/>
        <v/>
      </c>
      <c r="BF72" s="303" t="str">
        <f t="shared" si="44"/>
        <v/>
      </c>
      <c r="BG72" s="301" t="str">
        <f t="shared" si="45"/>
        <v/>
      </c>
      <c r="BH72" s="304" t="str">
        <f t="shared" si="46"/>
        <v/>
      </c>
      <c r="BI72" s="305" t="str">
        <f t="shared" si="47"/>
        <v/>
      </c>
      <c r="BJ72" s="305" t="str">
        <f t="shared" si="48"/>
        <v/>
      </c>
      <c r="BK72" s="443" t="str">
        <f t="shared" si="49"/>
        <v/>
      </c>
      <c r="BL72" s="306" t="str">
        <f t="shared" si="56"/>
        <v/>
      </c>
      <c r="BM72" s="100" t="str">
        <f t="shared" si="57"/>
        <v/>
      </c>
      <c r="BN72" s="101" t="str">
        <f t="shared" si="58"/>
        <v/>
      </c>
      <c r="BO72" s="102" t="str">
        <f t="shared" si="59"/>
        <v/>
      </c>
      <c r="BP72" s="100" t="str">
        <f t="shared" si="60"/>
        <v/>
      </c>
      <c r="BQ72" s="101" t="str">
        <f t="shared" si="61"/>
        <v/>
      </c>
      <c r="BR72" s="102" t="str">
        <f t="shared" si="62"/>
        <v/>
      </c>
      <c r="BS72" s="100" t="str">
        <f t="shared" si="63"/>
        <v/>
      </c>
      <c r="BT72" s="105" t="str">
        <f t="shared" si="64"/>
        <v/>
      </c>
      <c r="BU72" s="305" t="str">
        <f t="shared" si="50"/>
        <v/>
      </c>
      <c r="BV72" s="305" t="str">
        <f t="shared" si="51"/>
        <v/>
      </c>
      <c r="BW72" s="305" t="str">
        <f t="shared" si="52"/>
        <v/>
      </c>
      <c r="BX72" s="307" t="str">
        <f t="shared" si="53"/>
        <v/>
      </c>
      <c r="BY72" s="308" t="str">
        <f t="shared" si="54"/>
        <v/>
      </c>
    </row>
    <row r="73" spans="1:77" s="4" customFormat="1" ht="15.75" x14ac:dyDescent="0.25">
      <c r="A73" s="106">
        <v>52</v>
      </c>
      <c r="B73" s="290"/>
      <c r="C73" s="20"/>
      <c r="D73" s="635"/>
      <c r="E73" s="637"/>
      <c r="F73" s="639"/>
      <c r="G73" s="45"/>
      <c r="H73" s="291"/>
      <c r="I73" s="291"/>
      <c r="J73" s="292"/>
      <c r="K73" s="293"/>
      <c r="L73" s="35" t="str">
        <f t="shared" si="0"/>
        <v/>
      </c>
      <c r="M73" s="35" t="str">
        <f t="shared" si="1"/>
        <v/>
      </c>
      <c r="N73" s="35" t="str">
        <f t="shared" si="2"/>
        <v/>
      </c>
      <c r="O73" s="36" t="str">
        <f t="shared" si="3"/>
        <v/>
      </c>
      <c r="P73" s="37" t="str">
        <f t="shared" si="55"/>
        <v/>
      </c>
      <c r="Q73" s="69" t="str">
        <f t="shared" si="4"/>
        <v/>
      </c>
      <c r="R73" s="294" t="str">
        <f t="shared" si="5"/>
        <v/>
      </c>
      <c r="S73" s="37" t="str">
        <f t="shared" si="6"/>
        <v/>
      </c>
      <c r="T73" s="69" t="str">
        <f t="shared" si="7"/>
        <v/>
      </c>
      <c r="U73" s="294" t="str">
        <f t="shared" si="8"/>
        <v/>
      </c>
      <c r="V73" s="37" t="str">
        <f t="shared" si="9"/>
        <v/>
      </c>
      <c r="W73" s="69" t="str">
        <f t="shared" si="10"/>
        <v/>
      </c>
      <c r="X73" s="38" t="str">
        <f t="shared" si="11"/>
        <v/>
      </c>
      <c r="Y73" s="38" t="str">
        <f t="shared" si="12"/>
        <v/>
      </c>
      <c r="Z73" s="38" t="str">
        <f t="shared" si="13"/>
        <v/>
      </c>
      <c r="AA73" s="39" t="str">
        <f t="shared" si="14"/>
        <v/>
      </c>
      <c r="AB73" s="295">
        <f t="shared" si="15"/>
        <v>0</v>
      </c>
      <c r="AC73" s="295" t="str">
        <f t="shared" si="16"/>
        <v/>
      </c>
      <c r="AD73" s="295" t="str">
        <f t="shared" si="17"/>
        <v/>
      </c>
      <c r="AE73" s="296" t="str">
        <f t="shared" si="18"/>
        <v/>
      </c>
      <c r="AF73" s="296" t="str">
        <f t="shared" si="19"/>
        <v/>
      </c>
      <c r="AG73" s="297" t="str">
        <f t="shared" si="20"/>
        <v/>
      </c>
      <c r="AH73" s="296" t="str">
        <f t="shared" si="21"/>
        <v/>
      </c>
      <c r="AI73" s="296" t="str">
        <f t="shared" si="22"/>
        <v/>
      </c>
      <c r="AJ73" s="297" t="str">
        <f t="shared" si="23"/>
        <v/>
      </c>
      <c r="AK73" s="296" t="str">
        <f t="shared" si="24"/>
        <v/>
      </c>
      <c r="AL73" s="296" t="str">
        <f t="shared" si="25"/>
        <v/>
      </c>
      <c r="AM73" s="297" t="str">
        <f t="shared" si="26"/>
        <v/>
      </c>
      <c r="AN73" s="298" t="str">
        <f t="shared" si="27"/>
        <v/>
      </c>
      <c r="AO73" s="299" t="str">
        <f t="shared" si="28"/>
        <v/>
      </c>
      <c r="AP73" s="296" t="str">
        <f t="shared" si="29"/>
        <v/>
      </c>
      <c r="AQ73" s="297" t="str">
        <f t="shared" si="30"/>
        <v/>
      </c>
      <c r="AR73" s="299" t="str">
        <f t="shared" si="31"/>
        <v/>
      </c>
      <c r="AS73" s="296" t="str">
        <f t="shared" si="32"/>
        <v/>
      </c>
      <c r="AT73" s="297" t="str">
        <f t="shared" si="33"/>
        <v/>
      </c>
      <c r="AU73" s="299" t="str">
        <f t="shared" si="34"/>
        <v/>
      </c>
      <c r="AV73" s="296" t="str">
        <f t="shared" si="35"/>
        <v/>
      </c>
      <c r="AW73" s="297" t="str">
        <f t="shared" si="36"/>
        <v/>
      </c>
      <c r="AX73" s="300"/>
      <c r="AY73" s="297" t="str">
        <f t="shared" si="37"/>
        <v/>
      </c>
      <c r="AZ73" s="297" t="str">
        <f t="shared" si="38"/>
        <v/>
      </c>
      <c r="BA73" s="301" t="str">
        <f t="shared" si="39"/>
        <v/>
      </c>
      <c r="BB73" s="302" t="str">
        <f t="shared" si="40"/>
        <v/>
      </c>
      <c r="BC73" s="303" t="str">
        <f t="shared" si="41"/>
        <v/>
      </c>
      <c r="BD73" s="301" t="str">
        <f t="shared" si="42"/>
        <v/>
      </c>
      <c r="BE73" s="302" t="str">
        <f t="shared" si="43"/>
        <v/>
      </c>
      <c r="BF73" s="303" t="str">
        <f t="shared" si="44"/>
        <v/>
      </c>
      <c r="BG73" s="301" t="str">
        <f t="shared" si="45"/>
        <v/>
      </c>
      <c r="BH73" s="304" t="str">
        <f t="shared" si="46"/>
        <v/>
      </c>
      <c r="BI73" s="305" t="str">
        <f t="shared" si="47"/>
        <v/>
      </c>
      <c r="BJ73" s="305" t="str">
        <f t="shared" si="48"/>
        <v/>
      </c>
      <c r="BK73" s="443" t="str">
        <f t="shared" si="49"/>
        <v/>
      </c>
      <c r="BL73" s="306" t="str">
        <f t="shared" si="56"/>
        <v/>
      </c>
      <c r="BM73" s="100" t="str">
        <f t="shared" si="57"/>
        <v/>
      </c>
      <c r="BN73" s="101" t="str">
        <f t="shared" si="58"/>
        <v/>
      </c>
      <c r="BO73" s="102" t="str">
        <f t="shared" si="59"/>
        <v/>
      </c>
      <c r="BP73" s="100" t="str">
        <f t="shared" si="60"/>
        <v/>
      </c>
      <c r="BQ73" s="101" t="str">
        <f t="shared" si="61"/>
        <v/>
      </c>
      <c r="BR73" s="102" t="str">
        <f t="shared" si="62"/>
        <v/>
      </c>
      <c r="BS73" s="100" t="str">
        <f t="shared" si="63"/>
        <v/>
      </c>
      <c r="BT73" s="105" t="str">
        <f t="shared" si="64"/>
        <v/>
      </c>
      <c r="BU73" s="305" t="str">
        <f t="shared" si="50"/>
        <v/>
      </c>
      <c r="BV73" s="305" t="str">
        <f t="shared" si="51"/>
        <v/>
      </c>
      <c r="BW73" s="305" t="str">
        <f t="shared" si="52"/>
        <v/>
      </c>
      <c r="BX73" s="307" t="str">
        <f t="shared" si="53"/>
        <v/>
      </c>
      <c r="BY73" s="308" t="str">
        <f t="shared" si="54"/>
        <v/>
      </c>
    </row>
    <row r="74" spans="1:77" s="4" customFormat="1" ht="15.75" x14ac:dyDescent="0.25">
      <c r="A74" s="106">
        <v>53</v>
      </c>
      <c r="B74" s="290"/>
      <c r="C74" s="20"/>
      <c r="D74" s="635"/>
      <c r="E74" s="637"/>
      <c r="F74" s="639"/>
      <c r="G74" s="45"/>
      <c r="H74" s="291"/>
      <c r="I74" s="291"/>
      <c r="J74" s="292"/>
      <c r="K74" s="293"/>
      <c r="L74" s="35" t="str">
        <f t="shared" si="0"/>
        <v/>
      </c>
      <c r="M74" s="35" t="str">
        <f t="shared" si="1"/>
        <v/>
      </c>
      <c r="N74" s="35" t="str">
        <f t="shared" si="2"/>
        <v/>
      </c>
      <c r="O74" s="36" t="str">
        <f t="shared" si="3"/>
        <v/>
      </c>
      <c r="P74" s="37" t="str">
        <f t="shared" si="55"/>
        <v/>
      </c>
      <c r="Q74" s="69" t="str">
        <f t="shared" si="4"/>
        <v/>
      </c>
      <c r="R74" s="294" t="str">
        <f t="shared" si="5"/>
        <v/>
      </c>
      <c r="S74" s="37" t="str">
        <f t="shared" si="6"/>
        <v/>
      </c>
      <c r="T74" s="69" t="str">
        <f t="shared" si="7"/>
        <v/>
      </c>
      <c r="U74" s="294" t="str">
        <f t="shared" si="8"/>
        <v/>
      </c>
      <c r="V74" s="37" t="str">
        <f t="shared" si="9"/>
        <v/>
      </c>
      <c r="W74" s="69" t="str">
        <f t="shared" si="10"/>
        <v/>
      </c>
      <c r="X74" s="38" t="str">
        <f t="shared" si="11"/>
        <v/>
      </c>
      <c r="Y74" s="38" t="str">
        <f t="shared" si="12"/>
        <v/>
      </c>
      <c r="Z74" s="38" t="str">
        <f t="shared" si="13"/>
        <v/>
      </c>
      <c r="AA74" s="39" t="str">
        <f t="shared" si="14"/>
        <v/>
      </c>
      <c r="AB74" s="295">
        <f t="shared" si="15"/>
        <v>0</v>
      </c>
      <c r="AC74" s="295" t="str">
        <f t="shared" si="16"/>
        <v/>
      </c>
      <c r="AD74" s="295" t="str">
        <f t="shared" si="17"/>
        <v/>
      </c>
      <c r="AE74" s="296" t="str">
        <f t="shared" si="18"/>
        <v/>
      </c>
      <c r="AF74" s="296" t="str">
        <f t="shared" si="19"/>
        <v/>
      </c>
      <c r="AG74" s="297" t="str">
        <f t="shared" si="20"/>
        <v/>
      </c>
      <c r="AH74" s="296" t="str">
        <f t="shared" si="21"/>
        <v/>
      </c>
      <c r="AI74" s="296" t="str">
        <f t="shared" si="22"/>
        <v/>
      </c>
      <c r="AJ74" s="297" t="str">
        <f t="shared" si="23"/>
        <v/>
      </c>
      <c r="AK74" s="296" t="str">
        <f t="shared" si="24"/>
        <v/>
      </c>
      <c r="AL74" s="296" t="str">
        <f t="shared" si="25"/>
        <v/>
      </c>
      <c r="AM74" s="297" t="str">
        <f t="shared" si="26"/>
        <v/>
      </c>
      <c r="AN74" s="298" t="str">
        <f t="shared" si="27"/>
        <v/>
      </c>
      <c r="AO74" s="299" t="str">
        <f t="shared" si="28"/>
        <v/>
      </c>
      <c r="AP74" s="296" t="str">
        <f t="shared" si="29"/>
        <v/>
      </c>
      <c r="AQ74" s="297" t="str">
        <f t="shared" si="30"/>
        <v/>
      </c>
      <c r="AR74" s="299" t="str">
        <f t="shared" si="31"/>
        <v/>
      </c>
      <c r="AS74" s="296" t="str">
        <f t="shared" si="32"/>
        <v/>
      </c>
      <c r="AT74" s="297" t="str">
        <f t="shared" si="33"/>
        <v/>
      </c>
      <c r="AU74" s="299" t="str">
        <f t="shared" si="34"/>
        <v/>
      </c>
      <c r="AV74" s="296" t="str">
        <f t="shared" si="35"/>
        <v/>
      </c>
      <c r="AW74" s="297" t="str">
        <f t="shared" si="36"/>
        <v/>
      </c>
      <c r="AX74" s="300"/>
      <c r="AY74" s="297" t="str">
        <f t="shared" si="37"/>
        <v/>
      </c>
      <c r="AZ74" s="297" t="str">
        <f t="shared" si="38"/>
        <v/>
      </c>
      <c r="BA74" s="301" t="str">
        <f t="shared" si="39"/>
        <v/>
      </c>
      <c r="BB74" s="302" t="str">
        <f t="shared" si="40"/>
        <v/>
      </c>
      <c r="BC74" s="303" t="str">
        <f t="shared" si="41"/>
        <v/>
      </c>
      <c r="BD74" s="301" t="str">
        <f t="shared" si="42"/>
        <v/>
      </c>
      <c r="BE74" s="302" t="str">
        <f t="shared" si="43"/>
        <v/>
      </c>
      <c r="BF74" s="303" t="str">
        <f t="shared" si="44"/>
        <v/>
      </c>
      <c r="BG74" s="301" t="str">
        <f t="shared" si="45"/>
        <v/>
      </c>
      <c r="BH74" s="304" t="str">
        <f t="shared" si="46"/>
        <v/>
      </c>
      <c r="BI74" s="305" t="str">
        <f t="shared" si="47"/>
        <v/>
      </c>
      <c r="BJ74" s="305" t="str">
        <f t="shared" si="48"/>
        <v/>
      </c>
      <c r="BK74" s="443" t="str">
        <f t="shared" si="49"/>
        <v/>
      </c>
      <c r="BL74" s="306" t="str">
        <f t="shared" si="56"/>
        <v/>
      </c>
      <c r="BM74" s="100" t="str">
        <f t="shared" si="57"/>
        <v/>
      </c>
      <c r="BN74" s="101" t="str">
        <f t="shared" si="58"/>
        <v/>
      </c>
      <c r="BO74" s="102" t="str">
        <f t="shared" si="59"/>
        <v/>
      </c>
      <c r="BP74" s="100" t="str">
        <f t="shared" si="60"/>
        <v/>
      </c>
      <c r="BQ74" s="101" t="str">
        <f t="shared" si="61"/>
        <v/>
      </c>
      <c r="BR74" s="102" t="str">
        <f t="shared" si="62"/>
        <v/>
      </c>
      <c r="BS74" s="100" t="str">
        <f t="shared" si="63"/>
        <v/>
      </c>
      <c r="BT74" s="105" t="str">
        <f t="shared" si="64"/>
        <v/>
      </c>
      <c r="BU74" s="305" t="str">
        <f t="shared" si="50"/>
        <v/>
      </c>
      <c r="BV74" s="305" t="str">
        <f t="shared" si="51"/>
        <v/>
      </c>
      <c r="BW74" s="305" t="str">
        <f t="shared" si="52"/>
        <v/>
      </c>
      <c r="BX74" s="307" t="str">
        <f t="shared" si="53"/>
        <v/>
      </c>
      <c r="BY74" s="308" t="str">
        <f t="shared" si="54"/>
        <v/>
      </c>
    </row>
    <row r="75" spans="1:77" s="4" customFormat="1" ht="15.75" x14ac:dyDescent="0.25">
      <c r="A75" s="106">
        <v>54</v>
      </c>
      <c r="B75" s="290"/>
      <c r="C75" s="20"/>
      <c r="D75" s="635"/>
      <c r="E75" s="637"/>
      <c r="F75" s="639"/>
      <c r="G75" s="45"/>
      <c r="H75" s="291"/>
      <c r="I75" s="291"/>
      <c r="J75" s="292"/>
      <c r="K75" s="293"/>
      <c r="L75" s="35" t="str">
        <f t="shared" si="0"/>
        <v/>
      </c>
      <c r="M75" s="35" t="str">
        <f t="shared" si="1"/>
        <v/>
      </c>
      <c r="N75" s="35" t="str">
        <f t="shared" si="2"/>
        <v/>
      </c>
      <c r="O75" s="36" t="str">
        <f t="shared" si="3"/>
        <v/>
      </c>
      <c r="P75" s="37" t="str">
        <f t="shared" si="55"/>
        <v/>
      </c>
      <c r="Q75" s="69" t="str">
        <f t="shared" si="4"/>
        <v/>
      </c>
      <c r="R75" s="294" t="str">
        <f t="shared" si="5"/>
        <v/>
      </c>
      <c r="S75" s="37" t="str">
        <f t="shared" si="6"/>
        <v/>
      </c>
      <c r="T75" s="69" t="str">
        <f t="shared" si="7"/>
        <v/>
      </c>
      <c r="U75" s="294" t="str">
        <f t="shared" si="8"/>
        <v/>
      </c>
      <c r="V75" s="37" t="str">
        <f t="shared" si="9"/>
        <v/>
      </c>
      <c r="W75" s="69" t="str">
        <f t="shared" si="10"/>
        <v/>
      </c>
      <c r="X75" s="38" t="str">
        <f t="shared" si="11"/>
        <v/>
      </c>
      <c r="Y75" s="38" t="str">
        <f t="shared" si="12"/>
        <v/>
      </c>
      <c r="Z75" s="38" t="str">
        <f t="shared" si="13"/>
        <v/>
      </c>
      <c r="AA75" s="39" t="str">
        <f t="shared" si="14"/>
        <v/>
      </c>
      <c r="AB75" s="295">
        <f t="shared" si="15"/>
        <v>0</v>
      </c>
      <c r="AC75" s="295" t="str">
        <f t="shared" si="16"/>
        <v/>
      </c>
      <c r="AD75" s="295" t="str">
        <f t="shared" si="17"/>
        <v/>
      </c>
      <c r="AE75" s="296" t="str">
        <f t="shared" si="18"/>
        <v/>
      </c>
      <c r="AF75" s="296" t="str">
        <f t="shared" si="19"/>
        <v/>
      </c>
      <c r="AG75" s="297" t="str">
        <f t="shared" si="20"/>
        <v/>
      </c>
      <c r="AH75" s="296" t="str">
        <f t="shared" si="21"/>
        <v/>
      </c>
      <c r="AI75" s="296" t="str">
        <f t="shared" si="22"/>
        <v/>
      </c>
      <c r="AJ75" s="297" t="str">
        <f t="shared" si="23"/>
        <v/>
      </c>
      <c r="AK75" s="296" t="str">
        <f t="shared" si="24"/>
        <v/>
      </c>
      <c r="AL75" s="296" t="str">
        <f t="shared" si="25"/>
        <v/>
      </c>
      <c r="AM75" s="297" t="str">
        <f t="shared" si="26"/>
        <v/>
      </c>
      <c r="AN75" s="298" t="str">
        <f t="shared" si="27"/>
        <v/>
      </c>
      <c r="AO75" s="299" t="str">
        <f t="shared" si="28"/>
        <v/>
      </c>
      <c r="AP75" s="296" t="str">
        <f t="shared" si="29"/>
        <v/>
      </c>
      <c r="AQ75" s="297" t="str">
        <f t="shared" si="30"/>
        <v/>
      </c>
      <c r="AR75" s="299" t="str">
        <f t="shared" si="31"/>
        <v/>
      </c>
      <c r="AS75" s="296" t="str">
        <f t="shared" si="32"/>
        <v/>
      </c>
      <c r="AT75" s="297" t="str">
        <f t="shared" si="33"/>
        <v/>
      </c>
      <c r="AU75" s="299" t="str">
        <f t="shared" si="34"/>
        <v/>
      </c>
      <c r="AV75" s="296" t="str">
        <f t="shared" si="35"/>
        <v/>
      </c>
      <c r="AW75" s="297" t="str">
        <f t="shared" si="36"/>
        <v/>
      </c>
      <c r="AX75" s="300"/>
      <c r="AY75" s="297" t="str">
        <f t="shared" si="37"/>
        <v/>
      </c>
      <c r="AZ75" s="297" t="str">
        <f t="shared" si="38"/>
        <v/>
      </c>
      <c r="BA75" s="301" t="str">
        <f t="shared" si="39"/>
        <v/>
      </c>
      <c r="BB75" s="302" t="str">
        <f t="shared" si="40"/>
        <v/>
      </c>
      <c r="BC75" s="303" t="str">
        <f t="shared" si="41"/>
        <v/>
      </c>
      <c r="BD75" s="301" t="str">
        <f t="shared" si="42"/>
        <v/>
      </c>
      <c r="BE75" s="302" t="str">
        <f t="shared" si="43"/>
        <v/>
      </c>
      <c r="BF75" s="303" t="str">
        <f t="shared" si="44"/>
        <v/>
      </c>
      <c r="BG75" s="301" t="str">
        <f t="shared" si="45"/>
        <v/>
      </c>
      <c r="BH75" s="304" t="str">
        <f t="shared" si="46"/>
        <v/>
      </c>
      <c r="BI75" s="305" t="str">
        <f t="shared" si="47"/>
        <v/>
      </c>
      <c r="BJ75" s="305" t="str">
        <f t="shared" si="48"/>
        <v/>
      </c>
      <c r="BK75" s="443" t="str">
        <f t="shared" si="49"/>
        <v/>
      </c>
      <c r="BL75" s="306" t="str">
        <f t="shared" si="56"/>
        <v/>
      </c>
      <c r="BM75" s="100" t="str">
        <f t="shared" si="57"/>
        <v/>
      </c>
      <c r="BN75" s="101" t="str">
        <f t="shared" si="58"/>
        <v/>
      </c>
      <c r="BO75" s="102" t="str">
        <f t="shared" si="59"/>
        <v/>
      </c>
      <c r="BP75" s="100" t="str">
        <f t="shared" si="60"/>
        <v/>
      </c>
      <c r="BQ75" s="101" t="str">
        <f t="shared" si="61"/>
        <v/>
      </c>
      <c r="BR75" s="102" t="str">
        <f t="shared" si="62"/>
        <v/>
      </c>
      <c r="BS75" s="100" t="str">
        <f t="shared" si="63"/>
        <v/>
      </c>
      <c r="BT75" s="105" t="str">
        <f t="shared" si="64"/>
        <v/>
      </c>
      <c r="BU75" s="305" t="str">
        <f t="shared" si="50"/>
        <v/>
      </c>
      <c r="BV75" s="305" t="str">
        <f t="shared" si="51"/>
        <v/>
      </c>
      <c r="BW75" s="305" t="str">
        <f t="shared" si="52"/>
        <v/>
      </c>
      <c r="BX75" s="307" t="str">
        <f t="shared" si="53"/>
        <v/>
      </c>
      <c r="BY75" s="308" t="str">
        <f t="shared" si="54"/>
        <v/>
      </c>
    </row>
    <row r="76" spans="1:77" s="4" customFormat="1" ht="15.75" x14ac:dyDescent="0.25">
      <c r="A76" s="106">
        <v>55</v>
      </c>
      <c r="B76" s="290"/>
      <c r="C76" s="20"/>
      <c r="D76" s="635"/>
      <c r="E76" s="637"/>
      <c r="F76" s="639"/>
      <c r="G76" s="45"/>
      <c r="H76" s="291"/>
      <c r="I76" s="291"/>
      <c r="J76" s="292"/>
      <c r="K76" s="293"/>
      <c r="L76" s="35" t="str">
        <f t="shared" si="0"/>
        <v/>
      </c>
      <c r="M76" s="35" t="str">
        <f t="shared" si="1"/>
        <v/>
      </c>
      <c r="N76" s="35" t="str">
        <f t="shared" si="2"/>
        <v/>
      </c>
      <c r="O76" s="36" t="str">
        <f t="shared" si="3"/>
        <v/>
      </c>
      <c r="P76" s="37" t="str">
        <f t="shared" si="55"/>
        <v/>
      </c>
      <c r="Q76" s="69" t="str">
        <f t="shared" si="4"/>
        <v/>
      </c>
      <c r="R76" s="294" t="str">
        <f t="shared" si="5"/>
        <v/>
      </c>
      <c r="S76" s="37" t="str">
        <f t="shared" si="6"/>
        <v/>
      </c>
      <c r="T76" s="69" t="str">
        <f t="shared" si="7"/>
        <v/>
      </c>
      <c r="U76" s="294" t="str">
        <f t="shared" si="8"/>
        <v/>
      </c>
      <c r="V76" s="37" t="str">
        <f t="shared" si="9"/>
        <v/>
      </c>
      <c r="W76" s="69" t="str">
        <f t="shared" si="10"/>
        <v/>
      </c>
      <c r="X76" s="38" t="str">
        <f t="shared" si="11"/>
        <v/>
      </c>
      <c r="Y76" s="38" t="str">
        <f t="shared" si="12"/>
        <v/>
      </c>
      <c r="Z76" s="38" t="str">
        <f t="shared" si="13"/>
        <v/>
      </c>
      <c r="AA76" s="39" t="str">
        <f t="shared" si="14"/>
        <v/>
      </c>
      <c r="AB76" s="295">
        <f t="shared" si="15"/>
        <v>0</v>
      </c>
      <c r="AC76" s="295" t="str">
        <f t="shared" si="16"/>
        <v/>
      </c>
      <c r="AD76" s="295" t="str">
        <f t="shared" si="17"/>
        <v/>
      </c>
      <c r="AE76" s="296" t="str">
        <f t="shared" si="18"/>
        <v/>
      </c>
      <c r="AF76" s="296" t="str">
        <f t="shared" si="19"/>
        <v/>
      </c>
      <c r="AG76" s="297" t="str">
        <f t="shared" si="20"/>
        <v/>
      </c>
      <c r="AH76" s="296" t="str">
        <f t="shared" si="21"/>
        <v/>
      </c>
      <c r="AI76" s="296" t="str">
        <f t="shared" si="22"/>
        <v/>
      </c>
      <c r="AJ76" s="297" t="str">
        <f t="shared" si="23"/>
        <v/>
      </c>
      <c r="AK76" s="296" t="str">
        <f t="shared" si="24"/>
        <v/>
      </c>
      <c r="AL76" s="296" t="str">
        <f t="shared" si="25"/>
        <v/>
      </c>
      <c r="AM76" s="297" t="str">
        <f t="shared" si="26"/>
        <v/>
      </c>
      <c r="AN76" s="298" t="str">
        <f t="shared" si="27"/>
        <v/>
      </c>
      <c r="AO76" s="299" t="str">
        <f t="shared" si="28"/>
        <v/>
      </c>
      <c r="AP76" s="296" t="str">
        <f t="shared" si="29"/>
        <v/>
      </c>
      <c r="AQ76" s="297" t="str">
        <f t="shared" si="30"/>
        <v/>
      </c>
      <c r="AR76" s="299" t="str">
        <f t="shared" si="31"/>
        <v/>
      </c>
      <c r="AS76" s="296" t="str">
        <f t="shared" si="32"/>
        <v/>
      </c>
      <c r="AT76" s="297" t="str">
        <f t="shared" si="33"/>
        <v/>
      </c>
      <c r="AU76" s="299" t="str">
        <f t="shared" si="34"/>
        <v/>
      </c>
      <c r="AV76" s="296" t="str">
        <f t="shared" si="35"/>
        <v/>
      </c>
      <c r="AW76" s="297" t="str">
        <f t="shared" si="36"/>
        <v/>
      </c>
      <c r="AX76" s="300"/>
      <c r="AY76" s="297" t="str">
        <f t="shared" si="37"/>
        <v/>
      </c>
      <c r="AZ76" s="297" t="str">
        <f t="shared" si="38"/>
        <v/>
      </c>
      <c r="BA76" s="301" t="str">
        <f t="shared" si="39"/>
        <v/>
      </c>
      <c r="BB76" s="302" t="str">
        <f t="shared" si="40"/>
        <v/>
      </c>
      <c r="BC76" s="303" t="str">
        <f t="shared" si="41"/>
        <v/>
      </c>
      <c r="BD76" s="301" t="str">
        <f t="shared" si="42"/>
        <v/>
      </c>
      <c r="BE76" s="302" t="str">
        <f t="shared" si="43"/>
        <v/>
      </c>
      <c r="BF76" s="303" t="str">
        <f t="shared" si="44"/>
        <v/>
      </c>
      <c r="BG76" s="301" t="str">
        <f t="shared" si="45"/>
        <v/>
      </c>
      <c r="BH76" s="304" t="str">
        <f t="shared" si="46"/>
        <v/>
      </c>
      <c r="BI76" s="305" t="str">
        <f t="shared" si="47"/>
        <v/>
      </c>
      <c r="BJ76" s="305" t="str">
        <f t="shared" si="48"/>
        <v/>
      </c>
      <c r="BK76" s="443" t="str">
        <f t="shared" si="49"/>
        <v/>
      </c>
      <c r="BL76" s="306" t="str">
        <f t="shared" si="56"/>
        <v/>
      </c>
      <c r="BM76" s="100" t="str">
        <f t="shared" si="57"/>
        <v/>
      </c>
      <c r="BN76" s="101" t="str">
        <f t="shared" si="58"/>
        <v/>
      </c>
      <c r="BO76" s="102" t="str">
        <f t="shared" si="59"/>
        <v/>
      </c>
      <c r="BP76" s="100" t="str">
        <f t="shared" si="60"/>
        <v/>
      </c>
      <c r="BQ76" s="101" t="str">
        <f t="shared" si="61"/>
        <v/>
      </c>
      <c r="BR76" s="102" t="str">
        <f t="shared" si="62"/>
        <v/>
      </c>
      <c r="BS76" s="100" t="str">
        <f t="shared" si="63"/>
        <v/>
      </c>
      <c r="BT76" s="105" t="str">
        <f t="shared" si="64"/>
        <v/>
      </c>
      <c r="BU76" s="305" t="str">
        <f t="shared" si="50"/>
        <v/>
      </c>
      <c r="BV76" s="305" t="str">
        <f t="shared" si="51"/>
        <v/>
      </c>
      <c r="BW76" s="305" t="str">
        <f t="shared" si="52"/>
        <v/>
      </c>
      <c r="BX76" s="307" t="str">
        <f t="shared" si="53"/>
        <v/>
      </c>
      <c r="BY76" s="308" t="str">
        <f t="shared" si="54"/>
        <v/>
      </c>
    </row>
    <row r="77" spans="1:77" s="4" customFormat="1" ht="15.75" x14ac:dyDescent="0.25">
      <c r="A77" s="106">
        <v>56</v>
      </c>
      <c r="B77" s="290"/>
      <c r="C77" s="20"/>
      <c r="D77" s="635"/>
      <c r="E77" s="637"/>
      <c r="F77" s="639"/>
      <c r="G77" s="45"/>
      <c r="H77" s="291"/>
      <c r="I77" s="291"/>
      <c r="J77" s="292"/>
      <c r="K77" s="293"/>
      <c r="L77" s="35" t="str">
        <f t="shared" si="0"/>
        <v/>
      </c>
      <c r="M77" s="35" t="str">
        <f t="shared" si="1"/>
        <v/>
      </c>
      <c r="N77" s="35" t="str">
        <f t="shared" si="2"/>
        <v/>
      </c>
      <c r="O77" s="36" t="str">
        <f t="shared" si="3"/>
        <v/>
      </c>
      <c r="P77" s="37" t="str">
        <f t="shared" si="55"/>
        <v/>
      </c>
      <c r="Q77" s="69" t="str">
        <f t="shared" si="4"/>
        <v/>
      </c>
      <c r="R77" s="294" t="str">
        <f t="shared" si="5"/>
        <v/>
      </c>
      <c r="S77" s="37" t="str">
        <f t="shared" si="6"/>
        <v/>
      </c>
      <c r="T77" s="69" t="str">
        <f t="shared" si="7"/>
        <v/>
      </c>
      <c r="U77" s="294" t="str">
        <f t="shared" si="8"/>
        <v/>
      </c>
      <c r="V77" s="37" t="str">
        <f t="shared" si="9"/>
        <v/>
      </c>
      <c r="W77" s="69" t="str">
        <f t="shared" si="10"/>
        <v/>
      </c>
      <c r="X77" s="38" t="str">
        <f t="shared" si="11"/>
        <v/>
      </c>
      <c r="Y77" s="38" t="str">
        <f t="shared" si="12"/>
        <v/>
      </c>
      <c r="Z77" s="38" t="str">
        <f t="shared" si="13"/>
        <v/>
      </c>
      <c r="AA77" s="39" t="str">
        <f t="shared" si="14"/>
        <v/>
      </c>
      <c r="AB77" s="295">
        <f t="shared" si="15"/>
        <v>0</v>
      </c>
      <c r="AC77" s="295" t="str">
        <f t="shared" si="16"/>
        <v/>
      </c>
      <c r="AD77" s="295" t="str">
        <f t="shared" si="17"/>
        <v/>
      </c>
      <c r="AE77" s="296" t="str">
        <f t="shared" si="18"/>
        <v/>
      </c>
      <c r="AF77" s="296" t="str">
        <f t="shared" si="19"/>
        <v/>
      </c>
      <c r="AG77" s="297" t="str">
        <f t="shared" si="20"/>
        <v/>
      </c>
      <c r="AH77" s="296" t="str">
        <f t="shared" si="21"/>
        <v/>
      </c>
      <c r="AI77" s="296" t="str">
        <f t="shared" si="22"/>
        <v/>
      </c>
      <c r="AJ77" s="297" t="str">
        <f t="shared" si="23"/>
        <v/>
      </c>
      <c r="AK77" s="296" t="str">
        <f t="shared" si="24"/>
        <v/>
      </c>
      <c r="AL77" s="296" t="str">
        <f t="shared" si="25"/>
        <v/>
      </c>
      <c r="AM77" s="297" t="str">
        <f t="shared" si="26"/>
        <v/>
      </c>
      <c r="AN77" s="298" t="str">
        <f t="shared" si="27"/>
        <v/>
      </c>
      <c r="AO77" s="299" t="str">
        <f t="shared" si="28"/>
        <v/>
      </c>
      <c r="AP77" s="296" t="str">
        <f t="shared" si="29"/>
        <v/>
      </c>
      <c r="AQ77" s="297" t="str">
        <f t="shared" si="30"/>
        <v/>
      </c>
      <c r="AR77" s="299" t="str">
        <f t="shared" si="31"/>
        <v/>
      </c>
      <c r="AS77" s="296" t="str">
        <f t="shared" si="32"/>
        <v/>
      </c>
      <c r="AT77" s="297" t="str">
        <f t="shared" si="33"/>
        <v/>
      </c>
      <c r="AU77" s="299" t="str">
        <f t="shared" si="34"/>
        <v/>
      </c>
      <c r="AV77" s="296" t="str">
        <f t="shared" si="35"/>
        <v/>
      </c>
      <c r="AW77" s="297" t="str">
        <f t="shared" si="36"/>
        <v/>
      </c>
      <c r="AX77" s="300"/>
      <c r="AY77" s="297" t="str">
        <f t="shared" si="37"/>
        <v/>
      </c>
      <c r="AZ77" s="297" t="str">
        <f t="shared" si="38"/>
        <v/>
      </c>
      <c r="BA77" s="301" t="str">
        <f t="shared" si="39"/>
        <v/>
      </c>
      <c r="BB77" s="302" t="str">
        <f t="shared" si="40"/>
        <v/>
      </c>
      <c r="BC77" s="303" t="str">
        <f t="shared" si="41"/>
        <v/>
      </c>
      <c r="BD77" s="301" t="str">
        <f t="shared" si="42"/>
        <v/>
      </c>
      <c r="BE77" s="302" t="str">
        <f t="shared" si="43"/>
        <v/>
      </c>
      <c r="BF77" s="303" t="str">
        <f t="shared" si="44"/>
        <v/>
      </c>
      <c r="BG77" s="301" t="str">
        <f t="shared" si="45"/>
        <v/>
      </c>
      <c r="BH77" s="304" t="str">
        <f t="shared" si="46"/>
        <v/>
      </c>
      <c r="BI77" s="305" t="str">
        <f t="shared" si="47"/>
        <v/>
      </c>
      <c r="BJ77" s="305" t="str">
        <f t="shared" si="48"/>
        <v/>
      </c>
      <c r="BK77" s="443" t="str">
        <f t="shared" si="49"/>
        <v/>
      </c>
      <c r="BL77" s="306" t="str">
        <f t="shared" si="56"/>
        <v/>
      </c>
      <c r="BM77" s="100" t="str">
        <f t="shared" si="57"/>
        <v/>
      </c>
      <c r="BN77" s="101" t="str">
        <f t="shared" si="58"/>
        <v/>
      </c>
      <c r="BO77" s="102" t="str">
        <f t="shared" si="59"/>
        <v/>
      </c>
      <c r="BP77" s="100" t="str">
        <f t="shared" si="60"/>
        <v/>
      </c>
      <c r="BQ77" s="101" t="str">
        <f t="shared" si="61"/>
        <v/>
      </c>
      <c r="BR77" s="102" t="str">
        <f t="shared" si="62"/>
        <v/>
      </c>
      <c r="BS77" s="100" t="str">
        <f t="shared" si="63"/>
        <v/>
      </c>
      <c r="BT77" s="105" t="str">
        <f t="shared" si="64"/>
        <v/>
      </c>
      <c r="BU77" s="305" t="str">
        <f t="shared" si="50"/>
        <v/>
      </c>
      <c r="BV77" s="305" t="str">
        <f t="shared" si="51"/>
        <v/>
      </c>
      <c r="BW77" s="305" t="str">
        <f t="shared" si="52"/>
        <v/>
      </c>
      <c r="BX77" s="307" t="str">
        <f t="shared" si="53"/>
        <v/>
      </c>
      <c r="BY77" s="308" t="str">
        <f t="shared" si="54"/>
        <v/>
      </c>
    </row>
    <row r="78" spans="1:77" s="4" customFormat="1" ht="15.75" x14ac:dyDescent="0.25">
      <c r="A78" s="106">
        <v>57</v>
      </c>
      <c r="B78" s="290"/>
      <c r="C78" s="20"/>
      <c r="D78" s="635"/>
      <c r="E78" s="637"/>
      <c r="F78" s="639"/>
      <c r="G78" s="45"/>
      <c r="H78" s="291"/>
      <c r="I78" s="291"/>
      <c r="J78" s="292"/>
      <c r="K78" s="293"/>
      <c r="L78" s="35" t="str">
        <f t="shared" si="0"/>
        <v/>
      </c>
      <c r="M78" s="35" t="str">
        <f t="shared" si="1"/>
        <v/>
      </c>
      <c r="N78" s="35" t="str">
        <f t="shared" si="2"/>
        <v/>
      </c>
      <c r="O78" s="36" t="str">
        <f t="shared" si="3"/>
        <v/>
      </c>
      <c r="P78" s="37" t="str">
        <f t="shared" si="55"/>
        <v/>
      </c>
      <c r="Q78" s="69" t="str">
        <f t="shared" si="4"/>
        <v/>
      </c>
      <c r="R78" s="294" t="str">
        <f t="shared" si="5"/>
        <v/>
      </c>
      <c r="S78" s="37" t="str">
        <f t="shared" si="6"/>
        <v/>
      </c>
      <c r="T78" s="69" t="str">
        <f t="shared" si="7"/>
        <v/>
      </c>
      <c r="U78" s="294" t="str">
        <f t="shared" si="8"/>
        <v/>
      </c>
      <c r="V78" s="37" t="str">
        <f t="shared" si="9"/>
        <v/>
      </c>
      <c r="W78" s="69" t="str">
        <f t="shared" si="10"/>
        <v/>
      </c>
      <c r="X78" s="38" t="str">
        <f t="shared" si="11"/>
        <v/>
      </c>
      <c r="Y78" s="38" t="str">
        <f t="shared" si="12"/>
        <v/>
      </c>
      <c r="Z78" s="38" t="str">
        <f t="shared" si="13"/>
        <v/>
      </c>
      <c r="AA78" s="39" t="str">
        <f t="shared" si="14"/>
        <v/>
      </c>
      <c r="AB78" s="295">
        <f t="shared" si="15"/>
        <v>0</v>
      </c>
      <c r="AC78" s="295" t="str">
        <f t="shared" si="16"/>
        <v/>
      </c>
      <c r="AD78" s="295" t="str">
        <f t="shared" si="17"/>
        <v/>
      </c>
      <c r="AE78" s="296" t="str">
        <f t="shared" si="18"/>
        <v/>
      </c>
      <c r="AF78" s="296" t="str">
        <f t="shared" si="19"/>
        <v/>
      </c>
      <c r="AG78" s="297" t="str">
        <f t="shared" si="20"/>
        <v/>
      </c>
      <c r="AH78" s="296" t="str">
        <f t="shared" si="21"/>
        <v/>
      </c>
      <c r="AI78" s="296" t="str">
        <f t="shared" si="22"/>
        <v/>
      </c>
      <c r="AJ78" s="297" t="str">
        <f t="shared" si="23"/>
        <v/>
      </c>
      <c r="AK78" s="296" t="str">
        <f t="shared" si="24"/>
        <v/>
      </c>
      <c r="AL78" s="296" t="str">
        <f t="shared" si="25"/>
        <v/>
      </c>
      <c r="AM78" s="297" t="str">
        <f t="shared" si="26"/>
        <v/>
      </c>
      <c r="AN78" s="298" t="str">
        <f t="shared" si="27"/>
        <v/>
      </c>
      <c r="AO78" s="299" t="str">
        <f t="shared" si="28"/>
        <v/>
      </c>
      <c r="AP78" s="296" t="str">
        <f t="shared" si="29"/>
        <v/>
      </c>
      <c r="AQ78" s="297" t="str">
        <f t="shared" si="30"/>
        <v/>
      </c>
      <c r="AR78" s="299" t="str">
        <f t="shared" si="31"/>
        <v/>
      </c>
      <c r="AS78" s="296" t="str">
        <f t="shared" si="32"/>
        <v/>
      </c>
      <c r="AT78" s="297" t="str">
        <f t="shared" si="33"/>
        <v/>
      </c>
      <c r="AU78" s="299" t="str">
        <f t="shared" si="34"/>
        <v/>
      </c>
      <c r="AV78" s="296" t="str">
        <f t="shared" si="35"/>
        <v/>
      </c>
      <c r="AW78" s="297" t="str">
        <f t="shared" si="36"/>
        <v/>
      </c>
      <c r="AX78" s="300"/>
      <c r="AY78" s="297" t="str">
        <f t="shared" si="37"/>
        <v/>
      </c>
      <c r="AZ78" s="297" t="str">
        <f t="shared" si="38"/>
        <v/>
      </c>
      <c r="BA78" s="301" t="str">
        <f t="shared" si="39"/>
        <v/>
      </c>
      <c r="BB78" s="302" t="str">
        <f t="shared" si="40"/>
        <v/>
      </c>
      <c r="BC78" s="303" t="str">
        <f t="shared" si="41"/>
        <v/>
      </c>
      <c r="BD78" s="301" t="str">
        <f t="shared" si="42"/>
        <v/>
      </c>
      <c r="BE78" s="302" t="str">
        <f t="shared" si="43"/>
        <v/>
      </c>
      <c r="BF78" s="303" t="str">
        <f t="shared" si="44"/>
        <v/>
      </c>
      <c r="BG78" s="301" t="str">
        <f t="shared" si="45"/>
        <v/>
      </c>
      <c r="BH78" s="304" t="str">
        <f t="shared" si="46"/>
        <v/>
      </c>
      <c r="BI78" s="305" t="str">
        <f t="shared" si="47"/>
        <v/>
      </c>
      <c r="BJ78" s="305" t="str">
        <f t="shared" si="48"/>
        <v/>
      </c>
      <c r="BK78" s="443" t="str">
        <f t="shared" si="49"/>
        <v/>
      </c>
      <c r="BL78" s="306" t="str">
        <f t="shared" si="56"/>
        <v/>
      </c>
      <c r="BM78" s="100" t="str">
        <f t="shared" si="57"/>
        <v/>
      </c>
      <c r="BN78" s="101" t="str">
        <f t="shared" si="58"/>
        <v/>
      </c>
      <c r="BO78" s="102" t="str">
        <f t="shared" si="59"/>
        <v/>
      </c>
      <c r="BP78" s="100" t="str">
        <f t="shared" si="60"/>
        <v/>
      </c>
      <c r="BQ78" s="101" t="str">
        <f t="shared" si="61"/>
        <v/>
      </c>
      <c r="BR78" s="102" t="str">
        <f t="shared" si="62"/>
        <v/>
      </c>
      <c r="BS78" s="100" t="str">
        <f t="shared" si="63"/>
        <v/>
      </c>
      <c r="BT78" s="105" t="str">
        <f t="shared" si="64"/>
        <v/>
      </c>
      <c r="BU78" s="305" t="str">
        <f t="shared" si="50"/>
        <v/>
      </c>
      <c r="BV78" s="305" t="str">
        <f t="shared" si="51"/>
        <v/>
      </c>
      <c r="BW78" s="305" t="str">
        <f t="shared" si="52"/>
        <v/>
      </c>
      <c r="BX78" s="307" t="str">
        <f t="shared" si="53"/>
        <v/>
      </c>
      <c r="BY78" s="308" t="str">
        <f t="shared" si="54"/>
        <v/>
      </c>
    </row>
    <row r="79" spans="1:77" s="4" customFormat="1" ht="15.75" x14ac:dyDescent="0.25">
      <c r="A79" s="106">
        <v>58</v>
      </c>
      <c r="B79" s="290"/>
      <c r="C79" s="20"/>
      <c r="D79" s="635"/>
      <c r="E79" s="637"/>
      <c r="F79" s="639"/>
      <c r="G79" s="45"/>
      <c r="H79" s="291"/>
      <c r="I79" s="291"/>
      <c r="J79" s="292"/>
      <c r="K79" s="293"/>
      <c r="L79" s="35" t="str">
        <f t="shared" si="0"/>
        <v/>
      </c>
      <c r="M79" s="35" t="str">
        <f t="shared" si="1"/>
        <v/>
      </c>
      <c r="N79" s="35" t="str">
        <f t="shared" si="2"/>
        <v/>
      </c>
      <c r="O79" s="36" t="str">
        <f t="shared" si="3"/>
        <v/>
      </c>
      <c r="P79" s="37" t="str">
        <f t="shared" si="55"/>
        <v/>
      </c>
      <c r="Q79" s="69" t="str">
        <f t="shared" si="4"/>
        <v/>
      </c>
      <c r="R79" s="294" t="str">
        <f t="shared" si="5"/>
        <v/>
      </c>
      <c r="S79" s="37" t="str">
        <f t="shared" si="6"/>
        <v/>
      </c>
      <c r="T79" s="69" t="str">
        <f t="shared" si="7"/>
        <v/>
      </c>
      <c r="U79" s="294" t="str">
        <f t="shared" si="8"/>
        <v/>
      </c>
      <c r="V79" s="37" t="str">
        <f t="shared" si="9"/>
        <v/>
      </c>
      <c r="W79" s="69" t="str">
        <f t="shared" si="10"/>
        <v/>
      </c>
      <c r="X79" s="38" t="str">
        <f t="shared" si="11"/>
        <v/>
      </c>
      <c r="Y79" s="38" t="str">
        <f t="shared" si="12"/>
        <v/>
      </c>
      <c r="Z79" s="38" t="str">
        <f t="shared" si="13"/>
        <v/>
      </c>
      <c r="AA79" s="39" t="str">
        <f t="shared" si="14"/>
        <v/>
      </c>
      <c r="AB79" s="295">
        <f t="shared" si="15"/>
        <v>0</v>
      </c>
      <c r="AC79" s="295" t="str">
        <f t="shared" si="16"/>
        <v/>
      </c>
      <c r="AD79" s="295" t="str">
        <f t="shared" si="17"/>
        <v/>
      </c>
      <c r="AE79" s="296" t="str">
        <f t="shared" si="18"/>
        <v/>
      </c>
      <c r="AF79" s="296" t="str">
        <f t="shared" si="19"/>
        <v/>
      </c>
      <c r="AG79" s="297" t="str">
        <f t="shared" si="20"/>
        <v/>
      </c>
      <c r="AH79" s="296" t="str">
        <f t="shared" si="21"/>
        <v/>
      </c>
      <c r="AI79" s="296" t="str">
        <f t="shared" si="22"/>
        <v/>
      </c>
      <c r="AJ79" s="297" t="str">
        <f t="shared" si="23"/>
        <v/>
      </c>
      <c r="AK79" s="296" t="str">
        <f t="shared" si="24"/>
        <v/>
      </c>
      <c r="AL79" s="296" t="str">
        <f t="shared" si="25"/>
        <v/>
      </c>
      <c r="AM79" s="297" t="str">
        <f t="shared" si="26"/>
        <v/>
      </c>
      <c r="AN79" s="298" t="str">
        <f t="shared" si="27"/>
        <v/>
      </c>
      <c r="AO79" s="299" t="str">
        <f t="shared" si="28"/>
        <v/>
      </c>
      <c r="AP79" s="296" t="str">
        <f t="shared" si="29"/>
        <v/>
      </c>
      <c r="AQ79" s="297" t="str">
        <f t="shared" si="30"/>
        <v/>
      </c>
      <c r="AR79" s="299" t="str">
        <f t="shared" si="31"/>
        <v/>
      </c>
      <c r="AS79" s="296" t="str">
        <f t="shared" si="32"/>
        <v/>
      </c>
      <c r="AT79" s="297" t="str">
        <f t="shared" si="33"/>
        <v/>
      </c>
      <c r="AU79" s="299" t="str">
        <f t="shared" si="34"/>
        <v/>
      </c>
      <c r="AV79" s="296" t="str">
        <f t="shared" si="35"/>
        <v/>
      </c>
      <c r="AW79" s="297" t="str">
        <f t="shared" si="36"/>
        <v/>
      </c>
      <c r="AX79" s="300"/>
      <c r="AY79" s="297" t="str">
        <f t="shared" si="37"/>
        <v/>
      </c>
      <c r="AZ79" s="297" t="str">
        <f t="shared" si="38"/>
        <v/>
      </c>
      <c r="BA79" s="301" t="str">
        <f t="shared" si="39"/>
        <v/>
      </c>
      <c r="BB79" s="302" t="str">
        <f t="shared" si="40"/>
        <v/>
      </c>
      <c r="BC79" s="303" t="str">
        <f t="shared" si="41"/>
        <v/>
      </c>
      <c r="BD79" s="301" t="str">
        <f t="shared" si="42"/>
        <v/>
      </c>
      <c r="BE79" s="302" t="str">
        <f t="shared" si="43"/>
        <v/>
      </c>
      <c r="BF79" s="303" t="str">
        <f t="shared" si="44"/>
        <v/>
      </c>
      <c r="BG79" s="301" t="str">
        <f t="shared" si="45"/>
        <v/>
      </c>
      <c r="BH79" s="304" t="str">
        <f t="shared" si="46"/>
        <v/>
      </c>
      <c r="BI79" s="305" t="str">
        <f t="shared" si="47"/>
        <v/>
      </c>
      <c r="BJ79" s="305" t="str">
        <f t="shared" si="48"/>
        <v/>
      </c>
      <c r="BK79" s="443" t="str">
        <f t="shared" si="49"/>
        <v/>
      </c>
      <c r="BL79" s="306" t="str">
        <f t="shared" si="56"/>
        <v/>
      </c>
      <c r="BM79" s="100" t="str">
        <f t="shared" si="57"/>
        <v/>
      </c>
      <c r="BN79" s="101" t="str">
        <f t="shared" si="58"/>
        <v/>
      </c>
      <c r="BO79" s="102" t="str">
        <f t="shared" si="59"/>
        <v/>
      </c>
      <c r="BP79" s="100" t="str">
        <f t="shared" si="60"/>
        <v/>
      </c>
      <c r="BQ79" s="101" t="str">
        <f t="shared" si="61"/>
        <v/>
      </c>
      <c r="BR79" s="102" t="str">
        <f t="shared" si="62"/>
        <v/>
      </c>
      <c r="BS79" s="100" t="str">
        <f t="shared" si="63"/>
        <v/>
      </c>
      <c r="BT79" s="105" t="str">
        <f t="shared" si="64"/>
        <v/>
      </c>
      <c r="BU79" s="305" t="str">
        <f t="shared" si="50"/>
        <v/>
      </c>
      <c r="BV79" s="305" t="str">
        <f t="shared" si="51"/>
        <v/>
      </c>
      <c r="BW79" s="305" t="str">
        <f t="shared" si="52"/>
        <v/>
      </c>
      <c r="BX79" s="307" t="str">
        <f t="shared" si="53"/>
        <v/>
      </c>
      <c r="BY79" s="308" t="str">
        <f t="shared" si="54"/>
        <v/>
      </c>
    </row>
    <row r="80" spans="1:77" s="4" customFormat="1" ht="15.75" x14ac:dyDescent="0.25">
      <c r="A80" s="106">
        <v>59</v>
      </c>
      <c r="B80" s="290"/>
      <c r="C80" s="20"/>
      <c r="D80" s="635"/>
      <c r="E80" s="637"/>
      <c r="F80" s="639"/>
      <c r="G80" s="45"/>
      <c r="H80" s="291"/>
      <c r="I80" s="291"/>
      <c r="J80" s="292"/>
      <c r="K80" s="293"/>
      <c r="L80" s="35" t="str">
        <f t="shared" si="0"/>
        <v/>
      </c>
      <c r="M80" s="35" t="str">
        <f t="shared" si="1"/>
        <v/>
      </c>
      <c r="N80" s="35" t="str">
        <f t="shared" si="2"/>
        <v/>
      </c>
      <c r="O80" s="36" t="str">
        <f t="shared" si="3"/>
        <v/>
      </c>
      <c r="P80" s="37" t="str">
        <f t="shared" si="55"/>
        <v/>
      </c>
      <c r="Q80" s="69" t="str">
        <f t="shared" si="4"/>
        <v/>
      </c>
      <c r="R80" s="294" t="str">
        <f t="shared" si="5"/>
        <v/>
      </c>
      <c r="S80" s="37" t="str">
        <f t="shared" si="6"/>
        <v/>
      </c>
      <c r="T80" s="69" t="str">
        <f t="shared" si="7"/>
        <v/>
      </c>
      <c r="U80" s="294" t="str">
        <f t="shared" si="8"/>
        <v/>
      </c>
      <c r="V80" s="37" t="str">
        <f t="shared" si="9"/>
        <v/>
      </c>
      <c r="W80" s="69" t="str">
        <f t="shared" si="10"/>
        <v/>
      </c>
      <c r="X80" s="38" t="str">
        <f t="shared" si="11"/>
        <v/>
      </c>
      <c r="Y80" s="38" t="str">
        <f t="shared" si="12"/>
        <v/>
      </c>
      <c r="Z80" s="38" t="str">
        <f t="shared" si="13"/>
        <v/>
      </c>
      <c r="AA80" s="39" t="str">
        <f t="shared" si="14"/>
        <v/>
      </c>
      <c r="AB80" s="295">
        <f t="shared" si="15"/>
        <v>0</v>
      </c>
      <c r="AC80" s="295" t="str">
        <f t="shared" si="16"/>
        <v/>
      </c>
      <c r="AD80" s="295" t="str">
        <f t="shared" si="17"/>
        <v/>
      </c>
      <c r="AE80" s="296" t="str">
        <f t="shared" si="18"/>
        <v/>
      </c>
      <c r="AF80" s="296" t="str">
        <f t="shared" si="19"/>
        <v/>
      </c>
      <c r="AG80" s="297" t="str">
        <f t="shared" si="20"/>
        <v/>
      </c>
      <c r="AH80" s="296" t="str">
        <f t="shared" si="21"/>
        <v/>
      </c>
      <c r="AI80" s="296" t="str">
        <f t="shared" si="22"/>
        <v/>
      </c>
      <c r="AJ80" s="297" t="str">
        <f t="shared" si="23"/>
        <v/>
      </c>
      <c r="AK80" s="296" t="str">
        <f t="shared" si="24"/>
        <v/>
      </c>
      <c r="AL80" s="296" t="str">
        <f t="shared" si="25"/>
        <v/>
      </c>
      <c r="AM80" s="297" t="str">
        <f t="shared" si="26"/>
        <v/>
      </c>
      <c r="AN80" s="298" t="str">
        <f t="shared" si="27"/>
        <v/>
      </c>
      <c r="AO80" s="299" t="str">
        <f t="shared" si="28"/>
        <v/>
      </c>
      <c r="AP80" s="296" t="str">
        <f t="shared" si="29"/>
        <v/>
      </c>
      <c r="AQ80" s="297" t="str">
        <f t="shared" si="30"/>
        <v/>
      </c>
      <c r="AR80" s="299" t="str">
        <f t="shared" si="31"/>
        <v/>
      </c>
      <c r="AS80" s="296" t="str">
        <f t="shared" si="32"/>
        <v/>
      </c>
      <c r="AT80" s="297" t="str">
        <f t="shared" si="33"/>
        <v/>
      </c>
      <c r="AU80" s="299" t="str">
        <f t="shared" si="34"/>
        <v/>
      </c>
      <c r="AV80" s="296" t="str">
        <f t="shared" si="35"/>
        <v/>
      </c>
      <c r="AW80" s="297" t="str">
        <f t="shared" si="36"/>
        <v/>
      </c>
      <c r="AX80" s="300"/>
      <c r="AY80" s="297" t="str">
        <f t="shared" si="37"/>
        <v/>
      </c>
      <c r="AZ80" s="297" t="str">
        <f t="shared" si="38"/>
        <v/>
      </c>
      <c r="BA80" s="301" t="str">
        <f t="shared" si="39"/>
        <v/>
      </c>
      <c r="BB80" s="302" t="str">
        <f t="shared" si="40"/>
        <v/>
      </c>
      <c r="BC80" s="303" t="str">
        <f t="shared" si="41"/>
        <v/>
      </c>
      <c r="BD80" s="301" t="str">
        <f t="shared" si="42"/>
        <v/>
      </c>
      <c r="BE80" s="302" t="str">
        <f t="shared" si="43"/>
        <v/>
      </c>
      <c r="BF80" s="303" t="str">
        <f t="shared" si="44"/>
        <v/>
      </c>
      <c r="BG80" s="301" t="str">
        <f t="shared" si="45"/>
        <v/>
      </c>
      <c r="BH80" s="304" t="str">
        <f t="shared" si="46"/>
        <v/>
      </c>
      <c r="BI80" s="305" t="str">
        <f t="shared" si="47"/>
        <v/>
      </c>
      <c r="BJ80" s="305" t="str">
        <f t="shared" si="48"/>
        <v/>
      </c>
      <c r="BK80" s="443" t="str">
        <f t="shared" si="49"/>
        <v/>
      </c>
      <c r="BL80" s="306" t="str">
        <f t="shared" si="56"/>
        <v/>
      </c>
      <c r="BM80" s="100" t="str">
        <f t="shared" si="57"/>
        <v/>
      </c>
      <c r="BN80" s="101" t="str">
        <f t="shared" si="58"/>
        <v/>
      </c>
      <c r="BO80" s="102" t="str">
        <f t="shared" si="59"/>
        <v/>
      </c>
      <c r="BP80" s="100" t="str">
        <f t="shared" si="60"/>
        <v/>
      </c>
      <c r="BQ80" s="101" t="str">
        <f t="shared" si="61"/>
        <v/>
      </c>
      <c r="BR80" s="102" t="str">
        <f t="shared" si="62"/>
        <v/>
      </c>
      <c r="BS80" s="100" t="str">
        <f t="shared" si="63"/>
        <v/>
      </c>
      <c r="BT80" s="105" t="str">
        <f t="shared" si="64"/>
        <v/>
      </c>
      <c r="BU80" s="305" t="str">
        <f t="shared" si="50"/>
        <v/>
      </c>
      <c r="BV80" s="305" t="str">
        <f t="shared" si="51"/>
        <v/>
      </c>
      <c r="BW80" s="305" t="str">
        <f t="shared" si="52"/>
        <v/>
      </c>
      <c r="BX80" s="307" t="str">
        <f t="shared" si="53"/>
        <v/>
      </c>
      <c r="BY80" s="308" t="str">
        <f t="shared" si="54"/>
        <v/>
      </c>
    </row>
    <row r="81" spans="1:77" s="4" customFormat="1" ht="15.75" x14ac:dyDescent="0.25">
      <c r="A81" s="106">
        <v>60</v>
      </c>
      <c r="B81" s="290"/>
      <c r="C81" s="20"/>
      <c r="D81" s="635"/>
      <c r="E81" s="637"/>
      <c r="F81" s="639"/>
      <c r="G81" s="45"/>
      <c r="H81" s="291"/>
      <c r="I81" s="291"/>
      <c r="J81" s="292"/>
      <c r="K81" s="293"/>
      <c r="L81" s="35" t="str">
        <f t="shared" si="0"/>
        <v/>
      </c>
      <c r="M81" s="35" t="str">
        <f t="shared" si="1"/>
        <v/>
      </c>
      <c r="N81" s="35" t="str">
        <f t="shared" si="2"/>
        <v/>
      </c>
      <c r="O81" s="36" t="str">
        <f t="shared" si="3"/>
        <v/>
      </c>
      <c r="P81" s="37" t="str">
        <f t="shared" si="55"/>
        <v/>
      </c>
      <c r="Q81" s="69" t="str">
        <f t="shared" si="4"/>
        <v/>
      </c>
      <c r="R81" s="294" t="str">
        <f t="shared" si="5"/>
        <v/>
      </c>
      <c r="S81" s="37" t="str">
        <f t="shared" si="6"/>
        <v/>
      </c>
      <c r="T81" s="69" t="str">
        <f t="shared" si="7"/>
        <v/>
      </c>
      <c r="U81" s="294" t="str">
        <f t="shared" si="8"/>
        <v/>
      </c>
      <c r="V81" s="37" t="str">
        <f t="shared" si="9"/>
        <v/>
      </c>
      <c r="W81" s="69" t="str">
        <f t="shared" si="10"/>
        <v/>
      </c>
      <c r="X81" s="38" t="str">
        <f t="shared" si="11"/>
        <v/>
      </c>
      <c r="Y81" s="38" t="str">
        <f t="shared" si="12"/>
        <v/>
      </c>
      <c r="Z81" s="38" t="str">
        <f t="shared" si="13"/>
        <v/>
      </c>
      <c r="AA81" s="39" t="str">
        <f t="shared" si="14"/>
        <v/>
      </c>
      <c r="AB81" s="295">
        <f t="shared" si="15"/>
        <v>0</v>
      </c>
      <c r="AC81" s="295" t="str">
        <f t="shared" si="16"/>
        <v/>
      </c>
      <c r="AD81" s="295" t="str">
        <f t="shared" si="17"/>
        <v/>
      </c>
      <c r="AE81" s="296" t="str">
        <f t="shared" si="18"/>
        <v/>
      </c>
      <c r="AF81" s="296" t="str">
        <f t="shared" si="19"/>
        <v/>
      </c>
      <c r="AG81" s="297" t="str">
        <f t="shared" si="20"/>
        <v/>
      </c>
      <c r="AH81" s="296" t="str">
        <f t="shared" si="21"/>
        <v/>
      </c>
      <c r="AI81" s="296" t="str">
        <f t="shared" si="22"/>
        <v/>
      </c>
      <c r="AJ81" s="297" t="str">
        <f t="shared" si="23"/>
        <v/>
      </c>
      <c r="AK81" s="296" t="str">
        <f t="shared" si="24"/>
        <v/>
      </c>
      <c r="AL81" s="296" t="str">
        <f t="shared" si="25"/>
        <v/>
      </c>
      <c r="AM81" s="297" t="str">
        <f t="shared" si="26"/>
        <v/>
      </c>
      <c r="AN81" s="298" t="str">
        <f t="shared" si="27"/>
        <v/>
      </c>
      <c r="AO81" s="299" t="str">
        <f t="shared" si="28"/>
        <v/>
      </c>
      <c r="AP81" s="296" t="str">
        <f t="shared" si="29"/>
        <v/>
      </c>
      <c r="AQ81" s="297" t="str">
        <f t="shared" si="30"/>
        <v/>
      </c>
      <c r="AR81" s="299" t="str">
        <f t="shared" si="31"/>
        <v/>
      </c>
      <c r="AS81" s="296" t="str">
        <f t="shared" si="32"/>
        <v/>
      </c>
      <c r="AT81" s="297" t="str">
        <f t="shared" si="33"/>
        <v/>
      </c>
      <c r="AU81" s="299" t="str">
        <f t="shared" si="34"/>
        <v/>
      </c>
      <c r="AV81" s="296" t="str">
        <f t="shared" si="35"/>
        <v/>
      </c>
      <c r="AW81" s="297" t="str">
        <f t="shared" si="36"/>
        <v/>
      </c>
      <c r="AX81" s="300"/>
      <c r="AY81" s="297" t="str">
        <f t="shared" si="37"/>
        <v/>
      </c>
      <c r="AZ81" s="297" t="str">
        <f t="shared" si="38"/>
        <v/>
      </c>
      <c r="BA81" s="301" t="str">
        <f t="shared" si="39"/>
        <v/>
      </c>
      <c r="BB81" s="302" t="str">
        <f t="shared" si="40"/>
        <v/>
      </c>
      <c r="BC81" s="303" t="str">
        <f t="shared" si="41"/>
        <v/>
      </c>
      <c r="BD81" s="301" t="str">
        <f t="shared" si="42"/>
        <v/>
      </c>
      <c r="BE81" s="302" t="str">
        <f t="shared" si="43"/>
        <v/>
      </c>
      <c r="BF81" s="303" t="str">
        <f t="shared" si="44"/>
        <v/>
      </c>
      <c r="BG81" s="301" t="str">
        <f t="shared" si="45"/>
        <v/>
      </c>
      <c r="BH81" s="304" t="str">
        <f t="shared" si="46"/>
        <v/>
      </c>
      <c r="BI81" s="305" t="str">
        <f t="shared" si="47"/>
        <v/>
      </c>
      <c r="BJ81" s="305" t="str">
        <f t="shared" si="48"/>
        <v/>
      </c>
      <c r="BK81" s="443" t="str">
        <f t="shared" si="49"/>
        <v/>
      </c>
      <c r="BL81" s="306" t="str">
        <f t="shared" si="56"/>
        <v/>
      </c>
      <c r="BM81" s="100" t="str">
        <f t="shared" si="57"/>
        <v/>
      </c>
      <c r="BN81" s="101" t="str">
        <f t="shared" si="58"/>
        <v/>
      </c>
      <c r="BO81" s="102" t="str">
        <f t="shared" si="59"/>
        <v/>
      </c>
      <c r="BP81" s="100" t="str">
        <f t="shared" si="60"/>
        <v/>
      </c>
      <c r="BQ81" s="101" t="str">
        <f t="shared" si="61"/>
        <v/>
      </c>
      <c r="BR81" s="102" t="str">
        <f t="shared" si="62"/>
        <v/>
      </c>
      <c r="BS81" s="100" t="str">
        <f t="shared" si="63"/>
        <v/>
      </c>
      <c r="BT81" s="105" t="str">
        <f t="shared" si="64"/>
        <v/>
      </c>
      <c r="BU81" s="305" t="str">
        <f t="shared" si="50"/>
        <v/>
      </c>
      <c r="BV81" s="305" t="str">
        <f t="shared" si="51"/>
        <v/>
      </c>
      <c r="BW81" s="305" t="str">
        <f t="shared" si="52"/>
        <v/>
      </c>
      <c r="BX81" s="307" t="str">
        <f t="shared" si="53"/>
        <v/>
      </c>
      <c r="BY81" s="308" t="str">
        <f t="shared" si="54"/>
        <v/>
      </c>
    </row>
    <row r="82" spans="1:77" s="4" customFormat="1" ht="15.75" x14ac:dyDescent="0.25">
      <c r="A82" s="106">
        <v>61</v>
      </c>
      <c r="B82" s="290"/>
      <c r="C82" s="20"/>
      <c r="D82" s="635"/>
      <c r="E82" s="637"/>
      <c r="F82" s="639"/>
      <c r="G82" s="45"/>
      <c r="H82" s="291"/>
      <c r="I82" s="291"/>
      <c r="J82" s="292"/>
      <c r="K82" s="293"/>
      <c r="L82" s="35" t="str">
        <f t="shared" si="0"/>
        <v/>
      </c>
      <c r="M82" s="35" t="str">
        <f t="shared" si="1"/>
        <v/>
      </c>
      <c r="N82" s="35" t="str">
        <f t="shared" si="2"/>
        <v/>
      </c>
      <c r="O82" s="36" t="str">
        <f t="shared" si="3"/>
        <v/>
      </c>
      <c r="P82" s="37" t="str">
        <f t="shared" si="55"/>
        <v/>
      </c>
      <c r="Q82" s="69" t="str">
        <f t="shared" si="4"/>
        <v/>
      </c>
      <c r="R82" s="294" t="str">
        <f t="shared" si="5"/>
        <v/>
      </c>
      <c r="S82" s="37" t="str">
        <f t="shared" si="6"/>
        <v/>
      </c>
      <c r="T82" s="69" t="str">
        <f t="shared" si="7"/>
        <v/>
      </c>
      <c r="U82" s="294" t="str">
        <f t="shared" si="8"/>
        <v/>
      </c>
      <c r="V82" s="37" t="str">
        <f t="shared" si="9"/>
        <v/>
      </c>
      <c r="W82" s="69" t="str">
        <f t="shared" si="10"/>
        <v/>
      </c>
      <c r="X82" s="38" t="str">
        <f t="shared" si="11"/>
        <v/>
      </c>
      <c r="Y82" s="38" t="str">
        <f t="shared" si="12"/>
        <v/>
      </c>
      <c r="Z82" s="38" t="str">
        <f t="shared" si="13"/>
        <v/>
      </c>
      <c r="AA82" s="39" t="str">
        <f t="shared" si="14"/>
        <v/>
      </c>
      <c r="AB82" s="295">
        <f t="shared" si="15"/>
        <v>0</v>
      </c>
      <c r="AC82" s="295" t="str">
        <f t="shared" si="16"/>
        <v/>
      </c>
      <c r="AD82" s="295" t="str">
        <f t="shared" si="17"/>
        <v/>
      </c>
      <c r="AE82" s="296" t="str">
        <f t="shared" si="18"/>
        <v/>
      </c>
      <c r="AF82" s="296" t="str">
        <f t="shared" si="19"/>
        <v/>
      </c>
      <c r="AG82" s="297" t="str">
        <f t="shared" si="20"/>
        <v/>
      </c>
      <c r="AH82" s="296" t="str">
        <f t="shared" si="21"/>
        <v/>
      </c>
      <c r="AI82" s="296" t="str">
        <f t="shared" si="22"/>
        <v/>
      </c>
      <c r="AJ82" s="297" t="str">
        <f t="shared" si="23"/>
        <v/>
      </c>
      <c r="AK82" s="296" t="str">
        <f t="shared" si="24"/>
        <v/>
      </c>
      <c r="AL82" s="296" t="str">
        <f t="shared" si="25"/>
        <v/>
      </c>
      <c r="AM82" s="297" t="str">
        <f t="shared" si="26"/>
        <v/>
      </c>
      <c r="AN82" s="298" t="str">
        <f t="shared" si="27"/>
        <v/>
      </c>
      <c r="AO82" s="299" t="str">
        <f t="shared" si="28"/>
        <v/>
      </c>
      <c r="AP82" s="296" t="str">
        <f t="shared" si="29"/>
        <v/>
      </c>
      <c r="AQ82" s="297" t="str">
        <f t="shared" si="30"/>
        <v/>
      </c>
      <c r="AR82" s="299" t="str">
        <f t="shared" si="31"/>
        <v/>
      </c>
      <c r="AS82" s="296" t="str">
        <f t="shared" si="32"/>
        <v/>
      </c>
      <c r="AT82" s="297" t="str">
        <f t="shared" si="33"/>
        <v/>
      </c>
      <c r="AU82" s="299" t="str">
        <f t="shared" si="34"/>
        <v/>
      </c>
      <c r="AV82" s="296" t="str">
        <f t="shared" si="35"/>
        <v/>
      </c>
      <c r="AW82" s="297" t="str">
        <f t="shared" si="36"/>
        <v/>
      </c>
      <c r="AX82" s="300"/>
      <c r="AY82" s="297" t="str">
        <f t="shared" si="37"/>
        <v/>
      </c>
      <c r="AZ82" s="297" t="str">
        <f t="shared" si="38"/>
        <v/>
      </c>
      <c r="BA82" s="301" t="str">
        <f t="shared" si="39"/>
        <v/>
      </c>
      <c r="BB82" s="302" t="str">
        <f t="shared" si="40"/>
        <v/>
      </c>
      <c r="BC82" s="303" t="str">
        <f t="shared" si="41"/>
        <v/>
      </c>
      <c r="BD82" s="301" t="str">
        <f t="shared" si="42"/>
        <v/>
      </c>
      <c r="BE82" s="302" t="str">
        <f t="shared" si="43"/>
        <v/>
      </c>
      <c r="BF82" s="303" t="str">
        <f t="shared" si="44"/>
        <v/>
      </c>
      <c r="BG82" s="301" t="str">
        <f t="shared" si="45"/>
        <v/>
      </c>
      <c r="BH82" s="304" t="str">
        <f t="shared" si="46"/>
        <v/>
      </c>
      <c r="BI82" s="305" t="str">
        <f t="shared" si="47"/>
        <v/>
      </c>
      <c r="BJ82" s="305" t="str">
        <f t="shared" si="48"/>
        <v/>
      </c>
      <c r="BK82" s="443" t="str">
        <f t="shared" si="49"/>
        <v/>
      </c>
      <c r="BL82" s="306" t="str">
        <f t="shared" si="56"/>
        <v/>
      </c>
      <c r="BM82" s="100" t="str">
        <f t="shared" si="57"/>
        <v/>
      </c>
      <c r="BN82" s="101" t="str">
        <f t="shared" si="58"/>
        <v/>
      </c>
      <c r="BO82" s="102" t="str">
        <f t="shared" si="59"/>
        <v/>
      </c>
      <c r="BP82" s="100" t="str">
        <f t="shared" si="60"/>
        <v/>
      </c>
      <c r="BQ82" s="101" t="str">
        <f t="shared" si="61"/>
        <v/>
      </c>
      <c r="BR82" s="102" t="str">
        <f t="shared" si="62"/>
        <v/>
      </c>
      <c r="BS82" s="100" t="str">
        <f t="shared" si="63"/>
        <v/>
      </c>
      <c r="BT82" s="105" t="str">
        <f t="shared" si="64"/>
        <v/>
      </c>
      <c r="BU82" s="305" t="str">
        <f t="shared" si="50"/>
        <v/>
      </c>
      <c r="BV82" s="305" t="str">
        <f t="shared" si="51"/>
        <v/>
      </c>
      <c r="BW82" s="305" t="str">
        <f t="shared" si="52"/>
        <v/>
      </c>
      <c r="BX82" s="307" t="str">
        <f t="shared" si="53"/>
        <v/>
      </c>
      <c r="BY82" s="308" t="str">
        <f t="shared" si="54"/>
        <v/>
      </c>
    </row>
    <row r="83" spans="1:77" s="4" customFormat="1" ht="15.75" x14ac:dyDescent="0.25">
      <c r="A83" s="106">
        <v>62</v>
      </c>
      <c r="B83" s="290"/>
      <c r="C83" s="20"/>
      <c r="D83" s="635"/>
      <c r="E83" s="637"/>
      <c r="F83" s="639"/>
      <c r="G83" s="45"/>
      <c r="H83" s="291"/>
      <c r="I83" s="291"/>
      <c r="J83" s="292"/>
      <c r="K83" s="293"/>
      <c r="L83" s="35" t="str">
        <f t="shared" si="0"/>
        <v/>
      </c>
      <c r="M83" s="35" t="str">
        <f t="shared" si="1"/>
        <v/>
      </c>
      <c r="N83" s="35" t="str">
        <f t="shared" si="2"/>
        <v/>
      </c>
      <c r="O83" s="36" t="str">
        <f t="shared" si="3"/>
        <v/>
      </c>
      <c r="P83" s="37" t="str">
        <f t="shared" si="55"/>
        <v/>
      </c>
      <c r="Q83" s="69" t="str">
        <f t="shared" si="4"/>
        <v/>
      </c>
      <c r="R83" s="294" t="str">
        <f t="shared" si="5"/>
        <v/>
      </c>
      <c r="S83" s="37" t="str">
        <f t="shared" si="6"/>
        <v/>
      </c>
      <c r="T83" s="69" t="str">
        <f t="shared" si="7"/>
        <v/>
      </c>
      <c r="U83" s="294" t="str">
        <f t="shared" si="8"/>
        <v/>
      </c>
      <c r="V83" s="37" t="str">
        <f t="shared" si="9"/>
        <v/>
      </c>
      <c r="W83" s="69" t="str">
        <f t="shared" si="10"/>
        <v/>
      </c>
      <c r="X83" s="38" t="str">
        <f t="shared" si="11"/>
        <v/>
      </c>
      <c r="Y83" s="38" t="str">
        <f t="shared" si="12"/>
        <v/>
      </c>
      <c r="Z83" s="38" t="str">
        <f t="shared" si="13"/>
        <v/>
      </c>
      <c r="AA83" s="39" t="str">
        <f t="shared" si="14"/>
        <v/>
      </c>
      <c r="AB83" s="295">
        <f t="shared" si="15"/>
        <v>0</v>
      </c>
      <c r="AC83" s="295" t="str">
        <f t="shared" si="16"/>
        <v/>
      </c>
      <c r="AD83" s="295" t="str">
        <f t="shared" si="17"/>
        <v/>
      </c>
      <c r="AE83" s="296" t="str">
        <f t="shared" si="18"/>
        <v/>
      </c>
      <c r="AF83" s="296" t="str">
        <f t="shared" si="19"/>
        <v/>
      </c>
      <c r="AG83" s="297" t="str">
        <f t="shared" si="20"/>
        <v/>
      </c>
      <c r="AH83" s="296" t="str">
        <f t="shared" si="21"/>
        <v/>
      </c>
      <c r="AI83" s="296" t="str">
        <f t="shared" si="22"/>
        <v/>
      </c>
      <c r="AJ83" s="297" t="str">
        <f t="shared" si="23"/>
        <v/>
      </c>
      <c r="AK83" s="296" t="str">
        <f t="shared" si="24"/>
        <v/>
      </c>
      <c r="AL83" s="296" t="str">
        <f t="shared" si="25"/>
        <v/>
      </c>
      <c r="AM83" s="297" t="str">
        <f t="shared" si="26"/>
        <v/>
      </c>
      <c r="AN83" s="298" t="str">
        <f t="shared" si="27"/>
        <v/>
      </c>
      <c r="AO83" s="299" t="str">
        <f t="shared" si="28"/>
        <v/>
      </c>
      <c r="AP83" s="296" t="str">
        <f t="shared" si="29"/>
        <v/>
      </c>
      <c r="AQ83" s="297" t="str">
        <f t="shared" si="30"/>
        <v/>
      </c>
      <c r="AR83" s="299" t="str">
        <f t="shared" si="31"/>
        <v/>
      </c>
      <c r="AS83" s="296" t="str">
        <f t="shared" si="32"/>
        <v/>
      </c>
      <c r="AT83" s="297" t="str">
        <f t="shared" si="33"/>
        <v/>
      </c>
      <c r="AU83" s="299" t="str">
        <f t="shared" si="34"/>
        <v/>
      </c>
      <c r="AV83" s="296" t="str">
        <f t="shared" si="35"/>
        <v/>
      </c>
      <c r="AW83" s="297" t="str">
        <f t="shared" si="36"/>
        <v/>
      </c>
      <c r="AX83" s="300"/>
      <c r="AY83" s="297" t="str">
        <f t="shared" si="37"/>
        <v/>
      </c>
      <c r="AZ83" s="297" t="str">
        <f t="shared" si="38"/>
        <v/>
      </c>
      <c r="BA83" s="301" t="str">
        <f t="shared" si="39"/>
        <v/>
      </c>
      <c r="BB83" s="302" t="str">
        <f t="shared" si="40"/>
        <v/>
      </c>
      <c r="BC83" s="303" t="str">
        <f t="shared" si="41"/>
        <v/>
      </c>
      <c r="BD83" s="301" t="str">
        <f t="shared" si="42"/>
        <v/>
      </c>
      <c r="BE83" s="302" t="str">
        <f t="shared" si="43"/>
        <v/>
      </c>
      <c r="BF83" s="303" t="str">
        <f t="shared" si="44"/>
        <v/>
      </c>
      <c r="BG83" s="301" t="str">
        <f t="shared" si="45"/>
        <v/>
      </c>
      <c r="BH83" s="304" t="str">
        <f t="shared" si="46"/>
        <v/>
      </c>
      <c r="BI83" s="305" t="str">
        <f t="shared" si="47"/>
        <v/>
      </c>
      <c r="BJ83" s="305" t="str">
        <f t="shared" si="48"/>
        <v/>
      </c>
      <c r="BK83" s="443" t="str">
        <f t="shared" si="49"/>
        <v/>
      </c>
      <c r="BL83" s="306" t="str">
        <f t="shared" si="56"/>
        <v/>
      </c>
      <c r="BM83" s="100" t="str">
        <f t="shared" si="57"/>
        <v/>
      </c>
      <c r="BN83" s="101" t="str">
        <f t="shared" si="58"/>
        <v/>
      </c>
      <c r="BO83" s="102" t="str">
        <f t="shared" si="59"/>
        <v/>
      </c>
      <c r="BP83" s="100" t="str">
        <f t="shared" si="60"/>
        <v/>
      </c>
      <c r="BQ83" s="101" t="str">
        <f t="shared" si="61"/>
        <v/>
      </c>
      <c r="BR83" s="102" t="str">
        <f t="shared" si="62"/>
        <v/>
      </c>
      <c r="BS83" s="100" t="str">
        <f t="shared" si="63"/>
        <v/>
      </c>
      <c r="BT83" s="105" t="str">
        <f t="shared" si="64"/>
        <v/>
      </c>
      <c r="BU83" s="305" t="str">
        <f t="shared" si="50"/>
        <v/>
      </c>
      <c r="BV83" s="305" t="str">
        <f t="shared" si="51"/>
        <v/>
      </c>
      <c r="BW83" s="305" t="str">
        <f t="shared" si="52"/>
        <v/>
      </c>
      <c r="BX83" s="307" t="str">
        <f t="shared" si="53"/>
        <v/>
      </c>
      <c r="BY83" s="308" t="str">
        <f t="shared" si="54"/>
        <v/>
      </c>
    </row>
    <row r="84" spans="1:77" s="4" customFormat="1" ht="15.75" x14ac:dyDescent="0.25">
      <c r="A84" s="106">
        <v>63</v>
      </c>
      <c r="B84" s="290"/>
      <c r="C84" s="20"/>
      <c r="D84" s="635"/>
      <c r="E84" s="637"/>
      <c r="F84" s="639"/>
      <c r="G84" s="45"/>
      <c r="H84" s="291"/>
      <c r="I84" s="291"/>
      <c r="J84" s="292"/>
      <c r="K84" s="293"/>
      <c r="L84" s="35" t="str">
        <f t="shared" si="0"/>
        <v/>
      </c>
      <c r="M84" s="35" t="str">
        <f t="shared" si="1"/>
        <v/>
      </c>
      <c r="N84" s="35" t="str">
        <f t="shared" si="2"/>
        <v/>
      </c>
      <c r="O84" s="36" t="str">
        <f t="shared" si="3"/>
        <v/>
      </c>
      <c r="P84" s="37" t="str">
        <f t="shared" si="55"/>
        <v/>
      </c>
      <c r="Q84" s="69" t="str">
        <f t="shared" si="4"/>
        <v/>
      </c>
      <c r="R84" s="294" t="str">
        <f t="shared" si="5"/>
        <v/>
      </c>
      <c r="S84" s="37" t="str">
        <f t="shared" si="6"/>
        <v/>
      </c>
      <c r="T84" s="69" t="str">
        <f t="shared" si="7"/>
        <v/>
      </c>
      <c r="U84" s="294" t="str">
        <f t="shared" si="8"/>
        <v/>
      </c>
      <c r="V84" s="37" t="str">
        <f t="shared" si="9"/>
        <v/>
      </c>
      <c r="W84" s="69" t="str">
        <f t="shared" si="10"/>
        <v/>
      </c>
      <c r="X84" s="38" t="str">
        <f t="shared" si="11"/>
        <v/>
      </c>
      <c r="Y84" s="38" t="str">
        <f t="shared" si="12"/>
        <v/>
      </c>
      <c r="Z84" s="38" t="str">
        <f t="shared" si="13"/>
        <v/>
      </c>
      <c r="AA84" s="39" t="str">
        <f t="shared" si="14"/>
        <v/>
      </c>
      <c r="AB84" s="295">
        <f t="shared" si="15"/>
        <v>0</v>
      </c>
      <c r="AC84" s="295" t="str">
        <f t="shared" si="16"/>
        <v/>
      </c>
      <c r="AD84" s="295" t="str">
        <f t="shared" si="17"/>
        <v/>
      </c>
      <c r="AE84" s="296" t="str">
        <f t="shared" si="18"/>
        <v/>
      </c>
      <c r="AF84" s="296" t="str">
        <f t="shared" si="19"/>
        <v/>
      </c>
      <c r="AG84" s="297" t="str">
        <f t="shared" si="20"/>
        <v/>
      </c>
      <c r="AH84" s="296" t="str">
        <f t="shared" si="21"/>
        <v/>
      </c>
      <c r="AI84" s="296" t="str">
        <f t="shared" si="22"/>
        <v/>
      </c>
      <c r="AJ84" s="297" t="str">
        <f t="shared" si="23"/>
        <v/>
      </c>
      <c r="AK84" s="296" t="str">
        <f t="shared" si="24"/>
        <v/>
      </c>
      <c r="AL84" s="296" t="str">
        <f t="shared" si="25"/>
        <v/>
      </c>
      <c r="AM84" s="297" t="str">
        <f t="shared" si="26"/>
        <v/>
      </c>
      <c r="AN84" s="298" t="str">
        <f t="shared" si="27"/>
        <v/>
      </c>
      <c r="AO84" s="299" t="str">
        <f t="shared" si="28"/>
        <v/>
      </c>
      <c r="AP84" s="296" t="str">
        <f t="shared" si="29"/>
        <v/>
      </c>
      <c r="AQ84" s="297" t="str">
        <f t="shared" si="30"/>
        <v/>
      </c>
      <c r="AR84" s="299" t="str">
        <f t="shared" si="31"/>
        <v/>
      </c>
      <c r="AS84" s="296" t="str">
        <f t="shared" si="32"/>
        <v/>
      </c>
      <c r="AT84" s="297" t="str">
        <f t="shared" si="33"/>
        <v/>
      </c>
      <c r="AU84" s="299" t="str">
        <f t="shared" si="34"/>
        <v/>
      </c>
      <c r="AV84" s="296" t="str">
        <f t="shared" si="35"/>
        <v/>
      </c>
      <c r="AW84" s="297" t="str">
        <f t="shared" si="36"/>
        <v/>
      </c>
      <c r="AX84" s="300"/>
      <c r="AY84" s="297" t="str">
        <f t="shared" si="37"/>
        <v/>
      </c>
      <c r="AZ84" s="297" t="str">
        <f t="shared" si="38"/>
        <v/>
      </c>
      <c r="BA84" s="301" t="str">
        <f t="shared" si="39"/>
        <v/>
      </c>
      <c r="BB84" s="302" t="str">
        <f t="shared" si="40"/>
        <v/>
      </c>
      <c r="BC84" s="303" t="str">
        <f t="shared" si="41"/>
        <v/>
      </c>
      <c r="BD84" s="301" t="str">
        <f t="shared" si="42"/>
        <v/>
      </c>
      <c r="BE84" s="302" t="str">
        <f t="shared" si="43"/>
        <v/>
      </c>
      <c r="BF84" s="303" t="str">
        <f t="shared" si="44"/>
        <v/>
      </c>
      <c r="BG84" s="301" t="str">
        <f t="shared" si="45"/>
        <v/>
      </c>
      <c r="BH84" s="304" t="str">
        <f t="shared" si="46"/>
        <v/>
      </c>
      <c r="BI84" s="305" t="str">
        <f t="shared" si="47"/>
        <v/>
      </c>
      <c r="BJ84" s="305" t="str">
        <f t="shared" si="48"/>
        <v/>
      </c>
      <c r="BK84" s="443" t="str">
        <f t="shared" si="49"/>
        <v/>
      </c>
      <c r="BL84" s="306" t="str">
        <f t="shared" si="56"/>
        <v/>
      </c>
      <c r="BM84" s="100" t="str">
        <f t="shared" si="57"/>
        <v/>
      </c>
      <c r="BN84" s="101" t="str">
        <f t="shared" si="58"/>
        <v/>
      </c>
      <c r="BO84" s="102" t="str">
        <f t="shared" si="59"/>
        <v/>
      </c>
      <c r="BP84" s="100" t="str">
        <f t="shared" si="60"/>
        <v/>
      </c>
      <c r="BQ84" s="101" t="str">
        <f t="shared" si="61"/>
        <v/>
      </c>
      <c r="BR84" s="102" t="str">
        <f t="shared" si="62"/>
        <v/>
      </c>
      <c r="BS84" s="100" t="str">
        <f t="shared" si="63"/>
        <v/>
      </c>
      <c r="BT84" s="105" t="str">
        <f t="shared" si="64"/>
        <v/>
      </c>
      <c r="BU84" s="305" t="str">
        <f t="shared" si="50"/>
        <v/>
      </c>
      <c r="BV84" s="305" t="str">
        <f t="shared" si="51"/>
        <v/>
      </c>
      <c r="BW84" s="305" t="str">
        <f t="shared" si="52"/>
        <v/>
      </c>
      <c r="BX84" s="307" t="str">
        <f t="shared" si="53"/>
        <v/>
      </c>
      <c r="BY84" s="308" t="str">
        <f t="shared" si="54"/>
        <v/>
      </c>
    </row>
    <row r="85" spans="1:77" s="4" customFormat="1" ht="15.75" x14ac:dyDescent="0.25">
      <c r="A85" s="106">
        <v>64</v>
      </c>
      <c r="B85" s="290"/>
      <c r="C85" s="20"/>
      <c r="D85" s="635"/>
      <c r="E85" s="637"/>
      <c r="F85" s="639"/>
      <c r="G85" s="45"/>
      <c r="H85" s="291"/>
      <c r="I85" s="291"/>
      <c r="J85" s="292"/>
      <c r="K85" s="293"/>
      <c r="L85" s="35" t="str">
        <f t="shared" si="0"/>
        <v/>
      </c>
      <c r="M85" s="35" t="str">
        <f t="shared" si="1"/>
        <v/>
      </c>
      <c r="N85" s="35" t="str">
        <f t="shared" si="2"/>
        <v/>
      </c>
      <c r="O85" s="36" t="str">
        <f t="shared" si="3"/>
        <v/>
      </c>
      <c r="P85" s="37" t="str">
        <f t="shared" si="55"/>
        <v/>
      </c>
      <c r="Q85" s="69" t="str">
        <f t="shared" si="4"/>
        <v/>
      </c>
      <c r="R85" s="294" t="str">
        <f t="shared" si="5"/>
        <v/>
      </c>
      <c r="S85" s="37" t="str">
        <f t="shared" si="6"/>
        <v/>
      </c>
      <c r="T85" s="69" t="str">
        <f t="shared" si="7"/>
        <v/>
      </c>
      <c r="U85" s="294" t="str">
        <f t="shared" si="8"/>
        <v/>
      </c>
      <c r="V85" s="37" t="str">
        <f t="shared" si="9"/>
        <v/>
      </c>
      <c r="W85" s="69" t="str">
        <f t="shared" si="10"/>
        <v/>
      </c>
      <c r="X85" s="38" t="str">
        <f t="shared" si="11"/>
        <v/>
      </c>
      <c r="Y85" s="38" t="str">
        <f t="shared" si="12"/>
        <v/>
      </c>
      <c r="Z85" s="38" t="str">
        <f t="shared" si="13"/>
        <v/>
      </c>
      <c r="AA85" s="39" t="str">
        <f t="shared" si="14"/>
        <v/>
      </c>
      <c r="AB85" s="295">
        <f t="shared" si="15"/>
        <v>0</v>
      </c>
      <c r="AC85" s="295" t="str">
        <f t="shared" si="16"/>
        <v/>
      </c>
      <c r="AD85" s="295" t="str">
        <f t="shared" si="17"/>
        <v/>
      </c>
      <c r="AE85" s="296" t="str">
        <f t="shared" si="18"/>
        <v/>
      </c>
      <c r="AF85" s="296" t="str">
        <f t="shared" si="19"/>
        <v/>
      </c>
      <c r="AG85" s="297" t="str">
        <f t="shared" si="20"/>
        <v/>
      </c>
      <c r="AH85" s="296" t="str">
        <f t="shared" si="21"/>
        <v/>
      </c>
      <c r="AI85" s="296" t="str">
        <f t="shared" si="22"/>
        <v/>
      </c>
      <c r="AJ85" s="297" t="str">
        <f t="shared" si="23"/>
        <v/>
      </c>
      <c r="AK85" s="296" t="str">
        <f t="shared" si="24"/>
        <v/>
      </c>
      <c r="AL85" s="296" t="str">
        <f t="shared" si="25"/>
        <v/>
      </c>
      <c r="AM85" s="297" t="str">
        <f t="shared" si="26"/>
        <v/>
      </c>
      <c r="AN85" s="298" t="str">
        <f t="shared" si="27"/>
        <v/>
      </c>
      <c r="AO85" s="299" t="str">
        <f t="shared" si="28"/>
        <v/>
      </c>
      <c r="AP85" s="296" t="str">
        <f t="shared" si="29"/>
        <v/>
      </c>
      <c r="AQ85" s="297" t="str">
        <f t="shared" si="30"/>
        <v/>
      </c>
      <c r="AR85" s="299" t="str">
        <f t="shared" si="31"/>
        <v/>
      </c>
      <c r="AS85" s="296" t="str">
        <f t="shared" si="32"/>
        <v/>
      </c>
      <c r="AT85" s="297" t="str">
        <f t="shared" si="33"/>
        <v/>
      </c>
      <c r="AU85" s="299" t="str">
        <f t="shared" si="34"/>
        <v/>
      </c>
      <c r="AV85" s="296" t="str">
        <f t="shared" si="35"/>
        <v/>
      </c>
      <c r="AW85" s="297" t="str">
        <f t="shared" si="36"/>
        <v/>
      </c>
      <c r="AX85" s="300"/>
      <c r="AY85" s="297" t="str">
        <f t="shared" si="37"/>
        <v/>
      </c>
      <c r="AZ85" s="297" t="str">
        <f t="shared" si="38"/>
        <v/>
      </c>
      <c r="BA85" s="301" t="str">
        <f t="shared" si="39"/>
        <v/>
      </c>
      <c r="BB85" s="302" t="str">
        <f t="shared" si="40"/>
        <v/>
      </c>
      <c r="BC85" s="303" t="str">
        <f t="shared" si="41"/>
        <v/>
      </c>
      <c r="BD85" s="301" t="str">
        <f t="shared" si="42"/>
        <v/>
      </c>
      <c r="BE85" s="302" t="str">
        <f t="shared" si="43"/>
        <v/>
      </c>
      <c r="BF85" s="303" t="str">
        <f t="shared" si="44"/>
        <v/>
      </c>
      <c r="BG85" s="301" t="str">
        <f t="shared" si="45"/>
        <v/>
      </c>
      <c r="BH85" s="304" t="str">
        <f t="shared" si="46"/>
        <v/>
      </c>
      <c r="BI85" s="305" t="str">
        <f t="shared" si="47"/>
        <v/>
      </c>
      <c r="BJ85" s="305" t="str">
        <f t="shared" si="48"/>
        <v/>
      </c>
      <c r="BK85" s="443" t="str">
        <f t="shared" si="49"/>
        <v/>
      </c>
      <c r="BL85" s="306" t="str">
        <f t="shared" si="56"/>
        <v/>
      </c>
      <c r="BM85" s="100" t="str">
        <f t="shared" si="57"/>
        <v/>
      </c>
      <c r="BN85" s="101" t="str">
        <f t="shared" si="58"/>
        <v/>
      </c>
      <c r="BO85" s="102" t="str">
        <f t="shared" si="59"/>
        <v/>
      </c>
      <c r="BP85" s="100" t="str">
        <f t="shared" si="60"/>
        <v/>
      </c>
      <c r="BQ85" s="101" t="str">
        <f t="shared" si="61"/>
        <v/>
      </c>
      <c r="BR85" s="102" t="str">
        <f t="shared" si="62"/>
        <v/>
      </c>
      <c r="BS85" s="100" t="str">
        <f t="shared" si="63"/>
        <v/>
      </c>
      <c r="BT85" s="105" t="str">
        <f t="shared" si="64"/>
        <v/>
      </c>
      <c r="BU85" s="305" t="str">
        <f t="shared" si="50"/>
        <v/>
      </c>
      <c r="BV85" s="305" t="str">
        <f t="shared" si="51"/>
        <v/>
      </c>
      <c r="BW85" s="305" t="str">
        <f t="shared" si="52"/>
        <v/>
      </c>
      <c r="BX85" s="307" t="str">
        <f t="shared" si="53"/>
        <v/>
      </c>
      <c r="BY85" s="308" t="str">
        <f t="shared" si="54"/>
        <v/>
      </c>
    </row>
    <row r="86" spans="1:77" s="4" customFormat="1" ht="15.75" x14ac:dyDescent="0.25">
      <c r="A86" s="106">
        <v>65</v>
      </c>
      <c r="B86" s="290"/>
      <c r="C86" s="20"/>
      <c r="D86" s="635"/>
      <c r="E86" s="637"/>
      <c r="F86" s="639"/>
      <c r="G86" s="45"/>
      <c r="H86" s="291"/>
      <c r="I86" s="291"/>
      <c r="J86" s="292"/>
      <c r="K86" s="293"/>
      <c r="L86" s="35" t="str">
        <f t="shared" ref="L86:L147" si="65">IF($X$21=0,"",IF(D86="","",IF($H86="","",IF($G86="","",IF($H86/$G86&gt;=$L$21,"yes","NC")))))</f>
        <v/>
      </c>
      <c r="M86" s="35" t="str">
        <f t="shared" ref="M86:M147" si="66">IF($X$21=0,"",IF($D86="","",IF($H86="","",IF($I86="","",IF($I86/$G86&gt;=$M$21,"yes","NC")))))</f>
        <v/>
      </c>
      <c r="N86" s="35" t="str">
        <f t="shared" ref="N86:N147" si="67">IF($X$21=0,"",IF($D86="","",IF($H86="","",IF($J86="","",IF($G86/$J86&lt;=$N$21,"yes","NC")))))</f>
        <v/>
      </c>
      <c r="O86" s="36" t="str">
        <f t="shared" ref="O86:O147" si="68">IF($D86="","",IF($P$18="","",IF(OR($P86&lt;$O$18,$P86&gt;$Q$18),"NC","yes")))</f>
        <v/>
      </c>
      <c r="P86" s="37" t="str">
        <f t="shared" si="55"/>
        <v/>
      </c>
      <c r="Q86" s="69" t="str">
        <f t="shared" ref="Q86:Q147" si="69">IF($D86=0,"",IF(O86="yes",($P86/$P$18),IF(OR($P86&lt;$O$18,$P86&gt;$Q$18),($P86/$P$18))))</f>
        <v/>
      </c>
      <c r="R86" s="294" t="str">
        <f t="shared" ref="R86:R147" si="70">IF($D86="","",IF($S$18="","",IF(OR($S86&lt;$R$18,$S86&gt;$T$18),"NC","yes")))</f>
        <v/>
      </c>
      <c r="S86" s="37" t="str">
        <f t="shared" ref="S86:S147" si="71">IF($D86="","",$I86/$G86)</f>
        <v/>
      </c>
      <c r="T86" s="69" t="str">
        <f t="shared" ref="T86:T147" si="72">IF($D86=0,"",IF(R86="yes",($S86/$S$18),IF(OR($S86&gt;$R$18,$S86&lt;$T$18),($S86/$S$18))))</f>
        <v/>
      </c>
      <c r="U86" s="294" t="str">
        <f t="shared" ref="U86:U147" si="73">IF($D86="","",IF($V$18="","",IF(OR($V86&lt;$U$18,V86&gt;$W$18),"NC","yes")))</f>
        <v/>
      </c>
      <c r="V86" s="37" t="str">
        <f t="shared" ref="V86:V147" si="74">IF($D86="","",$G86/$J86)</f>
        <v/>
      </c>
      <c r="W86" s="69" t="str">
        <f t="shared" ref="W86:W146" si="75">IF($D86="","",IF(U86="yes",(V86/V$18),IF(OR(V86&lt;$U$18,V86&gt;W$18),(V86/V$18))))</f>
        <v/>
      </c>
      <c r="X86" s="38" t="str">
        <f t="shared" ref="X86:X146" si="76">IF(C86="","",IF($D86="",$H86,""))</f>
        <v/>
      </c>
      <c r="Y86" s="38" t="str">
        <f t="shared" ref="Y86:Y147" si="77">IF($C86="","",IF($D86="",$H86,""))</f>
        <v/>
      </c>
      <c r="Z86" s="38" t="str">
        <f t="shared" ref="Z86:Z147" si="78">IF($C86="","",IF($D86="",$I86,""))</f>
        <v/>
      </c>
      <c r="AA86" s="39" t="str">
        <f t="shared" ref="AA86:AA147" si="79">IF($C86="","",IF($D86="",J86,""))</f>
        <v/>
      </c>
      <c r="AB86" s="295">
        <f t="shared" ref="AB86:AB147" si="80">B85</f>
        <v>0</v>
      </c>
      <c r="AC86" s="295" t="str">
        <f t="shared" ref="AC86:AC146" si="81">IF($C86="","",$C86)</f>
        <v/>
      </c>
      <c r="AD86" s="295" t="str">
        <f t="shared" ref="AD86:AD146" si="82">IF($D86="","",IF(AN86="below",$G86,"0"))</f>
        <v/>
      </c>
      <c r="AE86" s="296" t="str">
        <f t="shared" ref="AE86:AE146" si="83">IF($D86="","",IF(AN86="below",$H86,0))</f>
        <v/>
      </c>
      <c r="AF86" s="296" t="str">
        <f t="shared" ref="AF86:AF146" si="84">IF($D86="","",$H86/$G86)</f>
        <v/>
      </c>
      <c r="AG86" s="297" t="str">
        <f t="shared" ref="AG86:AG146" si="85">IF($D86="","",IF(AF86&gt;$AB$11,"Yes",IF(AF86&lt;$AB$11,"NC")))</f>
        <v/>
      </c>
      <c r="AH86" s="296" t="str">
        <f t="shared" ref="AH86:AH146" si="86">IF($D86="","",IF(AN86="above",$I86,0))</f>
        <v/>
      </c>
      <c r="AI86" s="296" t="str">
        <f t="shared" ref="AI86:AI146" si="87">IF($D86="","",IF(AN86="above",$I86/$F86,0))</f>
        <v/>
      </c>
      <c r="AJ86" s="297" t="str">
        <f t="shared" ref="AJ86:AJ146" si="88">IF(AI86="","",IF(AI86&gt;=$AB$12,"Yes",IF(AI86&lt;$AB$12,"NC")))</f>
        <v/>
      </c>
      <c r="AK86" s="296" t="str">
        <f t="shared" ref="AK86:AK146" si="89">IF($D86="","",IF(AN86="below",$J86,0))</f>
        <v/>
      </c>
      <c r="AL86" s="296" t="str">
        <f t="shared" ref="AL86:AL146" si="90">IF($D86="","",$G86/$J86)</f>
        <v/>
      </c>
      <c r="AM86" s="297" t="str">
        <f t="shared" ref="AM86:AM146" si="91">IF(AL86="","",IF(AL86&lt;=$AB$13,"Yes",IF(AL86&gt;$AB$13,"NC")))</f>
        <v/>
      </c>
      <c r="AN86" s="298" t="str">
        <f t="shared" ref="AN86:AN146" si="92">IF($B86="","",IF(BX86&gt;$F$16,"above","below"))</f>
        <v/>
      </c>
      <c r="AO86" s="299" t="str">
        <f t="shared" ref="AO86:AO146" si="93">IF(AN86="","",IF(AN86="below",$H86,""))</f>
        <v/>
      </c>
      <c r="AP86" s="296" t="str">
        <f t="shared" ref="AP86:AP146" si="94">IF($AN86="","",IF($AN86="above","",$H86/$G86))</f>
        <v/>
      </c>
      <c r="AQ86" s="297" t="str">
        <f t="shared" ref="AQ86:AQ146" si="95">IF(AP86="","",IF(AP86&gt;$AB$11,"Yes",IF(AP86&lt;$AB$11,"NC")))</f>
        <v/>
      </c>
      <c r="AR86" s="299" t="str">
        <f t="shared" ref="AR86:AR146" si="96">IF($AN86="","",IF($AN86="above","",$I86))</f>
        <v/>
      </c>
      <c r="AS86" s="296" t="str">
        <f t="shared" ref="AS86:AS146" si="97">IF($AN86="","",IF($AN86="above","",$I86/$G86))</f>
        <v/>
      </c>
      <c r="AT86" s="297" t="str">
        <f t="shared" ref="AT86:AT146" si="98">IF(AN86="","",IF(($I86/$G86&gt;$AB$12),"Yes",IF(($I86/$G86)&lt;$AB$12,"NC")))</f>
        <v/>
      </c>
      <c r="AU86" s="299" t="str">
        <f t="shared" ref="AU86:AU146" si="99">IF($AN86="","",IF($AN86="above","",$J86))</f>
        <v/>
      </c>
      <c r="AV86" s="296" t="str">
        <f t="shared" ref="AV86:AV146" si="100">IF($AN86="","",IF($AN86="above","",$G86/$J86))</f>
        <v/>
      </c>
      <c r="AW86" s="297" t="str">
        <f t="shared" ref="AW86:AW146" si="101">IF(AV86="","",IF(AV86&lt;=$AB$13,"Yes",IF(AV86&gt;$AB$13,"NC")))</f>
        <v/>
      </c>
      <c r="AX86" s="300"/>
      <c r="AY86" s="297" t="str">
        <f t="shared" ref="AY86:AY146" si="102">IF($D86="","",IF($AZ$18="","",IF(OR($AZ86&lt;$AY$18,$AZ86&gt;$BA$18),"NC","yes")))</f>
        <v/>
      </c>
      <c r="AZ86" s="297" t="str">
        <f t="shared" ref="AZ86:AZ146" si="103">IF($D86="","",$H86/$G86)</f>
        <v/>
      </c>
      <c r="BA86" s="301" t="str">
        <f t="shared" ref="BA86:BA146" si="104">IF($D86=0,"",IF(AY86="yes",($AZ86/$AZ$18),IF(OR($AZ86&lt;$AY$18,$AZ86&gt;$BA$18),($AZ86/$AZ$18))))</f>
        <v/>
      </c>
      <c r="BB86" s="302" t="str">
        <f t="shared" ref="BB86:BB146" si="105">IF($D86="","",IF($BC$18="","",IF(OR($BC86&lt;$BB$18,$BC86&gt;$BD$18),"NC","yes")))</f>
        <v/>
      </c>
      <c r="BC86" s="303" t="str">
        <f t="shared" ref="BC86:BC146" si="106">IF($D86="","",$I86/$G86)</f>
        <v/>
      </c>
      <c r="BD86" s="301" t="str">
        <f t="shared" ref="BD86:BD146" si="107">IF($D86=0,"",IF(BB86="yes",($BC86/$BC$18),IF(OR($BC86&gt;$BB$18,$BC86&lt;$BD$18),($BC86/$BC$18))))</f>
        <v/>
      </c>
      <c r="BE86" s="302" t="str">
        <f t="shared" ref="BE86:BE146" si="108">IF($D86="","",IF($BF$18="","",IF(OR($BF86&lt;$BE$18,BF86&gt;$BG$18),"NC","yes")))</f>
        <v/>
      </c>
      <c r="BF86" s="303" t="str">
        <f t="shared" ref="BF86:BF146" si="109">IF($D86="","",$G86/$J86)</f>
        <v/>
      </c>
      <c r="BG86" s="301" t="str">
        <f t="shared" ref="BG86:BG146" si="110">IF($D86="","",IF(BE86="yes",(BF86/BF$18),IF(OR(BF86&lt;$U$18,BF86&gt;BG$18),(BF86/BF$18))))</f>
        <v/>
      </c>
      <c r="BH86" s="304" t="str">
        <f t="shared" ref="BH86:BH146" si="111">IF(G86&gt; 0,F86/G86,"")</f>
        <v/>
      </c>
      <c r="BI86" s="305" t="str">
        <f t="shared" ref="BI86:BI146" si="112">IF(BH86="","",IF(AN86="below","",IF($BY$17="Y","",IF(AF86&gt;$AB$11,"Yes",IF(AF86&lt;$AB$11,"NC")))))</f>
        <v/>
      </c>
      <c r="BJ86" s="305" t="str">
        <f t="shared" ref="BJ86:BJ146" si="113">IF(BH86="","",IF(AN86="below","",IF($BY$17="Y","",IF(($I86/$G86)&gt;=$AB$12,"Yes",IF(($I86/$G86)&lt;$AB$12,"NC")))))</f>
        <v/>
      </c>
      <c r="BK86" s="443" t="str">
        <f t="shared" ref="BK86:BK146" si="114">IF(BH86="","",IF(AN86="below","",IF($BY$17="Y","",IF(AL86&lt;=$AB$13,"Yes",IF(AL86&gt;$AB$13,"NC")))))</f>
        <v/>
      </c>
      <c r="BL86" s="306" t="str">
        <f t="shared" si="56"/>
        <v/>
      </c>
      <c r="BM86" s="100" t="str">
        <f t="shared" si="57"/>
        <v/>
      </c>
      <c r="BN86" s="101" t="str">
        <f t="shared" si="58"/>
        <v/>
      </c>
      <c r="BO86" s="102" t="str">
        <f t="shared" si="59"/>
        <v/>
      </c>
      <c r="BP86" s="100" t="str">
        <f t="shared" si="60"/>
        <v/>
      </c>
      <c r="BQ86" s="101" t="str">
        <f t="shared" si="61"/>
        <v/>
      </c>
      <c r="BR86" s="102" t="str">
        <f t="shared" si="62"/>
        <v/>
      </c>
      <c r="BS86" s="100" t="str">
        <f t="shared" si="63"/>
        <v/>
      </c>
      <c r="BT86" s="105" t="str">
        <f t="shared" si="64"/>
        <v/>
      </c>
      <c r="BU86" s="305" t="str">
        <f t="shared" ref="BU86:BU146" si="115">IF($BY$17="N","",$AY86)</f>
        <v/>
      </c>
      <c r="BV86" s="305" t="str">
        <f t="shared" ref="BV86:BV146" si="116">IF($BY$17="N","",$BB86)</f>
        <v/>
      </c>
      <c r="BW86" s="305" t="str">
        <f t="shared" ref="BW86:BW146" si="117">IF($BY$17="N","",$BE86)</f>
        <v/>
      </c>
      <c r="BX86" s="307" t="str">
        <f t="shared" ref="BX86:BX146" si="118">IF(F86&gt;0,F86/G86,"")</f>
        <v/>
      </c>
      <c r="BY86" s="308" t="str">
        <f t="shared" ref="BY86:BY146" si="119">IF(BX86="","",IF(BX86&gt;$F$16,"above","below"))</f>
        <v/>
      </c>
    </row>
    <row r="87" spans="1:77" s="4" customFormat="1" ht="15.75" x14ac:dyDescent="0.25">
      <c r="A87" s="106">
        <v>66</v>
      </c>
      <c r="B87" s="290"/>
      <c r="C87" s="20"/>
      <c r="D87" s="635"/>
      <c r="E87" s="637"/>
      <c r="F87" s="639"/>
      <c r="G87" s="45"/>
      <c r="H87" s="291"/>
      <c r="I87" s="291"/>
      <c r="J87" s="292"/>
      <c r="K87" s="293"/>
      <c r="L87" s="35" t="str">
        <f t="shared" si="65"/>
        <v/>
      </c>
      <c r="M87" s="35" t="str">
        <f t="shared" si="66"/>
        <v/>
      </c>
      <c r="N87" s="35" t="str">
        <f t="shared" si="67"/>
        <v/>
      </c>
      <c r="O87" s="36" t="str">
        <f t="shared" si="68"/>
        <v/>
      </c>
      <c r="P87" s="37" t="str">
        <f t="shared" ref="P87:P147" si="120">IF($D87="","",H87/$G87)</f>
        <v/>
      </c>
      <c r="Q87" s="69" t="str">
        <f t="shared" si="69"/>
        <v/>
      </c>
      <c r="R87" s="294" t="str">
        <f t="shared" si="70"/>
        <v/>
      </c>
      <c r="S87" s="37" t="str">
        <f t="shared" si="71"/>
        <v/>
      </c>
      <c r="T87" s="69" t="str">
        <f t="shared" si="72"/>
        <v/>
      </c>
      <c r="U87" s="294" t="str">
        <f t="shared" si="73"/>
        <v/>
      </c>
      <c r="V87" s="37" t="str">
        <f t="shared" si="74"/>
        <v/>
      </c>
      <c r="W87" s="69" t="str">
        <f t="shared" si="75"/>
        <v/>
      </c>
      <c r="X87" s="38" t="str">
        <f t="shared" si="76"/>
        <v/>
      </c>
      <c r="Y87" s="38" t="str">
        <f t="shared" si="77"/>
        <v/>
      </c>
      <c r="Z87" s="38" t="str">
        <f t="shared" si="78"/>
        <v/>
      </c>
      <c r="AA87" s="39" t="str">
        <f t="shared" si="79"/>
        <v/>
      </c>
      <c r="AB87" s="295">
        <f t="shared" si="80"/>
        <v>0</v>
      </c>
      <c r="AC87" s="295" t="str">
        <f t="shared" si="81"/>
        <v/>
      </c>
      <c r="AD87" s="295" t="str">
        <f t="shared" si="82"/>
        <v/>
      </c>
      <c r="AE87" s="296" t="str">
        <f t="shared" si="83"/>
        <v/>
      </c>
      <c r="AF87" s="296" t="str">
        <f t="shared" si="84"/>
        <v/>
      </c>
      <c r="AG87" s="297" t="str">
        <f t="shared" si="85"/>
        <v/>
      </c>
      <c r="AH87" s="296" t="str">
        <f t="shared" si="86"/>
        <v/>
      </c>
      <c r="AI87" s="296" t="str">
        <f t="shared" si="87"/>
        <v/>
      </c>
      <c r="AJ87" s="297" t="str">
        <f t="shared" si="88"/>
        <v/>
      </c>
      <c r="AK87" s="296" t="str">
        <f t="shared" si="89"/>
        <v/>
      </c>
      <c r="AL87" s="296" t="str">
        <f t="shared" si="90"/>
        <v/>
      </c>
      <c r="AM87" s="297" t="str">
        <f t="shared" si="91"/>
        <v/>
      </c>
      <c r="AN87" s="298" t="str">
        <f t="shared" si="92"/>
        <v/>
      </c>
      <c r="AO87" s="299" t="str">
        <f t="shared" si="93"/>
        <v/>
      </c>
      <c r="AP87" s="296" t="str">
        <f t="shared" si="94"/>
        <v/>
      </c>
      <c r="AQ87" s="297" t="str">
        <f t="shared" si="95"/>
        <v/>
      </c>
      <c r="AR87" s="299" t="str">
        <f t="shared" si="96"/>
        <v/>
      </c>
      <c r="AS87" s="296" t="str">
        <f t="shared" si="97"/>
        <v/>
      </c>
      <c r="AT87" s="297" t="str">
        <f t="shared" si="98"/>
        <v/>
      </c>
      <c r="AU87" s="299" t="str">
        <f t="shared" si="99"/>
        <v/>
      </c>
      <c r="AV87" s="296" t="str">
        <f t="shared" si="100"/>
        <v/>
      </c>
      <c r="AW87" s="297" t="str">
        <f t="shared" si="101"/>
        <v/>
      </c>
      <c r="AX87" s="300"/>
      <c r="AY87" s="297" t="str">
        <f t="shared" si="102"/>
        <v/>
      </c>
      <c r="AZ87" s="297" t="str">
        <f t="shared" si="103"/>
        <v/>
      </c>
      <c r="BA87" s="301" t="str">
        <f t="shared" si="104"/>
        <v/>
      </c>
      <c r="BB87" s="302" t="str">
        <f t="shared" si="105"/>
        <v/>
      </c>
      <c r="BC87" s="303" t="str">
        <f t="shared" si="106"/>
        <v/>
      </c>
      <c r="BD87" s="301" t="str">
        <f t="shared" si="107"/>
        <v/>
      </c>
      <c r="BE87" s="302" t="str">
        <f t="shared" si="108"/>
        <v/>
      </c>
      <c r="BF87" s="303" t="str">
        <f t="shared" si="109"/>
        <v/>
      </c>
      <c r="BG87" s="301" t="str">
        <f t="shared" si="110"/>
        <v/>
      </c>
      <c r="BH87" s="304" t="str">
        <f t="shared" si="111"/>
        <v/>
      </c>
      <c r="BI87" s="305" t="str">
        <f t="shared" si="112"/>
        <v/>
      </c>
      <c r="BJ87" s="305" t="str">
        <f t="shared" si="113"/>
        <v/>
      </c>
      <c r="BK87" s="443" t="str">
        <f t="shared" si="114"/>
        <v/>
      </c>
      <c r="BL87" s="306" t="str">
        <f t="shared" ref="BL87:BL146" si="121">IF(AN87="below","",IF($D87="","",IF($AZ$18="","",IF(OR($AZ87&lt;$AY$18,$AZ87&gt;$BA$18),"NC","yes"))))</f>
        <v/>
      </c>
      <c r="BM87" s="100" t="str">
        <f t="shared" ref="BM87:BM146" si="122">IF(AN87="below","",IF($D87="","",$H87/$G87))</f>
        <v/>
      </c>
      <c r="BN87" s="101" t="str">
        <f t="shared" ref="BN87:BN146" si="123">IF(AN87="below","",IF($D87=0,"",IF(BL87="yes",($AZ87/$AZ$18),IF(OR($AZ87&lt;$AY$18,$AZ87&gt;$BA$18),($AZ87/$AZ$18)))))</f>
        <v/>
      </c>
      <c r="BO87" s="102" t="str">
        <f t="shared" ref="BO87:BO146" si="124">IF(AN87="below","",IF($D87="","",IF($BC$18="","",IF(OR($BC87&lt;$BB$18,$BC87&gt;$BD$18),"NC","yes"))))</f>
        <v/>
      </c>
      <c r="BP87" s="100" t="str">
        <f t="shared" ref="BP87:BP146" si="125">IF(AN87="below","",IF($D87="","",$I87/$G87))</f>
        <v/>
      </c>
      <c r="BQ87" s="101" t="str">
        <f t="shared" ref="BQ87:BQ146" si="126">IF(AN87="below","",IF($D87=0,"",IF(BO87="yes",($BC87/$BC$18),IF(OR($BC87&gt;$BB$18,$BC87&lt;$BD$18),($BC87/$BC$18)))))</f>
        <v/>
      </c>
      <c r="BR87" s="102" t="str">
        <f t="shared" ref="BR87:BR146" si="127">IF(AN87="below","",IF($D87="","",IF($BF$18="","",IF(OR($BF87&lt;$BE$18,BS87&gt;$BG$18),"NC","yes"))))</f>
        <v/>
      </c>
      <c r="BS87" s="100" t="str">
        <f t="shared" ref="BS87:BS146" si="128">IF(AN87="below","",IF($D87="","",$G87/$J87))</f>
        <v/>
      </c>
      <c r="BT87" s="105" t="str">
        <f t="shared" ref="BT87:BT146" si="129">IF(AN87="below","",IF($D87="","",IF(BR87="yes",(BS87/BS$18),IF(OR(BS87&lt;$U$18,BS87&gt;BT$18),(BS87/BS$18)))))</f>
        <v/>
      </c>
      <c r="BU87" s="305" t="str">
        <f t="shared" si="115"/>
        <v/>
      </c>
      <c r="BV87" s="305" t="str">
        <f t="shared" si="116"/>
        <v/>
      </c>
      <c r="BW87" s="305" t="str">
        <f t="shared" si="117"/>
        <v/>
      </c>
      <c r="BX87" s="307" t="str">
        <f t="shared" si="118"/>
        <v/>
      </c>
      <c r="BY87" s="308" t="str">
        <f t="shared" si="119"/>
        <v/>
      </c>
    </row>
    <row r="88" spans="1:77" s="4" customFormat="1" ht="15.75" x14ac:dyDescent="0.25">
      <c r="A88" s="106">
        <v>67</v>
      </c>
      <c r="B88" s="290"/>
      <c r="C88" s="20"/>
      <c r="D88" s="635"/>
      <c r="E88" s="637"/>
      <c r="F88" s="639"/>
      <c r="G88" s="45"/>
      <c r="H88" s="291"/>
      <c r="I88" s="291"/>
      <c r="J88" s="292"/>
      <c r="K88" s="293"/>
      <c r="L88" s="35" t="str">
        <f t="shared" si="65"/>
        <v/>
      </c>
      <c r="M88" s="35" t="str">
        <f t="shared" si="66"/>
        <v/>
      </c>
      <c r="N88" s="35" t="str">
        <f t="shared" si="67"/>
        <v/>
      </c>
      <c r="O88" s="36" t="str">
        <f t="shared" si="68"/>
        <v/>
      </c>
      <c r="P88" s="37" t="str">
        <f t="shared" si="120"/>
        <v/>
      </c>
      <c r="Q88" s="69" t="str">
        <f t="shared" si="69"/>
        <v/>
      </c>
      <c r="R88" s="294" t="str">
        <f t="shared" si="70"/>
        <v/>
      </c>
      <c r="S88" s="37" t="str">
        <f t="shared" si="71"/>
        <v/>
      </c>
      <c r="T88" s="69" t="str">
        <f t="shared" si="72"/>
        <v/>
      </c>
      <c r="U88" s="294" t="str">
        <f t="shared" si="73"/>
        <v/>
      </c>
      <c r="V88" s="37" t="str">
        <f t="shared" si="74"/>
        <v/>
      </c>
      <c r="W88" s="69" t="str">
        <f t="shared" si="75"/>
        <v/>
      </c>
      <c r="X88" s="38" t="str">
        <f t="shared" si="76"/>
        <v/>
      </c>
      <c r="Y88" s="38" t="str">
        <f t="shared" si="77"/>
        <v/>
      </c>
      <c r="Z88" s="38" t="str">
        <f t="shared" si="78"/>
        <v/>
      </c>
      <c r="AA88" s="39" t="str">
        <f t="shared" si="79"/>
        <v/>
      </c>
      <c r="AB88" s="295">
        <f t="shared" si="80"/>
        <v>0</v>
      </c>
      <c r="AC88" s="295" t="str">
        <f t="shared" si="81"/>
        <v/>
      </c>
      <c r="AD88" s="295" t="str">
        <f t="shared" si="82"/>
        <v/>
      </c>
      <c r="AE88" s="296" t="str">
        <f t="shared" si="83"/>
        <v/>
      </c>
      <c r="AF88" s="296" t="str">
        <f t="shared" si="84"/>
        <v/>
      </c>
      <c r="AG88" s="297" t="str">
        <f t="shared" si="85"/>
        <v/>
      </c>
      <c r="AH88" s="296" t="str">
        <f t="shared" si="86"/>
        <v/>
      </c>
      <c r="AI88" s="296" t="str">
        <f t="shared" si="87"/>
        <v/>
      </c>
      <c r="AJ88" s="297" t="str">
        <f t="shared" si="88"/>
        <v/>
      </c>
      <c r="AK88" s="296" t="str">
        <f t="shared" si="89"/>
        <v/>
      </c>
      <c r="AL88" s="296" t="str">
        <f t="shared" si="90"/>
        <v/>
      </c>
      <c r="AM88" s="297" t="str">
        <f t="shared" si="91"/>
        <v/>
      </c>
      <c r="AN88" s="298" t="str">
        <f t="shared" si="92"/>
        <v/>
      </c>
      <c r="AO88" s="299" t="str">
        <f t="shared" si="93"/>
        <v/>
      </c>
      <c r="AP88" s="296" t="str">
        <f t="shared" si="94"/>
        <v/>
      </c>
      <c r="AQ88" s="297" t="str">
        <f t="shared" si="95"/>
        <v/>
      </c>
      <c r="AR88" s="299" t="str">
        <f t="shared" si="96"/>
        <v/>
      </c>
      <c r="AS88" s="296" t="str">
        <f t="shared" si="97"/>
        <v/>
      </c>
      <c r="AT88" s="297" t="str">
        <f t="shared" si="98"/>
        <v/>
      </c>
      <c r="AU88" s="299" t="str">
        <f t="shared" si="99"/>
        <v/>
      </c>
      <c r="AV88" s="296" t="str">
        <f t="shared" si="100"/>
        <v/>
      </c>
      <c r="AW88" s="297" t="str">
        <f t="shared" si="101"/>
        <v/>
      </c>
      <c r="AX88" s="300"/>
      <c r="AY88" s="297" t="str">
        <f t="shared" si="102"/>
        <v/>
      </c>
      <c r="AZ88" s="297" t="str">
        <f t="shared" si="103"/>
        <v/>
      </c>
      <c r="BA88" s="301" t="str">
        <f t="shared" si="104"/>
        <v/>
      </c>
      <c r="BB88" s="302" t="str">
        <f t="shared" si="105"/>
        <v/>
      </c>
      <c r="BC88" s="303" t="str">
        <f t="shared" si="106"/>
        <v/>
      </c>
      <c r="BD88" s="301" t="str">
        <f t="shared" si="107"/>
        <v/>
      </c>
      <c r="BE88" s="302" t="str">
        <f t="shared" si="108"/>
        <v/>
      </c>
      <c r="BF88" s="303" t="str">
        <f t="shared" si="109"/>
        <v/>
      </c>
      <c r="BG88" s="301" t="str">
        <f t="shared" si="110"/>
        <v/>
      </c>
      <c r="BH88" s="304" t="str">
        <f t="shared" si="111"/>
        <v/>
      </c>
      <c r="BI88" s="305" t="str">
        <f t="shared" si="112"/>
        <v/>
      </c>
      <c r="BJ88" s="305" t="str">
        <f t="shared" si="113"/>
        <v/>
      </c>
      <c r="BK88" s="443" t="str">
        <f t="shared" si="114"/>
        <v/>
      </c>
      <c r="BL88" s="306" t="str">
        <f t="shared" si="121"/>
        <v/>
      </c>
      <c r="BM88" s="100" t="str">
        <f t="shared" si="122"/>
        <v/>
      </c>
      <c r="BN88" s="101" t="str">
        <f t="shared" si="123"/>
        <v/>
      </c>
      <c r="BO88" s="102" t="str">
        <f t="shared" si="124"/>
        <v/>
      </c>
      <c r="BP88" s="100" t="str">
        <f t="shared" si="125"/>
        <v/>
      </c>
      <c r="BQ88" s="101" t="str">
        <f t="shared" si="126"/>
        <v/>
      </c>
      <c r="BR88" s="102" t="str">
        <f t="shared" si="127"/>
        <v/>
      </c>
      <c r="BS88" s="100" t="str">
        <f t="shared" si="128"/>
        <v/>
      </c>
      <c r="BT88" s="105" t="str">
        <f t="shared" si="129"/>
        <v/>
      </c>
      <c r="BU88" s="305" t="str">
        <f t="shared" si="115"/>
        <v/>
      </c>
      <c r="BV88" s="305" t="str">
        <f t="shared" si="116"/>
        <v/>
      </c>
      <c r="BW88" s="305" t="str">
        <f t="shared" si="117"/>
        <v/>
      </c>
      <c r="BX88" s="307" t="str">
        <f t="shared" si="118"/>
        <v/>
      </c>
      <c r="BY88" s="308" t="str">
        <f t="shared" si="119"/>
        <v/>
      </c>
    </row>
    <row r="89" spans="1:77" s="4" customFormat="1" ht="15.75" x14ac:dyDescent="0.25">
      <c r="A89" s="106">
        <v>68</v>
      </c>
      <c r="B89" s="290"/>
      <c r="C89" s="20"/>
      <c r="D89" s="635"/>
      <c r="E89" s="637"/>
      <c r="F89" s="639"/>
      <c r="G89" s="45"/>
      <c r="H89" s="291"/>
      <c r="I89" s="291"/>
      <c r="J89" s="292"/>
      <c r="K89" s="293"/>
      <c r="L89" s="35" t="str">
        <f t="shared" si="65"/>
        <v/>
      </c>
      <c r="M89" s="35" t="str">
        <f t="shared" si="66"/>
        <v/>
      </c>
      <c r="N89" s="35" t="str">
        <f t="shared" si="67"/>
        <v/>
      </c>
      <c r="O89" s="36" t="str">
        <f t="shared" si="68"/>
        <v/>
      </c>
      <c r="P89" s="37" t="str">
        <f t="shared" si="120"/>
        <v/>
      </c>
      <c r="Q89" s="69" t="str">
        <f t="shared" si="69"/>
        <v/>
      </c>
      <c r="R89" s="294" t="str">
        <f t="shared" si="70"/>
        <v/>
      </c>
      <c r="S89" s="37" t="str">
        <f t="shared" si="71"/>
        <v/>
      </c>
      <c r="T89" s="69" t="str">
        <f t="shared" si="72"/>
        <v/>
      </c>
      <c r="U89" s="294" t="str">
        <f t="shared" si="73"/>
        <v/>
      </c>
      <c r="V89" s="37" t="str">
        <f t="shared" si="74"/>
        <v/>
      </c>
      <c r="W89" s="69" t="str">
        <f t="shared" si="75"/>
        <v/>
      </c>
      <c r="X89" s="38" t="str">
        <f t="shared" si="76"/>
        <v/>
      </c>
      <c r="Y89" s="38" t="str">
        <f t="shared" si="77"/>
        <v/>
      </c>
      <c r="Z89" s="38" t="str">
        <f t="shared" si="78"/>
        <v/>
      </c>
      <c r="AA89" s="39" t="str">
        <f t="shared" si="79"/>
        <v/>
      </c>
      <c r="AB89" s="295">
        <f t="shared" si="80"/>
        <v>0</v>
      </c>
      <c r="AC89" s="295" t="str">
        <f t="shared" si="81"/>
        <v/>
      </c>
      <c r="AD89" s="295" t="str">
        <f t="shared" si="82"/>
        <v/>
      </c>
      <c r="AE89" s="296" t="str">
        <f t="shared" si="83"/>
        <v/>
      </c>
      <c r="AF89" s="296" t="str">
        <f t="shared" si="84"/>
        <v/>
      </c>
      <c r="AG89" s="297" t="str">
        <f t="shared" si="85"/>
        <v/>
      </c>
      <c r="AH89" s="296" t="str">
        <f t="shared" si="86"/>
        <v/>
      </c>
      <c r="AI89" s="296" t="str">
        <f t="shared" si="87"/>
        <v/>
      </c>
      <c r="AJ89" s="297" t="str">
        <f t="shared" si="88"/>
        <v/>
      </c>
      <c r="AK89" s="296" t="str">
        <f t="shared" si="89"/>
        <v/>
      </c>
      <c r="AL89" s="296" t="str">
        <f t="shared" si="90"/>
        <v/>
      </c>
      <c r="AM89" s="297" t="str">
        <f t="shared" si="91"/>
        <v/>
      </c>
      <c r="AN89" s="298" t="str">
        <f t="shared" si="92"/>
        <v/>
      </c>
      <c r="AO89" s="299" t="str">
        <f t="shared" si="93"/>
        <v/>
      </c>
      <c r="AP89" s="296" t="str">
        <f t="shared" si="94"/>
        <v/>
      </c>
      <c r="AQ89" s="297" t="str">
        <f t="shared" si="95"/>
        <v/>
      </c>
      <c r="AR89" s="299" t="str">
        <f t="shared" si="96"/>
        <v/>
      </c>
      <c r="AS89" s="296" t="str">
        <f t="shared" si="97"/>
        <v/>
      </c>
      <c r="AT89" s="297" t="str">
        <f t="shared" si="98"/>
        <v/>
      </c>
      <c r="AU89" s="299" t="str">
        <f t="shared" si="99"/>
        <v/>
      </c>
      <c r="AV89" s="296" t="str">
        <f t="shared" si="100"/>
        <v/>
      </c>
      <c r="AW89" s="297" t="str">
        <f t="shared" si="101"/>
        <v/>
      </c>
      <c r="AX89" s="300"/>
      <c r="AY89" s="297" t="str">
        <f t="shared" si="102"/>
        <v/>
      </c>
      <c r="AZ89" s="297" t="str">
        <f t="shared" si="103"/>
        <v/>
      </c>
      <c r="BA89" s="301" t="str">
        <f t="shared" si="104"/>
        <v/>
      </c>
      <c r="BB89" s="302" t="str">
        <f t="shared" si="105"/>
        <v/>
      </c>
      <c r="BC89" s="303" t="str">
        <f t="shared" si="106"/>
        <v/>
      </c>
      <c r="BD89" s="301" t="str">
        <f t="shared" si="107"/>
        <v/>
      </c>
      <c r="BE89" s="302" t="str">
        <f t="shared" si="108"/>
        <v/>
      </c>
      <c r="BF89" s="303" t="str">
        <f t="shared" si="109"/>
        <v/>
      </c>
      <c r="BG89" s="301" t="str">
        <f t="shared" si="110"/>
        <v/>
      </c>
      <c r="BH89" s="304" t="str">
        <f t="shared" si="111"/>
        <v/>
      </c>
      <c r="BI89" s="305" t="str">
        <f t="shared" si="112"/>
        <v/>
      </c>
      <c r="BJ89" s="305" t="str">
        <f t="shared" si="113"/>
        <v/>
      </c>
      <c r="BK89" s="443" t="str">
        <f t="shared" si="114"/>
        <v/>
      </c>
      <c r="BL89" s="306" t="str">
        <f t="shared" si="121"/>
        <v/>
      </c>
      <c r="BM89" s="100" t="str">
        <f t="shared" si="122"/>
        <v/>
      </c>
      <c r="BN89" s="101" t="str">
        <f t="shared" si="123"/>
        <v/>
      </c>
      <c r="BO89" s="102" t="str">
        <f t="shared" si="124"/>
        <v/>
      </c>
      <c r="BP89" s="100" t="str">
        <f t="shared" si="125"/>
        <v/>
      </c>
      <c r="BQ89" s="101" t="str">
        <f t="shared" si="126"/>
        <v/>
      </c>
      <c r="BR89" s="102" t="str">
        <f t="shared" si="127"/>
        <v/>
      </c>
      <c r="BS89" s="100" t="str">
        <f t="shared" si="128"/>
        <v/>
      </c>
      <c r="BT89" s="105" t="str">
        <f t="shared" si="129"/>
        <v/>
      </c>
      <c r="BU89" s="305" t="str">
        <f t="shared" si="115"/>
        <v/>
      </c>
      <c r="BV89" s="305" t="str">
        <f t="shared" si="116"/>
        <v/>
      </c>
      <c r="BW89" s="305" t="str">
        <f t="shared" si="117"/>
        <v/>
      </c>
      <c r="BX89" s="307" t="str">
        <f t="shared" si="118"/>
        <v/>
      </c>
      <c r="BY89" s="308" t="str">
        <f t="shared" si="119"/>
        <v/>
      </c>
    </row>
    <row r="90" spans="1:77" s="4" customFormat="1" ht="15.75" x14ac:dyDescent="0.25">
      <c r="A90" s="106">
        <v>69</v>
      </c>
      <c r="B90" s="290"/>
      <c r="C90" s="20"/>
      <c r="D90" s="635"/>
      <c r="E90" s="637"/>
      <c r="F90" s="639"/>
      <c r="G90" s="45"/>
      <c r="H90" s="291"/>
      <c r="I90" s="291"/>
      <c r="J90" s="292"/>
      <c r="K90" s="293"/>
      <c r="L90" s="35" t="str">
        <f t="shared" si="65"/>
        <v/>
      </c>
      <c r="M90" s="35" t="str">
        <f t="shared" si="66"/>
        <v/>
      </c>
      <c r="N90" s="35" t="str">
        <f t="shared" si="67"/>
        <v/>
      </c>
      <c r="O90" s="36" t="str">
        <f t="shared" si="68"/>
        <v/>
      </c>
      <c r="P90" s="37" t="str">
        <f t="shared" si="120"/>
        <v/>
      </c>
      <c r="Q90" s="69" t="str">
        <f t="shared" si="69"/>
        <v/>
      </c>
      <c r="R90" s="294" t="str">
        <f t="shared" si="70"/>
        <v/>
      </c>
      <c r="S90" s="37" t="str">
        <f t="shared" si="71"/>
        <v/>
      </c>
      <c r="T90" s="69" t="str">
        <f t="shared" si="72"/>
        <v/>
      </c>
      <c r="U90" s="294" t="str">
        <f t="shared" si="73"/>
        <v/>
      </c>
      <c r="V90" s="37" t="str">
        <f t="shared" si="74"/>
        <v/>
      </c>
      <c r="W90" s="69" t="str">
        <f t="shared" si="75"/>
        <v/>
      </c>
      <c r="X90" s="38" t="str">
        <f t="shared" si="76"/>
        <v/>
      </c>
      <c r="Y90" s="38" t="str">
        <f t="shared" si="77"/>
        <v/>
      </c>
      <c r="Z90" s="38" t="str">
        <f t="shared" si="78"/>
        <v/>
      </c>
      <c r="AA90" s="39" t="str">
        <f t="shared" si="79"/>
        <v/>
      </c>
      <c r="AB90" s="295">
        <f t="shared" si="80"/>
        <v>0</v>
      </c>
      <c r="AC90" s="295" t="str">
        <f t="shared" si="81"/>
        <v/>
      </c>
      <c r="AD90" s="295" t="str">
        <f t="shared" si="82"/>
        <v/>
      </c>
      <c r="AE90" s="296" t="str">
        <f t="shared" si="83"/>
        <v/>
      </c>
      <c r="AF90" s="296" t="str">
        <f t="shared" si="84"/>
        <v/>
      </c>
      <c r="AG90" s="297" t="str">
        <f t="shared" si="85"/>
        <v/>
      </c>
      <c r="AH90" s="296" t="str">
        <f t="shared" si="86"/>
        <v/>
      </c>
      <c r="AI90" s="296" t="str">
        <f t="shared" si="87"/>
        <v/>
      </c>
      <c r="AJ90" s="297" t="str">
        <f t="shared" si="88"/>
        <v/>
      </c>
      <c r="AK90" s="296" t="str">
        <f t="shared" si="89"/>
        <v/>
      </c>
      <c r="AL90" s="296" t="str">
        <f t="shared" si="90"/>
        <v/>
      </c>
      <c r="AM90" s="297" t="str">
        <f t="shared" si="91"/>
        <v/>
      </c>
      <c r="AN90" s="298" t="str">
        <f t="shared" si="92"/>
        <v/>
      </c>
      <c r="AO90" s="299" t="str">
        <f t="shared" si="93"/>
        <v/>
      </c>
      <c r="AP90" s="296" t="str">
        <f t="shared" si="94"/>
        <v/>
      </c>
      <c r="AQ90" s="297" t="str">
        <f t="shared" si="95"/>
        <v/>
      </c>
      <c r="AR90" s="299" t="str">
        <f t="shared" si="96"/>
        <v/>
      </c>
      <c r="AS90" s="296" t="str">
        <f t="shared" si="97"/>
        <v/>
      </c>
      <c r="AT90" s="297" t="str">
        <f t="shared" si="98"/>
        <v/>
      </c>
      <c r="AU90" s="299" t="str">
        <f t="shared" si="99"/>
        <v/>
      </c>
      <c r="AV90" s="296" t="str">
        <f t="shared" si="100"/>
        <v/>
      </c>
      <c r="AW90" s="297" t="str">
        <f t="shared" si="101"/>
        <v/>
      </c>
      <c r="AX90" s="300"/>
      <c r="AY90" s="297" t="str">
        <f t="shared" si="102"/>
        <v/>
      </c>
      <c r="AZ90" s="297" t="str">
        <f t="shared" si="103"/>
        <v/>
      </c>
      <c r="BA90" s="301" t="str">
        <f t="shared" si="104"/>
        <v/>
      </c>
      <c r="BB90" s="302" t="str">
        <f t="shared" si="105"/>
        <v/>
      </c>
      <c r="BC90" s="303" t="str">
        <f t="shared" si="106"/>
        <v/>
      </c>
      <c r="BD90" s="301" t="str">
        <f t="shared" si="107"/>
        <v/>
      </c>
      <c r="BE90" s="302" t="str">
        <f t="shared" si="108"/>
        <v/>
      </c>
      <c r="BF90" s="303" t="str">
        <f t="shared" si="109"/>
        <v/>
      </c>
      <c r="BG90" s="301" t="str">
        <f t="shared" si="110"/>
        <v/>
      </c>
      <c r="BH90" s="304" t="str">
        <f t="shared" si="111"/>
        <v/>
      </c>
      <c r="BI90" s="305" t="str">
        <f t="shared" si="112"/>
        <v/>
      </c>
      <c r="BJ90" s="305" t="str">
        <f t="shared" si="113"/>
        <v/>
      </c>
      <c r="BK90" s="443" t="str">
        <f t="shared" si="114"/>
        <v/>
      </c>
      <c r="BL90" s="306" t="str">
        <f t="shared" si="121"/>
        <v/>
      </c>
      <c r="BM90" s="100" t="str">
        <f t="shared" si="122"/>
        <v/>
      </c>
      <c r="BN90" s="101" t="str">
        <f t="shared" si="123"/>
        <v/>
      </c>
      <c r="BO90" s="102" t="str">
        <f t="shared" si="124"/>
        <v/>
      </c>
      <c r="BP90" s="100" t="str">
        <f t="shared" si="125"/>
        <v/>
      </c>
      <c r="BQ90" s="101" t="str">
        <f t="shared" si="126"/>
        <v/>
      </c>
      <c r="BR90" s="102" t="str">
        <f t="shared" si="127"/>
        <v/>
      </c>
      <c r="BS90" s="100" t="str">
        <f t="shared" si="128"/>
        <v/>
      </c>
      <c r="BT90" s="105" t="str">
        <f t="shared" si="129"/>
        <v/>
      </c>
      <c r="BU90" s="305" t="str">
        <f t="shared" si="115"/>
        <v/>
      </c>
      <c r="BV90" s="305" t="str">
        <f t="shared" si="116"/>
        <v/>
      </c>
      <c r="BW90" s="305" t="str">
        <f t="shared" si="117"/>
        <v/>
      </c>
      <c r="BX90" s="307" t="str">
        <f t="shared" si="118"/>
        <v/>
      </c>
      <c r="BY90" s="308" t="str">
        <f t="shared" si="119"/>
        <v/>
      </c>
    </row>
    <row r="91" spans="1:77" s="4" customFormat="1" ht="15.75" x14ac:dyDescent="0.25">
      <c r="A91" s="106">
        <v>70</v>
      </c>
      <c r="B91" s="290"/>
      <c r="C91" s="20"/>
      <c r="D91" s="635"/>
      <c r="E91" s="637"/>
      <c r="F91" s="639"/>
      <c r="G91" s="45"/>
      <c r="H91" s="291"/>
      <c r="I91" s="291"/>
      <c r="J91" s="292"/>
      <c r="K91" s="293"/>
      <c r="L91" s="35" t="str">
        <f t="shared" si="65"/>
        <v/>
      </c>
      <c r="M91" s="35" t="str">
        <f t="shared" si="66"/>
        <v/>
      </c>
      <c r="N91" s="35" t="str">
        <f t="shared" si="67"/>
        <v/>
      </c>
      <c r="O91" s="36" t="str">
        <f t="shared" si="68"/>
        <v/>
      </c>
      <c r="P91" s="37" t="str">
        <f t="shared" si="120"/>
        <v/>
      </c>
      <c r="Q91" s="69" t="str">
        <f t="shared" si="69"/>
        <v/>
      </c>
      <c r="R91" s="294" t="str">
        <f t="shared" si="70"/>
        <v/>
      </c>
      <c r="S91" s="37" t="str">
        <f t="shared" si="71"/>
        <v/>
      </c>
      <c r="T91" s="69" t="str">
        <f t="shared" si="72"/>
        <v/>
      </c>
      <c r="U91" s="294" t="str">
        <f t="shared" si="73"/>
        <v/>
      </c>
      <c r="V91" s="37" t="str">
        <f t="shared" si="74"/>
        <v/>
      </c>
      <c r="W91" s="69" t="str">
        <f t="shared" si="75"/>
        <v/>
      </c>
      <c r="X91" s="38" t="str">
        <f t="shared" si="76"/>
        <v/>
      </c>
      <c r="Y91" s="38" t="str">
        <f t="shared" si="77"/>
        <v/>
      </c>
      <c r="Z91" s="38" t="str">
        <f t="shared" si="78"/>
        <v/>
      </c>
      <c r="AA91" s="39" t="str">
        <f t="shared" si="79"/>
        <v/>
      </c>
      <c r="AB91" s="295">
        <f t="shared" si="80"/>
        <v>0</v>
      </c>
      <c r="AC91" s="295" t="str">
        <f t="shared" si="81"/>
        <v/>
      </c>
      <c r="AD91" s="295" t="str">
        <f t="shared" si="82"/>
        <v/>
      </c>
      <c r="AE91" s="296" t="str">
        <f t="shared" si="83"/>
        <v/>
      </c>
      <c r="AF91" s="296" t="str">
        <f t="shared" si="84"/>
        <v/>
      </c>
      <c r="AG91" s="297" t="str">
        <f t="shared" si="85"/>
        <v/>
      </c>
      <c r="AH91" s="296" t="str">
        <f t="shared" si="86"/>
        <v/>
      </c>
      <c r="AI91" s="296" t="str">
        <f t="shared" si="87"/>
        <v/>
      </c>
      <c r="AJ91" s="297" t="str">
        <f t="shared" si="88"/>
        <v/>
      </c>
      <c r="AK91" s="296" t="str">
        <f t="shared" si="89"/>
        <v/>
      </c>
      <c r="AL91" s="296" t="str">
        <f t="shared" si="90"/>
        <v/>
      </c>
      <c r="AM91" s="297" t="str">
        <f t="shared" si="91"/>
        <v/>
      </c>
      <c r="AN91" s="298" t="str">
        <f t="shared" si="92"/>
        <v/>
      </c>
      <c r="AO91" s="299" t="str">
        <f t="shared" si="93"/>
        <v/>
      </c>
      <c r="AP91" s="296" t="str">
        <f t="shared" si="94"/>
        <v/>
      </c>
      <c r="AQ91" s="297" t="str">
        <f t="shared" si="95"/>
        <v/>
      </c>
      <c r="AR91" s="299" t="str">
        <f t="shared" si="96"/>
        <v/>
      </c>
      <c r="AS91" s="296" t="str">
        <f t="shared" si="97"/>
        <v/>
      </c>
      <c r="AT91" s="297" t="str">
        <f t="shared" si="98"/>
        <v/>
      </c>
      <c r="AU91" s="299" t="str">
        <f t="shared" si="99"/>
        <v/>
      </c>
      <c r="AV91" s="296" t="str">
        <f t="shared" si="100"/>
        <v/>
      </c>
      <c r="AW91" s="297" t="str">
        <f t="shared" si="101"/>
        <v/>
      </c>
      <c r="AX91" s="300"/>
      <c r="AY91" s="297" t="str">
        <f t="shared" si="102"/>
        <v/>
      </c>
      <c r="AZ91" s="297" t="str">
        <f t="shared" si="103"/>
        <v/>
      </c>
      <c r="BA91" s="301" t="str">
        <f t="shared" si="104"/>
        <v/>
      </c>
      <c r="BB91" s="302" t="str">
        <f t="shared" si="105"/>
        <v/>
      </c>
      <c r="BC91" s="303" t="str">
        <f t="shared" si="106"/>
        <v/>
      </c>
      <c r="BD91" s="301" t="str">
        <f t="shared" si="107"/>
        <v/>
      </c>
      <c r="BE91" s="302" t="str">
        <f t="shared" si="108"/>
        <v/>
      </c>
      <c r="BF91" s="303" t="str">
        <f t="shared" si="109"/>
        <v/>
      </c>
      <c r="BG91" s="301" t="str">
        <f t="shared" si="110"/>
        <v/>
      </c>
      <c r="BH91" s="304" t="str">
        <f t="shared" si="111"/>
        <v/>
      </c>
      <c r="BI91" s="305" t="str">
        <f t="shared" si="112"/>
        <v/>
      </c>
      <c r="BJ91" s="305" t="str">
        <f t="shared" si="113"/>
        <v/>
      </c>
      <c r="BK91" s="443" t="str">
        <f t="shared" si="114"/>
        <v/>
      </c>
      <c r="BL91" s="306" t="str">
        <f t="shared" si="121"/>
        <v/>
      </c>
      <c r="BM91" s="100" t="str">
        <f t="shared" si="122"/>
        <v/>
      </c>
      <c r="BN91" s="101" t="str">
        <f t="shared" si="123"/>
        <v/>
      </c>
      <c r="BO91" s="102" t="str">
        <f t="shared" si="124"/>
        <v/>
      </c>
      <c r="BP91" s="100" t="str">
        <f t="shared" si="125"/>
        <v/>
      </c>
      <c r="BQ91" s="101" t="str">
        <f t="shared" si="126"/>
        <v/>
      </c>
      <c r="BR91" s="102" t="str">
        <f t="shared" si="127"/>
        <v/>
      </c>
      <c r="BS91" s="100" t="str">
        <f t="shared" si="128"/>
        <v/>
      </c>
      <c r="BT91" s="105" t="str">
        <f t="shared" si="129"/>
        <v/>
      </c>
      <c r="BU91" s="305" t="str">
        <f t="shared" si="115"/>
        <v/>
      </c>
      <c r="BV91" s="305" t="str">
        <f t="shared" si="116"/>
        <v/>
      </c>
      <c r="BW91" s="305" t="str">
        <f t="shared" si="117"/>
        <v/>
      </c>
      <c r="BX91" s="307" t="str">
        <f t="shared" si="118"/>
        <v/>
      </c>
      <c r="BY91" s="308" t="str">
        <f t="shared" si="119"/>
        <v/>
      </c>
    </row>
    <row r="92" spans="1:77" s="4" customFormat="1" ht="15.75" x14ac:dyDescent="0.25">
      <c r="A92" s="106">
        <v>71</v>
      </c>
      <c r="B92" s="290"/>
      <c r="C92" s="20"/>
      <c r="D92" s="635"/>
      <c r="E92" s="637"/>
      <c r="F92" s="639"/>
      <c r="G92" s="45"/>
      <c r="H92" s="291"/>
      <c r="I92" s="291"/>
      <c r="J92" s="292"/>
      <c r="K92" s="293"/>
      <c r="L92" s="35" t="str">
        <f t="shared" si="65"/>
        <v/>
      </c>
      <c r="M92" s="35" t="str">
        <f t="shared" si="66"/>
        <v/>
      </c>
      <c r="N92" s="35" t="str">
        <f t="shared" si="67"/>
        <v/>
      </c>
      <c r="O92" s="36" t="str">
        <f t="shared" si="68"/>
        <v/>
      </c>
      <c r="P92" s="37" t="str">
        <f t="shared" si="120"/>
        <v/>
      </c>
      <c r="Q92" s="69" t="str">
        <f t="shared" si="69"/>
        <v/>
      </c>
      <c r="R92" s="294" t="str">
        <f t="shared" si="70"/>
        <v/>
      </c>
      <c r="S92" s="37" t="str">
        <f t="shared" si="71"/>
        <v/>
      </c>
      <c r="T92" s="69" t="str">
        <f t="shared" si="72"/>
        <v/>
      </c>
      <c r="U92" s="294" t="str">
        <f t="shared" si="73"/>
        <v/>
      </c>
      <c r="V92" s="37" t="str">
        <f t="shared" si="74"/>
        <v/>
      </c>
      <c r="W92" s="69" t="str">
        <f t="shared" si="75"/>
        <v/>
      </c>
      <c r="X92" s="38" t="str">
        <f t="shared" si="76"/>
        <v/>
      </c>
      <c r="Y92" s="38" t="str">
        <f t="shared" si="77"/>
        <v/>
      </c>
      <c r="Z92" s="38" t="str">
        <f t="shared" si="78"/>
        <v/>
      </c>
      <c r="AA92" s="39" t="str">
        <f t="shared" si="79"/>
        <v/>
      </c>
      <c r="AB92" s="295">
        <f t="shared" si="80"/>
        <v>0</v>
      </c>
      <c r="AC92" s="295" t="str">
        <f t="shared" si="81"/>
        <v/>
      </c>
      <c r="AD92" s="295" t="str">
        <f t="shared" si="82"/>
        <v/>
      </c>
      <c r="AE92" s="296" t="str">
        <f t="shared" si="83"/>
        <v/>
      </c>
      <c r="AF92" s="296" t="str">
        <f t="shared" si="84"/>
        <v/>
      </c>
      <c r="AG92" s="297" t="str">
        <f t="shared" si="85"/>
        <v/>
      </c>
      <c r="AH92" s="296" t="str">
        <f t="shared" si="86"/>
        <v/>
      </c>
      <c r="AI92" s="296" t="str">
        <f t="shared" si="87"/>
        <v/>
      </c>
      <c r="AJ92" s="297" t="str">
        <f t="shared" si="88"/>
        <v/>
      </c>
      <c r="AK92" s="296" t="str">
        <f t="shared" si="89"/>
        <v/>
      </c>
      <c r="AL92" s="296" t="str">
        <f t="shared" si="90"/>
        <v/>
      </c>
      <c r="AM92" s="297" t="str">
        <f t="shared" si="91"/>
        <v/>
      </c>
      <c r="AN92" s="298" t="str">
        <f t="shared" si="92"/>
        <v/>
      </c>
      <c r="AO92" s="299" t="str">
        <f t="shared" si="93"/>
        <v/>
      </c>
      <c r="AP92" s="296" t="str">
        <f t="shared" si="94"/>
        <v/>
      </c>
      <c r="AQ92" s="297" t="str">
        <f t="shared" si="95"/>
        <v/>
      </c>
      <c r="AR92" s="299" t="str">
        <f t="shared" si="96"/>
        <v/>
      </c>
      <c r="AS92" s="296" t="str">
        <f t="shared" si="97"/>
        <v/>
      </c>
      <c r="AT92" s="297" t="str">
        <f t="shared" si="98"/>
        <v/>
      </c>
      <c r="AU92" s="299" t="str">
        <f t="shared" si="99"/>
        <v/>
      </c>
      <c r="AV92" s="296" t="str">
        <f t="shared" si="100"/>
        <v/>
      </c>
      <c r="AW92" s="297" t="str">
        <f t="shared" si="101"/>
        <v/>
      </c>
      <c r="AX92" s="300"/>
      <c r="AY92" s="297" t="str">
        <f t="shared" si="102"/>
        <v/>
      </c>
      <c r="AZ92" s="297" t="str">
        <f t="shared" si="103"/>
        <v/>
      </c>
      <c r="BA92" s="301" t="str">
        <f t="shared" si="104"/>
        <v/>
      </c>
      <c r="BB92" s="302" t="str">
        <f t="shared" si="105"/>
        <v/>
      </c>
      <c r="BC92" s="303" t="str">
        <f t="shared" si="106"/>
        <v/>
      </c>
      <c r="BD92" s="301" t="str">
        <f t="shared" si="107"/>
        <v/>
      </c>
      <c r="BE92" s="302" t="str">
        <f t="shared" si="108"/>
        <v/>
      </c>
      <c r="BF92" s="303" t="str">
        <f t="shared" si="109"/>
        <v/>
      </c>
      <c r="BG92" s="301" t="str">
        <f t="shared" si="110"/>
        <v/>
      </c>
      <c r="BH92" s="304" t="str">
        <f t="shared" si="111"/>
        <v/>
      </c>
      <c r="BI92" s="305" t="str">
        <f t="shared" si="112"/>
        <v/>
      </c>
      <c r="BJ92" s="305" t="str">
        <f t="shared" si="113"/>
        <v/>
      </c>
      <c r="BK92" s="443" t="str">
        <f t="shared" si="114"/>
        <v/>
      </c>
      <c r="BL92" s="306" t="str">
        <f t="shared" si="121"/>
        <v/>
      </c>
      <c r="BM92" s="100" t="str">
        <f t="shared" si="122"/>
        <v/>
      </c>
      <c r="BN92" s="101" t="str">
        <f t="shared" si="123"/>
        <v/>
      </c>
      <c r="BO92" s="102" t="str">
        <f t="shared" si="124"/>
        <v/>
      </c>
      <c r="BP92" s="100" t="str">
        <f t="shared" si="125"/>
        <v/>
      </c>
      <c r="BQ92" s="101" t="str">
        <f t="shared" si="126"/>
        <v/>
      </c>
      <c r="BR92" s="102" t="str">
        <f t="shared" si="127"/>
        <v/>
      </c>
      <c r="BS92" s="100" t="str">
        <f t="shared" si="128"/>
        <v/>
      </c>
      <c r="BT92" s="105" t="str">
        <f t="shared" si="129"/>
        <v/>
      </c>
      <c r="BU92" s="305" t="str">
        <f t="shared" si="115"/>
        <v/>
      </c>
      <c r="BV92" s="305" t="str">
        <f t="shared" si="116"/>
        <v/>
      </c>
      <c r="BW92" s="305" t="str">
        <f t="shared" si="117"/>
        <v/>
      </c>
      <c r="BX92" s="307" t="str">
        <f t="shared" si="118"/>
        <v/>
      </c>
      <c r="BY92" s="308" t="str">
        <f t="shared" si="119"/>
        <v/>
      </c>
    </row>
    <row r="93" spans="1:77" s="4" customFormat="1" ht="15.75" x14ac:dyDescent="0.25">
      <c r="A93" s="106">
        <v>72</v>
      </c>
      <c r="B93" s="290"/>
      <c r="C93" s="20"/>
      <c r="D93" s="635"/>
      <c r="E93" s="637"/>
      <c r="F93" s="639"/>
      <c r="G93" s="45"/>
      <c r="H93" s="291"/>
      <c r="I93" s="291"/>
      <c r="J93" s="292"/>
      <c r="K93" s="293"/>
      <c r="L93" s="35" t="str">
        <f t="shared" si="65"/>
        <v/>
      </c>
      <c r="M93" s="35" t="str">
        <f t="shared" si="66"/>
        <v/>
      </c>
      <c r="N93" s="35" t="str">
        <f t="shared" si="67"/>
        <v/>
      </c>
      <c r="O93" s="36" t="str">
        <f t="shared" si="68"/>
        <v/>
      </c>
      <c r="P93" s="37" t="str">
        <f t="shared" si="120"/>
        <v/>
      </c>
      <c r="Q93" s="69" t="str">
        <f t="shared" si="69"/>
        <v/>
      </c>
      <c r="R93" s="294" t="str">
        <f t="shared" si="70"/>
        <v/>
      </c>
      <c r="S93" s="37" t="str">
        <f t="shared" si="71"/>
        <v/>
      </c>
      <c r="T93" s="69" t="str">
        <f t="shared" si="72"/>
        <v/>
      </c>
      <c r="U93" s="294" t="str">
        <f t="shared" si="73"/>
        <v/>
      </c>
      <c r="V93" s="37" t="str">
        <f t="shared" si="74"/>
        <v/>
      </c>
      <c r="W93" s="69" t="str">
        <f t="shared" si="75"/>
        <v/>
      </c>
      <c r="X93" s="38" t="str">
        <f t="shared" si="76"/>
        <v/>
      </c>
      <c r="Y93" s="38" t="str">
        <f t="shared" si="77"/>
        <v/>
      </c>
      <c r="Z93" s="38" t="str">
        <f t="shared" si="78"/>
        <v/>
      </c>
      <c r="AA93" s="39" t="str">
        <f t="shared" si="79"/>
        <v/>
      </c>
      <c r="AB93" s="295">
        <f t="shared" si="80"/>
        <v>0</v>
      </c>
      <c r="AC93" s="295" t="str">
        <f t="shared" si="81"/>
        <v/>
      </c>
      <c r="AD93" s="295" t="str">
        <f t="shared" si="82"/>
        <v/>
      </c>
      <c r="AE93" s="296" t="str">
        <f t="shared" si="83"/>
        <v/>
      </c>
      <c r="AF93" s="296" t="str">
        <f t="shared" si="84"/>
        <v/>
      </c>
      <c r="AG93" s="297" t="str">
        <f t="shared" si="85"/>
        <v/>
      </c>
      <c r="AH93" s="296" t="str">
        <f t="shared" si="86"/>
        <v/>
      </c>
      <c r="AI93" s="296" t="str">
        <f t="shared" si="87"/>
        <v/>
      </c>
      <c r="AJ93" s="297" t="str">
        <f t="shared" si="88"/>
        <v/>
      </c>
      <c r="AK93" s="296" t="str">
        <f t="shared" si="89"/>
        <v/>
      </c>
      <c r="AL93" s="296" t="str">
        <f t="shared" si="90"/>
        <v/>
      </c>
      <c r="AM93" s="297" t="str">
        <f t="shared" si="91"/>
        <v/>
      </c>
      <c r="AN93" s="298" t="str">
        <f t="shared" si="92"/>
        <v/>
      </c>
      <c r="AO93" s="299" t="str">
        <f t="shared" si="93"/>
        <v/>
      </c>
      <c r="AP93" s="296" t="str">
        <f t="shared" si="94"/>
        <v/>
      </c>
      <c r="AQ93" s="297" t="str">
        <f t="shared" si="95"/>
        <v/>
      </c>
      <c r="AR93" s="299" t="str">
        <f t="shared" si="96"/>
        <v/>
      </c>
      <c r="AS93" s="296" t="str">
        <f t="shared" si="97"/>
        <v/>
      </c>
      <c r="AT93" s="297" t="str">
        <f t="shared" si="98"/>
        <v/>
      </c>
      <c r="AU93" s="299" t="str">
        <f t="shared" si="99"/>
        <v/>
      </c>
      <c r="AV93" s="296" t="str">
        <f t="shared" si="100"/>
        <v/>
      </c>
      <c r="AW93" s="297" t="str">
        <f t="shared" si="101"/>
        <v/>
      </c>
      <c r="AX93" s="300"/>
      <c r="AY93" s="297" t="str">
        <f t="shared" si="102"/>
        <v/>
      </c>
      <c r="AZ93" s="297" t="str">
        <f t="shared" si="103"/>
        <v/>
      </c>
      <c r="BA93" s="301" t="str">
        <f t="shared" si="104"/>
        <v/>
      </c>
      <c r="BB93" s="302" t="str">
        <f t="shared" si="105"/>
        <v/>
      </c>
      <c r="BC93" s="303" t="str">
        <f t="shared" si="106"/>
        <v/>
      </c>
      <c r="BD93" s="301" t="str">
        <f t="shared" si="107"/>
        <v/>
      </c>
      <c r="BE93" s="302" t="str">
        <f t="shared" si="108"/>
        <v/>
      </c>
      <c r="BF93" s="303" t="str">
        <f t="shared" si="109"/>
        <v/>
      </c>
      <c r="BG93" s="301" t="str">
        <f t="shared" si="110"/>
        <v/>
      </c>
      <c r="BH93" s="304" t="str">
        <f t="shared" si="111"/>
        <v/>
      </c>
      <c r="BI93" s="305" t="str">
        <f t="shared" si="112"/>
        <v/>
      </c>
      <c r="BJ93" s="305" t="str">
        <f t="shared" si="113"/>
        <v/>
      </c>
      <c r="BK93" s="443" t="str">
        <f t="shared" si="114"/>
        <v/>
      </c>
      <c r="BL93" s="306" t="str">
        <f t="shared" si="121"/>
        <v/>
      </c>
      <c r="BM93" s="100" t="str">
        <f t="shared" si="122"/>
        <v/>
      </c>
      <c r="BN93" s="101" t="str">
        <f t="shared" si="123"/>
        <v/>
      </c>
      <c r="BO93" s="102" t="str">
        <f t="shared" si="124"/>
        <v/>
      </c>
      <c r="BP93" s="100" t="str">
        <f t="shared" si="125"/>
        <v/>
      </c>
      <c r="BQ93" s="101" t="str">
        <f t="shared" si="126"/>
        <v/>
      </c>
      <c r="BR93" s="102" t="str">
        <f t="shared" si="127"/>
        <v/>
      </c>
      <c r="BS93" s="100" t="str">
        <f t="shared" si="128"/>
        <v/>
      </c>
      <c r="BT93" s="105" t="str">
        <f t="shared" si="129"/>
        <v/>
      </c>
      <c r="BU93" s="305" t="str">
        <f t="shared" si="115"/>
        <v/>
      </c>
      <c r="BV93" s="305" t="str">
        <f t="shared" si="116"/>
        <v/>
      </c>
      <c r="BW93" s="305" t="str">
        <f t="shared" si="117"/>
        <v/>
      </c>
      <c r="BX93" s="307" t="str">
        <f t="shared" si="118"/>
        <v/>
      </c>
      <c r="BY93" s="308" t="str">
        <f t="shared" si="119"/>
        <v/>
      </c>
    </row>
    <row r="94" spans="1:77" s="4" customFormat="1" ht="15.75" x14ac:dyDescent="0.25">
      <c r="A94" s="106">
        <v>73</v>
      </c>
      <c r="B94" s="290"/>
      <c r="C94" s="20"/>
      <c r="D94" s="635"/>
      <c r="E94" s="637"/>
      <c r="F94" s="639"/>
      <c r="G94" s="45"/>
      <c r="H94" s="291"/>
      <c r="I94" s="291"/>
      <c r="J94" s="292"/>
      <c r="K94" s="293"/>
      <c r="L94" s="35" t="str">
        <f t="shared" si="65"/>
        <v/>
      </c>
      <c r="M94" s="35" t="str">
        <f t="shared" si="66"/>
        <v/>
      </c>
      <c r="N94" s="35" t="str">
        <f t="shared" si="67"/>
        <v/>
      </c>
      <c r="O94" s="36" t="str">
        <f t="shared" si="68"/>
        <v/>
      </c>
      <c r="P94" s="37" t="str">
        <f t="shared" si="120"/>
        <v/>
      </c>
      <c r="Q94" s="69" t="str">
        <f t="shared" si="69"/>
        <v/>
      </c>
      <c r="R94" s="294" t="str">
        <f t="shared" si="70"/>
        <v/>
      </c>
      <c r="S94" s="37" t="str">
        <f t="shared" si="71"/>
        <v/>
      </c>
      <c r="T94" s="69" t="str">
        <f t="shared" si="72"/>
        <v/>
      </c>
      <c r="U94" s="294" t="str">
        <f t="shared" si="73"/>
        <v/>
      </c>
      <c r="V94" s="37" t="str">
        <f t="shared" si="74"/>
        <v/>
      </c>
      <c r="W94" s="69" t="str">
        <f t="shared" si="75"/>
        <v/>
      </c>
      <c r="X94" s="38" t="str">
        <f t="shared" si="76"/>
        <v/>
      </c>
      <c r="Y94" s="38" t="str">
        <f t="shared" si="77"/>
        <v/>
      </c>
      <c r="Z94" s="38" t="str">
        <f t="shared" si="78"/>
        <v/>
      </c>
      <c r="AA94" s="39" t="str">
        <f t="shared" si="79"/>
        <v/>
      </c>
      <c r="AB94" s="295">
        <f t="shared" si="80"/>
        <v>0</v>
      </c>
      <c r="AC94" s="295" t="str">
        <f t="shared" si="81"/>
        <v/>
      </c>
      <c r="AD94" s="295" t="str">
        <f t="shared" si="82"/>
        <v/>
      </c>
      <c r="AE94" s="296" t="str">
        <f t="shared" si="83"/>
        <v/>
      </c>
      <c r="AF94" s="296" t="str">
        <f t="shared" si="84"/>
        <v/>
      </c>
      <c r="AG94" s="297" t="str">
        <f t="shared" si="85"/>
        <v/>
      </c>
      <c r="AH94" s="296" t="str">
        <f t="shared" si="86"/>
        <v/>
      </c>
      <c r="AI94" s="296" t="str">
        <f t="shared" si="87"/>
        <v/>
      </c>
      <c r="AJ94" s="297" t="str">
        <f t="shared" si="88"/>
        <v/>
      </c>
      <c r="AK94" s="296" t="str">
        <f t="shared" si="89"/>
        <v/>
      </c>
      <c r="AL94" s="296" t="str">
        <f t="shared" si="90"/>
        <v/>
      </c>
      <c r="AM94" s="297" t="str">
        <f t="shared" si="91"/>
        <v/>
      </c>
      <c r="AN94" s="298" t="str">
        <f t="shared" si="92"/>
        <v/>
      </c>
      <c r="AO94" s="299" t="str">
        <f t="shared" si="93"/>
        <v/>
      </c>
      <c r="AP94" s="296" t="str">
        <f t="shared" si="94"/>
        <v/>
      </c>
      <c r="AQ94" s="297" t="str">
        <f t="shared" si="95"/>
        <v/>
      </c>
      <c r="AR94" s="299" t="str">
        <f t="shared" si="96"/>
        <v/>
      </c>
      <c r="AS94" s="296" t="str">
        <f t="shared" si="97"/>
        <v/>
      </c>
      <c r="AT94" s="297" t="str">
        <f t="shared" si="98"/>
        <v/>
      </c>
      <c r="AU94" s="299" t="str">
        <f t="shared" si="99"/>
        <v/>
      </c>
      <c r="AV94" s="296" t="str">
        <f t="shared" si="100"/>
        <v/>
      </c>
      <c r="AW94" s="297" t="str">
        <f t="shared" si="101"/>
        <v/>
      </c>
      <c r="AX94" s="300"/>
      <c r="AY94" s="297" t="str">
        <f t="shared" si="102"/>
        <v/>
      </c>
      <c r="AZ94" s="297" t="str">
        <f t="shared" si="103"/>
        <v/>
      </c>
      <c r="BA94" s="301" t="str">
        <f t="shared" si="104"/>
        <v/>
      </c>
      <c r="BB94" s="302" t="str">
        <f t="shared" si="105"/>
        <v/>
      </c>
      <c r="BC94" s="303" t="str">
        <f t="shared" si="106"/>
        <v/>
      </c>
      <c r="BD94" s="301" t="str">
        <f t="shared" si="107"/>
        <v/>
      </c>
      <c r="BE94" s="302" t="str">
        <f t="shared" si="108"/>
        <v/>
      </c>
      <c r="BF94" s="303" t="str">
        <f t="shared" si="109"/>
        <v/>
      </c>
      <c r="BG94" s="301" t="str">
        <f t="shared" si="110"/>
        <v/>
      </c>
      <c r="BH94" s="304" t="str">
        <f t="shared" si="111"/>
        <v/>
      </c>
      <c r="BI94" s="305" t="str">
        <f t="shared" si="112"/>
        <v/>
      </c>
      <c r="BJ94" s="305" t="str">
        <f t="shared" si="113"/>
        <v/>
      </c>
      <c r="BK94" s="443" t="str">
        <f t="shared" si="114"/>
        <v/>
      </c>
      <c r="BL94" s="306" t="str">
        <f t="shared" si="121"/>
        <v/>
      </c>
      <c r="BM94" s="100" t="str">
        <f t="shared" si="122"/>
        <v/>
      </c>
      <c r="BN94" s="101" t="str">
        <f t="shared" si="123"/>
        <v/>
      </c>
      <c r="BO94" s="102" t="str">
        <f t="shared" si="124"/>
        <v/>
      </c>
      <c r="BP94" s="100" t="str">
        <f t="shared" si="125"/>
        <v/>
      </c>
      <c r="BQ94" s="101" t="str">
        <f t="shared" si="126"/>
        <v/>
      </c>
      <c r="BR94" s="102" t="str">
        <f t="shared" si="127"/>
        <v/>
      </c>
      <c r="BS94" s="100" t="str">
        <f t="shared" si="128"/>
        <v/>
      </c>
      <c r="BT94" s="105" t="str">
        <f t="shared" si="129"/>
        <v/>
      </c>
      <c r="BU94" s="305" t="str">
        <f t="shared" si="115"/>
        <v/>
      </c>
      <c r="BV94" s="305" t="str">
        <f t="shared" si="116"/>
        <v/>
      </c>
      <c r="BW94" s="305" t="str">
        <f t="shared" si="117"/>
        <v/>
      </c>
      <c r="BX94" s="307" t="str">
        <f t="shared" si="118"/>
        <v/>
      </c>
      <c r="BY94" s="308" t="str">
        <f t="shared" si="119"/>
        <v/>
      </c>
    </row>
    <row r="95" spans="1:77" s="4" customFormat="1" ht="15.75" x14ac:dyDescent="0.25">
      <c r="A95" s="106">
        <v>74</v>
      </c>
      <c r="B95" s="290"/>
      <c r="C95" s="20"/>
      <c r="D95" s="635"/>
      <c r="E95" s="637"/>
      <c r="F95" s="639"/>
      <c r="G95" s="45"/>
      <c r="H95" s="291"/>
      <c r="I95" s="291"/>
      <c r="J95" s="292"/>
      <c r="K95" s="293"/>
      <c r="L95" s="35" t="str">
        <f t="shared" si="65"/>
        <v/>
      </c>
      <c r="M95" s="35" t="str">
        <f t="shared" si="66"/>
        <v/>
      </c>
      <c r="N95" s="35" t="str">
        <f t="shared" si="67"/>
        <v/>
      </c>
      <c r="O95" s="36" t="str">
        <f t="shared" si="68"/>
        <v/>
      </c>
      <c r="P95" s="37" t="str">
        <f t="shared" si="120"/>
        <v/>
      </c>
      <c r="Q95" s="69" t="str">
        <f t="shared" si="69"/>
        <v/>
      </c>
      <c r="R95" s="294" t="str">
        <f t="shared" si="70"/>
        <v/>
      </c>
      <c r="S95" s="37" t="str">
        <f t="shared" si="71"/>
        <v/>
      </c>
      <c r="T95" s="69" t="str">
        <f t="shared" si="72"/>
        <v/>
      </c>
      <c r="U95" s="294" t="str">
        <f t="shared" si="73"/>
        <v/>
      </c>
      <c r="V95" s="37" t="str">
        <f t="shared" si="74"/>
        <v/>
      </c>
      <c r="W95" s="69" t="str">
        <f t="shared" si="75"/>
        <v/>
      </c>
      <c r="X95" s="38" t="str">
        <f t="shared" si="76"/>
        <v/>
      </c>
      <c r="Y95" s="38" t="str">
        <f t="shared" si="77"/>
        <v/>
      </c>
      <c r="Z95" s="38" t="str">
        <f t="shared" si="78"/>
        <v/>
      </c>
      <c r="AA95" s="39" t="str">
        <f t="shared" si="79"/>
        <v/>
      </c>
      <c r="AB95" s="295">
        <f t="shared" si="80"/>
        <v>0</v>
      </c>
      <c r="AC95" s="295" t="str">
        <f t="shared" si="81"/>
        <v/>
      </c>
      <c r="AD95" s="295" t="str">
        <f t="shared" si="82"/>
        <v/>
      </c>
      <c r="AE95" s="296" t="str">
        <f t="shared" si="83"/>
        <v/>
      </c>
      <c r="AF95" s="296" t="str">
        <f t="shared" si="84"/>
        <v/>
      </c>
      <c r="AG95" s="297" t="str">
        <f t="shared" si="85"/>
        <v/>
      </c>
      <c r="AH95" s="296" t="str">
        <f t="shared" si="86"/>
        <v/>
      </c>
      <c r="AI95" s="296" t="str">
        <f t="shared" si="87"/>
        <v/>
      </c>
      <c r="AJ95" s="297" t="str">
        <f t="shared" si="88"/>
        <v/>
      </c>
      <c r="AK95" s="296" t="str">
        <f t="shared" si="89"/>
        <v/>
      </c>
      <c r="AL95" s="296" t="str">
        <f t="shared" si="90"/>
        <v/>
      </c>
      <c r="AM95" s="297" t="str">
        <f t="shared" si="91"/>
        <v/>
      </c>
      <c r="AN95" s="298" t="str">
        <f t="shared" si="92"/>
        <v/>
      </c>
      <c r="AO95" s="299" t="str">
        <f t="shared" si="93"/>
        <v/>
      </c>
      <c r="AP95" s="296" t="str">
        <f t="shared" si="94"/>
        <v/>
      </c>
      <c r="AQ95" s="297" t="str">
        <f t="shared" si="95"/>
        <v/>
      </c>
      <c r="AR95" s="299" t="str">
        <f t="shared" si="96"/>
        <v/>
      </c>
      <c r="AS95" s="296" t="str">
        <f t="shared" si="97"/>
        <v/>
      </c>
      <c r="AT95" s="297" t="str">
        <f t="shared" si="98"/>
        <v/>
      </c>
      <c r="AU95" s="299" t="str">
        <f t="shared" si="99"/>
        <v/>
      </c>
      <c r="AV95" s="296" t="str">
        <f t="shared" si="100"/>
        <v/>
      </c>
      <c r="AW95" s="297" t="str">
        <f t="shared" si="101"/>
        <v/>
      </c>
      <c r="AX95" s="300"/>
      <c r="AY95" s="297" t="str">
        <f t="shared" si="102"/>
        <v/>
      </c>
      <c r="AZ95" s="297" t="str">
        <f t="shared" si="103"/>
        <v/>
      </c>
      <c r="BA95" s="301" t="str">
        <f t="shared" si="104"/>
        <v/>
      </c>
      <c r="BB95" s="302" t="str">
        <f t="shared" si="105"/>
        <v/>
      </c>
      <c r="BC95" s="303" t="str">
        <f t="shared" si="106"/>
        <v/>
      </c>
      <c r="BD95" s="301" t="str">
        <f t="shared" si="107"/>
        <v/>
      </c>
      <c r="BE95" s="302" t="str">
        <f t="shared" si="108"/>
        <v/>
      </c>
      <c r="BF95" s="303" t="str">
        <f t="shared" si="109"/>
        <v/>
      </c>
      <c r="BG95" s="301" t="str">
        <f t="shared" si="110"/>
        <v/>
      </c>
      <c r="BH95" s="304" t="str">
        <f t="shared" si="111"/>
        <v/>
      </c>
      <c r="BI95" s="305" t="str">
        <f t="shared" si="112"/>
        <v/>
      </c>
      <c r="BJ95" s="305" t="str">
        <f t="shared" si="113"/>
        <v/>
      </c>
      <c r="BK95" s="443" t="str">
        <f t="shared" si="114"/>
        <v/>
      </c>
      <c r="BL95" s="306" t="str">
        <f t="shared" si="121"/>
        <v/>
      </c>
      <c r="BM95" s="100" t="str">
        <f t="shared" si="122"/>
        <v/>
      </c>
      <c r="BN95" s="101" t="str">
        <f t="shared" si="123"/>
        <v/>
      </c>
      <c r="BO95" s="102" t="str">
        <f t="shared" si="124"/>
        <v/>
      </c>
      <c r="BP95" s="100" t="str">
        <f t="shared" si="125"/>
        <v/>
      </c>
      <c r="BQ95" s="101" t="str">
        <f t="shared" si="126"/>
        <v/>
      </c>
      <c r="BR95" s="102" t="str">
        <f t="shared" si="127"/>
        <v/>
      </c>
      <c r="BS95" s="100" t="str">
        <f t="shared" si="128"/>
        <v/>
      </c>
      <c r="BT95" s="105" t="str">
        <f t="shared" si="129"/>
        <v/>
      </c>
      <c r="BU95" s="305" t="str">
        <f t="shared" si="115"/>
        <v/>
      </c>
      <c r="BV95" s="305" t="str">
        <f t="shared" si="116"/>
        <v/>
      </c>
      <c r="BW95" s="305" t="str">
        <f t="shared" si="117"/>
        <v/>
      </c>
      <c r="BX95" s="307" t="str">
        <f t="shared" si="118"/>
        <v/>
      </c>
      <c r="BY95" s="308" t="str">
        <f t="shared" si="119"/>
        <v/>
      </c>
    </row>
    <row r="96" spans="1:77" s="10" customFormat="1" ht="16.5" thickBot="1" x14ac:dyDescent="0.3">
      <c r="A96" s="106">
        <v>75</v>
      </c>
      <c r="B96" s="290"/>
      <c r="C96" s="20"/>
      <c r="D96" s="635"/>
      <c r="E96" s="637"/>
      <c r="F96" s="639"/>
      <c r="G96" s="45"/>
      <c r="H96" s="291"/>
      <c r="I96" s="291"/>
      <c r="J96" s="292"/>
      <c r="K96" s="293"/>
      <c r="L96" s="35" t="str">
        <f t="shared" si="65"/>
        <v/>
      </c>
      <c r="M96" s="35" t="str">
        <f t="shared" si="66"/>
        <v/>
      </c>
      <c r="N96" s="35" t="str">
        <f t="shared" si="67"/>
        <v/>
      </c>
      <c r="O96" s="36" t="str">
        <f t="shared" si="68"/>
        <v/>
      </c>
      <c r="P96" s="37" t="str">
        <f t="shared" si="120"/>
        <v/>
      </c>
      <c r="Q96" s="69" t="str">
        <f t="shared" si="69"/>
        <v/>
      </c>
      <c r="R96" s="294" t="str">
        <f t="shared" si="70"/>
        <v/>
      </c>
      <c r="S96" s="37" t="str">
        <f t="shared" si="71"/>
        <v/>
      </c>
      <c r="T96" s="69" t="str">
        <f t="shared" si="72"/>
        <v/>
      </c>
      <c r="U96" s="294" t="str">
        <f t="shared" si="73"/>
        <v/>
      </c>
      <c r="V96" s="37" t="str">
        <f t="shared" si="74"/>
        <v/>
      </c>
      <c r="W96" s="69" t="str">
        <f t="shared" si="75"/>
        <v/>
      </c>
      <c r="X96" s="38" t="str">
        <f t="shared" si="76"/>
        <v/>
      </c>
      <c r="Y96" s="38" t="str">
        <f t="shared" si="77"/>
        <v/>
      </c>
      <c r="Z96" s="38" t="str">
        <f t="shared" si="78"/>
        <v/>
      </c>
      <c r="AA96" s="39" t="str">
        <f t="shared" si="79"/>
        <v/>
      </c>
      <c r="AB96" s="295">
        <f t="shared" si="80"/>
        <v>0</v>
      </c>
      <c r="AC96" s="295" t="str">
        <f t="shared" si="81"/>
        <v/>
      </c>
      <c r="AD96" s="295" t="str">
        <f t="shared" si="82"/>
        <v/>
      </c>
      <c r="AE96" s="296" t="str">
        <f t="shared" si="83"/>
        <v/>
      </c>
      <c r="AF96" s="296" t="str">
        <f t="shared" si="84"/>
        <v/>
      </c>
      <c r="AG96" s="297" t="str">
        <f t="shared" si="85"/>
        <v/>
      </c>
      <c r="AH96" s="296" t="str">
        <f t="shared" si="86"/>
        <v/>
      </c>
      <c r="AI96" s="296" t="str">
        <f t="shared" si="87"/>
        <v/>
      </c>
      <c r="AJ96" s="297" t="str">
        <f t="shared" si="88"/>
        <v/>
      </c>
      <c r="AK96" s="296" t="str">
        <f t="shared" si="89"/>
        <v/>
      </c>
      <c r="AL96" s="296" t="str">
        <f t="shared" si="90"/>
        <v/>
      </c>
      <c r="AM96" s="297" t="str">
        <f t="shared" si="91"/>
        <v/>
      </c>
      <c r="AN96" s="298" t="str">
        <f t="shared" si="92"/>
        <v/>
      </c>
      <c r="AO96" s="299" t="str">
        <f t="shared" si="93"/>
        <v/>
      </c>
      <c r="AP96" s="296" t="str">
        <f t="shared" si="94"/>
        <v/>
      </c>
      <c r="AQ96" s="297" t="str">
        <f t="shared" si="95"/>
        <v/>
      </c>
      <c r="AR96" s="299" t="str">
        <f t="shared" si="96"/>
        <v/>
      </c>
      <c r="AS96" s="296" t="str">
        <f t="shared" si="97"/>
        <v/>
      </c>
      <c r="AT96" s="297" t="str">
        <f t="shared" si="98"/>
        <v/>
      </c>
      <c r="AU96" s="299" t="str">
        <f t="shared" si="99"/>
        <v/>
      </c>
      <c r="AV96" s="296" t="str">
        <f t="shared" si="100"/>
        <v/>
      </c>
      <c r="AW96" s="297" t="str">
        <f t="shared" si="101"/>
        <v/>
      </c>
      <c r="AX96" s="300"/>
      <c r="AY96" s="297" t="str">
        <f t="shared" si="102"/>
        <v/>
      </c>
      <c r="AZ96" s="297" t="str">
        <f t="shared" si="103"/>
        <v/>
      </c>
      <c r="BA96" s="301" t="str">
        <f t="shared" si="104"/>
        <v/>
      </c>
      <c r="BB96" s="302" t="str">
        <f t="shared" si="105"/>
        <v/>
      </c>
      <c r="BC96" s="303" t="str">
        <f t="shared" si="106"/>
        <v/>
      </c>
      <c r="BD96" s="301" t="str">
        <f t="shared" si="107"/>
        <v/>
      </c>
      <c r="BE96" s="302" t="str">
        <f t="shared" si="108"/>
        <v/>
      </c>
      <c r="BF96" s="303" t="str">
        <f t="shared" si="109"/>
        <v/>
      </c>
      <c r="BG96" s="301" t="str">
        <f t="shared" si="110"/>
        <v/>
      </c>
      <c r="BH96" s="304" t="str">
        <f t="shared" si="111"/>
        <v/>
      </c>
      <c r="BI96" s="305" t="str">
        <f t="shared" si="112"/>
        <v/>
      </c>
      <c r="BJ96" s="305" t="str">
        <f t="shared" si="113"/>
        <v/>
      </c>
      <c r="BK96" s="443" t="str">
        <f t="shared" si="114"/>
        <v/>
      </c>
      <c r="BL96" s="306" t="str">
        <f t="shared" si="121"/>
        <v/>
      </c>
      <c r="BM96" s="100" t="str">
        <f t="shared" si="122"/>
        <v/>
      </c>
      <c r="BN96" s="101" t="str">
        <f t="shared" si="123"/>
        <v/>
      </c>
      <c r="BO96" s="102" t="str">
        <f t="shared" si="124"/>
        <v/>
      </c>
      <c r="BP96" s="100" t="str">
        <f t="shared" si="125"/>
        <v/>
      </c>
      <c r="BQ96" s="101" t="str">
        <f t="shared" si="126"/>
        <v/>
      </c>
      <c r="BR96" s="102" t="str">
        <f t="shared" si="127"/>
        <v/>
      </c>
      <c r="BS96" s="100" t="str">
        <f t="shared" si="128"/>
        <v/>
      </c>
      <c r="BT96" s="105" t="str">
        <f t="shared" si="129"/>
        <v/>
      </c>
      <c r="BU96" s="305" t="str">
        <f t="shared" si="115"/>
        <v/>
      </c>
      <c r="BV96" s="305" t="str">
        <f t="shared" si="116"/>
        <v/>
      </c>
      <c r="BW96" s="305" t="str">
        <f t="shared" si="117"/>
        <v/>
      </c>
      <c r="BX96" s="307" t="str">
        <f t="shared" si="118"/>
        <v/>
      </c>
      <c r="BY96" s="308" t="str">
        <f t="shared" si="119"/>
        <v/>
      </c>
    </row>
    <row r="97" spans="1:77" s="4" customFormat="1" ht="15.75" x14ac:dyDescent="0.25">
      <c r="A97" s="106">
        <v>76</v>
      </c>
      <c r="B97" s="290"/>
      <c r="C97" s="20"/>
      <c r="D97" s="635"/>
      <c r="E97" s="637"/>
      <c r="F97" s="639"/>
      <c r="G97" s="45"/>
      <c r="H97" s="291"/>
      <c r="I97" s="291"/>
      <c r="J97" s="292"/>
      <c r="K97" s="293"/>
      <c r="L97" s="35" t="str">
        <f t="shared" si="65"/>
        <v/>
      </c>
      <c r="M97" s="35" t="str">
        <f t="shared" si="66"/>
        <v/>
      </c>
      <c r="N97" s="35" t="str">
        <f t="shared" si="67"/>
        <v/>
      </c>
      <c r="O97" s="36" t="str">
        <f t="shared" si="68"/>
        <v/>
      </c>
      <c r="P97" s="37" t="str">
        <f t="shared" si="120"/>
        <v/>
      </c>
      <c r="Q97" s="69" t="str">
        <f t="shared" si="69"/>
        <v/>
      </c>
      <c r="R97" s="294" t="str">
        <f t="shared" si="70"/>
        <v/>
      </c>
      <c r="S97" s="37" t="str">
        <f t="shared" si="71"/>
        <v/>
      </c>
      <c r="T97" s="69" t="str">
        <f t="shared" si="72"/>
        <v/>
      </c>
      <c r="U97" s="294" t="str">
        <f t="shared" si="73"/>
        <v/>
      </c>
      <c r="V97" s="37" t="str">
        <f t="shared" si="74"/>
        <v/>
      </c>
      <c r="W97" s="69" t="str">
        <f t="shared" si="75"/>
        <v/>
      </c>
      <c r="X97" s="38" t="str">
        <f t="shared" si="76"/>
        <v/>
      </c>
      <c r="Y97" s="38" t="str">
        <f t="shared" si="77"/>
        <v/>
      </c>
      <c r="Z97" s="38" t="str">
        <f t="shared" si="78"/>
        <v/>
      </c>
      <c r="AA97" s="39" t="str">
        <f t="shared" si="79"/>
        <v/>
      </c>
      <c r="AB97" s="295">
        <f t="shared" si="80"/>
        <v>0</v>
      </c>
      <c r="AC97" s="295" t="str">
        <f t="shared" si="81"/>
        <v/>
      </c>
      <c r="AD97" s="295" t="str">
        <f t="shared" si="82"/>
        <v/>
      </c>
      <c r="AE97" s="296" t="str">
        <f t="shared" si="83"/>
        <v/>
      </c>
      <c r="AF97" s="296" t="str">
        <f t="shared" si="84"/>
        <v/>
      </c>
      <c r="AG97" s="297" t="str">
        <f t="shared" si="85"/>
        <v/>
      </c>
      <c r="AH97" s="296" t="str">
        <f t="shared" si="86"/>
        <v/>
      </c>
      <c r="AI97" s="296" t="str">
        <f t="shared" si="87"/>
        <v/>
      </c>
      <c r="AJ97" s="297" t="str">
        <f t="shared" si="88"/>
        <v/>
      </c>
      <c r="AK97" s="296" t="str">
        <f t="shared" si="89"/>
        <v/>
      </c>
      <c r="AL97" s="296" t="str">
        <f t="shared" si="90"/>
        <v/>
      </c>
      <c r="AM97" s="297" t="str">
        <f t="shared" si="91"/>
        <v/>
      </c>
      <c r="AN97" s="298" t="str">
        <f t="shared" si="92"/>
        <v/>
      </c>
      <c r="AO97" s="299" t="str">
        <f t="shared" si="93"/>
        <v/>
      </c>
      <c r="AP97" s="296" t="str">
        <f t="shared" si="94"/>
        <v/>
      </c>
      <c r="AQ97" s="297" t="str">
        <f t="shared" si="95"/>
        <v/>
      </c>
      <c r="AR97" s="299" t="str">
        <f t="shared" si="96"/>
        <v/>
      </c>
      <c r="AS97" s="296" t="str">
        <f t="shared" si="97"/>
        <v/>
      </c>
      <c r="AT97" s="297" t="str">
        <f t="shared" si="98"/>
        <v/>
      </c>
      <c r="AU97" s="299" t="str">
        <f t="shared" si="99"/>
        <v/>
      </c>
      <c r="AV97" s="296" t="str">
        <f t="shared" si="100"/>
        <v/>
      </c>
      <c r="AW97" s="297" t="str">
        <f t="shared" si="101"/>
        <v/>
      </c>
      <c r="AX97" s="300"/>
      <c r="AY97" s="297" t="str">
        <f t="shared" si="102"/>
        <v/>
      </c>
      <c r="AZ97" s="297" t="str">
        <f t="shared" si="103"/>
        <v/>
      </c>
      <c r="BA97" s="301" t="str">
        <f t="shared" si="104"/>
        <v/>
      </c>
      <c r="BB97" s="302" t="str">
        <f t="shared" si="105"/>
        <v/>
      </c>
      <c r="BC97" s="303" t="str">
        <f t="shared" si="106"/>
        <v/>
      </c>
      <c r="BD97" s="301" t="str">
        <f t="shared" si="107"/>
        <v/>
      </c>
      <c r="BE97" s="302" t="str">
        <f t="shared" si="108"/>
        <v/>
      </c>
      <c r="BF97" s="303" t="str">
        <f t="shared" si="109"/>
        <v/>
      </c>
      <c r="BG97" s="301" t="str">
        <f t="shared" si="110"/>
        <v/>
      </c>
      <c r="BH97" s="304" t="str">
        <f t="shared" si="111"/>
        <v/>
      </c>
      <c r="BI97" s="305" t="str">
        <f t="shared" si="112"/>
        <v/>
      </c>
      <c r="BJ97" s="305" t="str">
        <f t="shared" si="113"/>
        <v/>
      </c>
      <c r="BK97" s="443" t="str">
        <f t="shared" si="114"/>
        <v/>
      </c>
      <c r="BL97" s="306" t="str">
        <f t="shared" si="121"/>
        <v/>
      </c>
      <c r="BM97" s="100" t="str">
        <f t="shared" si="122"/>
        <v/>
      </c>
      <c r="BN97" s="101" t="str">
        <f t="shared" si="123"/>
        <v/>
      </c>
      <c r="BO97" s="102" t="str">
        <f t="shared" si="124"/>
        <v/>
      </c>
      <c r="BP97" s="100" t="str">
        <f t="shared" si="125"/>
        <v/>
      </c>
      <c r="BQ97" s="101" t="str">
        <f t="shared" si="126"/>
        <v/>
      </c>
      <c r="BR97" s="102" t="str">
        <f t="shared" si="127"/>
        <v/>
      </c>
      <c r="BS97" s="100" t="str">
        <f t="shared" si="128"/>
        <v/>
      </c>
      <c r="BT97" s="105" t="str">
        <f t="shared" si="129"/>
        <v/>
      </c>
      <c r="BU97" s="305" t="str">
        <f t="shared" si="115"/>
        <v/>
      </c>
      <c r="BV97" s="305" t="str">
        <f t="shared" si="116"/>
        <v/>
      </c>
      <c r="BW97" s="305" t="str">
        <f t="shared" si="117"/>
        <v/>
      </c>
      <c r="BX97" s="307" t="str">
        <f t="shared" si="118"/>
        <v/>
      </c>
      <c r="BY97" s="308" t="str">
        <f t="shared" si="119"/>
        <v/>
      </c>
    </row>
    <row r="98" spans="1:77" s="4" customFormat="1" ht="15.75" x14ac:dyDescent="0.25">
      <c r="A98" s="106">
        <v>77</v>
      </c>
      <c r="B98" s="290"/>
      <c r="C98" s="20"/>
      <c r="D98" s="635"/>
      <c r="E98" s="637"/>
      <c r="F98" s="639"/>
      <c r="G98" s="45"/>
      <c r="H98" s="291"/>
      <c r="I98" s="291"/>
      <c r="J98" s="292"/>
      <c r="K98" s="293"/>
      <c r="L98" s="35" t="str">
        <f t="shared" si="65"/>
        <v/>
      </c>
      <c r="M98" s="35" t="str">
        <f t="shared" si="66"/>
        <v/>
      </c>
      <c r="N98" s="35" t="str">
        <f t="shared" si="67"/>
        <v/>
      </c>
      <c r="O98" s="36" t="str">
        <f t="shared" si="68"/>
        <v/>
      </c>
      <c r="P98" s="37" t="str">
        <f t="shared" si="120"/>
        <v/>
      </c>
      <c r="Q98" s="69" t="str">
        <f t="shared" si="69"/>
        <v/>
      </c>
      <c r="R98" s="294" t="str">
        <f t="shared" si="70"/>
        <v/>
      </c>
      <c r="S98" s="37" t="str">
        <f t="shared" si="71"/>
        <v/>
      </c>
      <c r="T98" s="69" t="str">
        <f t="shared" si="72"/>
        <v/>
      </c>
      <c r="U98" s="294" t="str">
        <f t="shared" si="73"/>
        <v/>
      </c>
      <c r="V98" s="37" t="str">
        <f t="shared" si="74"/>
        <v/>
      </c>
      <c r="W98" s="69" t="str">
        <f t="shared" si="75"/>
        <v/>
      </c>
      <c r="X98" s="38" t="str">
        <f t="shared" si="76"/>
        <v/>
      </c>
      <c r="Y98" s="38" t="str">
        <f t="shared" si="77"/>
        <v/>
      </c>
      <c r="Z98" s="38" t="str">
        <f t="shared" si="78"/>
        <v/>
      </c>
      <c r="AA98" s="39" t="str">
        <f t="shared" si="79"/>
        <v/>
      </c>
      <c r="AB98" s="295">
        <f t="shared" si="80"/>
        <v>0</v>
      </c>
      <c r="AC98" s="295" t="str">
        <f t="shared" si="81"/>
        <v/>
      </c>
      <c r="AD98" s="295" t="str">
        <f t="shared" si="82"/>
        <v/>
      </c>
      <c r="AE98" s="296" t="str">
        <f t="shared" si="83"/>
        <v/>
      </c>
      <c r="AF98" s="296" t="str">
        <f t="shared" si="84"/>
        <v/>
      </c>
      <c r="AG98" s="297" t="str">
        <f t="shared" si="85"/>
        <v/>
      </c>
      <c r="AH98" s="296" t="str">
        <f t="shared" si="86"/>
        <v/>
      </c>
      <c r="AI98" s="296" t="str">
        <f t="shared" si="87"/>
        <v/>
      </c>
      <c r="AJ98" s="297" t="str">
        <f t="shared" si="88"/>
        <v/>
      </c>
      <c r="AK98" s="296" t="str">
        <f t="shared" si="89"/>
        <v/>
      </c>
      <c r="AL98" s="296" t="str">
        <f t="shared" si="90"/>
        <v/>
      </c>
      <c r="AM98" s="297" t="str">
        <f t="shared" si="91"/>
        <v/>
      </c>
      <c r="AN98" s="298" t="str">
        <f t="shared" si="92"/>
        <v/>
      </c>
      <c r="AO98" s="299" t="str">
        <f t="shared" si="93"/>
        <v/>
      </c>
      <c r="AP98" s="296" t="str">
        <f t="shared" si="94"/>
        <v/>
      </c>
      <c r="AQ98" s="297" t="str">
        <f t="shared" si="95"/>
        <v/>
      </c>
      <c r="AR98" s="299" t="str">
        <f t="shared" si="96"/>
        <v/>
      </c>
      <c r="AS98" s="296" t="str">
        <f t="shared" si="97"/>
        <v/>
      </c>
      <c r="AT98" s="297" t="str">
        <f t="shared" si="98"/>
        <v/>
      </c>
      <c r="AU98" s="299" t="str">
        <f t="shared" si="99"/>
        <v/>
      </c>
      <c r="AV98" s="296" t="str">
        <f t="shared" si="100"/>
        <v/>
      </c>
      <c r="AW98" s="297" t="str">
        <f t="shared" si="101"/>
        <v/>
      </c>
      <c r="AX98" s="300"/>
      <c r="AY98" s="297" t="str">
        <f t="shared" si="102"/>
        <v/>
      </c>
      <c r="AZ98" s="297" t="str">
        <f t="shared" si="103"/>
        <v/>
      </c>
      <c r="BA98" s="301" t="str">
        <f t="shared" si="104"/>
        <v/>
      </c>
      <c r="BB98" s="302" t="str">
        <f t="shared" si="105"/>
        <v/>
      </c>
      <c r="BC98" s="303" t="str">
        <f t="shared" si="106"/>
        <v/>
      </c>
      <c r="BD98" s="301" t="str">
        <f t="shared" si="107"/>
        <v/>
      </c>
      <c r="BE98" s="302" t="str">
        <f t="shared" si="108"/>
        <v/>
      </c>
      <c r="BF98" s="303" t="str">
        <f t="shared" si="109"/>
        <v/>
      </c>
      <c r="BG98" s="301" t="str">
        <f t="shared" si="110"/>
        <v/>
      </c>
      <c r="BH98" s="304" t="str">
        <f t="shared" si="111"/>
        <v/>
      </c>
      <c r="BI98" s="305" t="str">
        <f t="shared" si="112"/>
        <v/>
      </c>
      <c r="BJ98" s="305" t="str">
        <f t="shared" si="113"/>
        <v/>
      </c>
      <c r="BK98" s="443" t="str">
        <f t="shared" si="114"/>
        <v/>
      </c>
      <c r="BL98" s="306" t="str">
        <f t="shared" si="121"/>
        <v/>
      </c>
      <c r="BM98" s="100" t="str">
        <f t="shared" si="122"/>
        <v/>
      </c>
      <c r="BN98" s="101" t="str">
        <f t="shared" si="123"/>
        <v/>
      </c>
      <c r="BO98" s="102" t="str">
        <f t="shared" si="124"/>
        <v/>
      </c>
      <c r="BP98" s="100" t="str">
        <f t="shared" si="125"/>
        <v/>
      </c>
      <c r="BQ98" s="101" t="str">
        <f t="shared" si="126"/>
        <v/>
      </c>
      <c r="BR98" s="102" t="str">
        <f t="shared" si="127"/>
        <v/>
      </c>
      <c r="BS98" s="100" t="str">
        <f t="shared" si="128"/>
        <v/>
      </c>
      <c r="BT98" s="105" t="str">
        <f t="shared" si="129"/>
        <v/>
      </c>
      <c r="BU98" s="305" t="str">
        <f t="shared" si="115"/>
        <v/>
      </c>
      <c r="BV98" s="305" t="str">
        <f t="shared" si="116"/>
        <v/>
      </c>
      <c r="BW98" s="305" t="str">
        <f t="shared" si="117"/>
        <v/>
      </c>
      <c r="BX98" s="307" t="str">
        <f t="shared" si="118"/>
        <v/>
      </c>
      <c r="BY98" s="308" t="str">
        <f t="shared" si="119"/>
        <v/>
      </c>
    </row>
    <row r="99" spans="1:77" s="4" customFormat="1" ht="15.75" x14ac:dyDescent="0.25">
      <c r="A99" s="106">
        <v>78</v>
      </c>
      <c r="B99" s="290"/>
      <c r="C99" s="20"/>
      <c r="D99" s="635"/>
      <c r="E99" s="637"/>
      <c r="F99" s="639"/>
      <c r="G99" s="45"/>
      <c r="H99" s="291"/>
      <c r="I99" s="291"/>
      <c r="J99" s="292"/>
      <c r="K99" s="293"/>
      <c r="L99" s="35" t="str">
        <f t="shared" si="65"/>
        <v/>
      </c>
      <c r="M99" s="35" t="str">
        <f t="shared" si="66"/>
        <v/>
      </c>
      <c r="N99" s="35" t="str">
        <f t="shared" si="67"/>
        <v/>
      </c>
      <c r="O99" s="36" t="str">
        <f t="shared" si="68"/>
        <v/>
      </c>
      <c r="P99" s="37" t="str">
        <f t="shared" si="120"/>
        <v/>
      </c>
      <c r="Q99" s="69" t="str">
        <f t="shared" si="69"/>
        <v/>
      </c>
      <c r="R99" s="294" t="str">
        <f t="shared" si="70"/>
        <v/>
      </c>
      <c r="S99" s="37" t="str">
        <f t="shared" si="71"/>
        <v/>
      </c>
      <c r="T99" s="69" t="str">
        <f t="shared" si="72"/>
        <v/>
      </c>
      <c r="U99" s="294" t="str">
        <f t="shared" si="73"/>
        <v/>
      </c>
      <c r="V99" s="37" t="str">
        <f t="shared" si="74"/>
        <v/>
      </c>
      <c r="W99" s="69" t="str">
        <f t="shared" si="75"/>
        <v/>
      </c>
      <c r="X99" s="38" t="str">
        <f t="shared" si="76"/>
        <v/>
      </c>
      <c r="Y99" s="38" t="str">
        <f t="shared" si="77"/>
        <v/>
      </c>
      <c r="Z99" s="38" t="str">
        <f t="shared" si="78"/>
        <v/>
      </c>
      <c r="AA99" s="39" t="str">
        <f t="shared" si="79"/>
        <v/>
      </c>
      <c r="AB99" s="295">
        <f t="shared" si="80"/>
        <v>0</v>
      </c>
      <c r="AC99" s="295" t="str">
        <f t="shared" si="81"/>
        <v/>
      </c>
      <c r="AD99" s="295" t="str">
        <f t="shared" si="82"/>
        <v/>
      </c>
      <c r="AE99" s="296" t="str">
        <f t="shared" si="83"/>
        <v/>
      </c>
      <c r="AF99" s="296" t="str">
        <f t="shared" si="84"/>
        <v/>
      </c>
      <c r="AG99" s="297" t="str">
        <f t="shared" si="85"/>
        <v/>
      </c>
      <c r="AH99" s="296" t="str">
        <f t="shared" si="86"/>
        <v/>
      </c>
      <c r="AI99" s="296" t="str">
        <f t="shared" si="87"/>
        <v/>
      </c>
      <c r="AJ99" s="297" t="str">
        <f t="shared" si="88"/>
        <v/>
      </c>
      <c r="AK99" s="296" t="str">
        <f t="shared" si="89"/>
        <v/>
      </c>
      <c r="AL99" s="296" t="str">
        <f t="shared" si="90"/>
        <v/>
      </c>
      <c r="AM99" s="297" t="str">
        <f t="shared" si="91"/>
        <v/>
      </c>
      <c r="AN99" s="298" t="str">
        <f t="shared" si="92"/>
        <v/>
      </c>
      <c r="AO99" s="299" t="str">
        <f t="shared" si="93"/>
        <v/>
      </c>
      <c r="AP99" s="296" t="str">
        <f t="shared" si="94"/>
        <v/>
      </c>
      <c r="AQ99" s="297" t="str">
        <f t="shared" si="95"/>
        <v/>
      </c>
      <c r="AR99" s="299" t="str">
        <f t="shared" si="96"/>
        <v/>
      </c>
      <c r="AS99" s="296" t="str">
        <f t="shared" si="97"/>
        <v/>
      </c>
      <c r="AT99" s="297" t="str">
        <f t="shared" si="98"/>
        <v/>
      </c>
      <c r="AU99" s="299" t="str">
        <f t="shared" si="99"/>
        <v/>
      </c>
      <c r="AV99" s="296" t="str">
        <f t="shared" si="100"/>
        <v/>
      </c>
      <c r="AW99" s="297" t="str">
        <f t="shared" si="101"/>
        <v/>
      </c>
      <c r="AX99" s="300"/>
      <c r="AY99" s="297" t="str">
        <f t="shared" si="102"/>
        <v/>
      </c>
      <c r="AZ99" s="297" t="str">
        <f t="shared" si="103"/>
        <v/>
      </c>
      <c r="BA99" s="301" t="str">
        <f t="shared" si="104"/>
        <v/>
      </c>
      <c r="BB99" s="302" t="str">
        <f t="shared" si="105"/>
        <v/>
      </c>
      <c r="BC99" s="303" t="str">
        <f t="shared" si="106"/>
        <v/>
      </c>
      <c r="BD99" s="301" t="str">
        <f t="shared" si="107"/>
        <v/>
      </c>
      <c r="BE99" s="302" t="str">
        <f t="shared" si="108"/>
        <v/>
      </c>
      <c r="BF99" s="303" t="str">
        <f t="shared" si="109"/>
        <v/>
      </c>
      <c r="BG99" s="301" t="str">
        <f t="shared" si="110"/>
        <v/>
      </c>
      <c r="BH99" s="304" t="str">
        <f t="shared" si="111"/>
        <v/>
      </c>
      <c r="BI99" s="305" t="str">
        <f t="shared" si="112"/>
        <v/>
      </c>
      <c r="BJ99" s="305" t="str">
        <f t="shared" si="113"/>
        <v/>
      </c>
      <c r="BK99" s="443" t="str">
        <f t="shared" si="114"/>
        <v/>
      </c>
      <c r="BL99" s="306" t="str">
        <f t="shared" si="121"/>
        <v/>
      </c>
      <c r="BM99" s="100" t="str">
        <f t="shared" si="122"/>
        <v/>
      </c>
      <c r="BN99" s="101" t="str">
        <f t="shared" si="123"/>
        <v/>
      </c>
      <c r="BO99" s="102" t="str">
        <f t="shared" si="124"/>
        <v/>
      </c>
      <c r="BP99" s="100" t="str">
        <f t="shared" si="125"/>
        <v/>
      </c>
      <c r="BQ99" s="101" t="str">
        <f t="shared" si="126"/>
        <v/>
      </c>
      <c r="BR99" s="102" t="str">
        <f t="shared" si="127"/>
        <v/>
      </c>
      <c r="BS99" s="100" t="str">
        <f t="shared" si="128"/>
        <v/>
      </c>
      <c r="BT99" s="105" t="str">
        <f t="shared" si="129"/>
        <v/>
      </c>
      <c r="BU99" s="305" t="str">
        <f t="shared" si="115"/>
        <v/>
      </c>
      <c r="BV99" s="305" t="str">
        <f t="shared" si="116"/>
        <v/>
      </c>
      <c r="BW99" s="305" t="str">
        <f t="shared" si="117"/>
        <v/>
      </c>
      <c r="BX99" s="307" t="str">
        <f t="shared" si="118"/>
        <v/>
      </c>
      <c r="BY99" s="308" t="str">
        <f t="shared" si="119"/>
        <v/>
      </c>
    </row>
    <row r="100" spans="1:77" s="4" customFormat="1" ht="15.75" x14ac:dyDescent="0.25">
      <c r="A100" s="106">
        <v>79</v>
      </c>
      <c r="B100" s="290"/>
      <c r="C100" s="20"/>
      <c r="D100" s="635"/>
      <c r="E100" s="637"/>
      <c r="F100" s="639"/>
      <c r="G100" s="45"/>
      <c r="H100" s="291"/>
      <c r="I100" s="291"/>
      <c r="J100" s="292"/>
      <c r="K100" s="293"/>
      <c r="L100" s="35" t="str">
        <f t="shared" si="65"/>
        <v/>
      </c>
      <c r="M100" s="35" t="str">
        <f t="shared" si="66"/>
        <v/>
      </c>
      <c r="N100" s="35" t="str">
        <f t="shared" si="67"/>
        <v/>
      </c>
      <c r="O100" s="36" t="str">
        <f t="shared" si="68"/>
        <v/>
      </c>
      <c r="P100" s="37" t="str">
        <f t="shared" si="120"/>
        <v/>
      </c>
      <c r="Q100" s="69" t="str">
        <f t="shared" si="69"/>
        <v/>
      </c>
      <c r="R100" s="294" t="str">
        <f t="shared" si="70"/>
        <v/>
      </c>
      <c r="S100" s="37" t="str">
        <f t="shared" si="71"/>
        <v/>
      </c>
      <c r="T100" s="69" t="str">
        <f t="shared" si="72"/>
        <v/>
      </c>
      <c r="U100" s="294" t="str">
        <f t="shared" si="73"/>
        <v/>
      </c>
      <c r="V100" s="37" t="str">
        <f t="shared" si="74"/>
        <v/>
      </c>
      <c r="W100" s="69" t="str">
        <f t="shared" si="75"/>
        <v/>
      </c>
      <c r="X100" s="38" t="str">
        <f t="shared" si="76"/>
        <v/>
      </c>
      <c r="Y100" s="38" t="str">
        <f t="shared" si="77"/>
        <v/>
      </c>
      <c r="Z100" s="38" t="str">
        <f t="shared" si="78"/>
        <v/>
      </c>
      <c r="AA100" s="39" t="str">
        <f t="shared" si="79"/>
        <v/>
      </c>
      <c r="AB100" s="295">
        <f t="shared" si="80"/>
        <v>0</v>
      </c>
      <c r="AC100" s="295" t="str">
        <f t="shared" si="81"/>
        <v/>
      </c>
      <c r="AD100" s="295" t="str">
        <f t="shared" si="82"/>
        <v/>
      </c>
      <c r="AE100" s="296" t="str">
        <f t="shared" si="83"/>
        <v/>
      </c>
      <c r="AF100" s="296" t="str">
        <f t="shared" si="84"/>
        <v/>
      </c>
      <c r="AG100" s="297" t="str">
        <f t="shared" si="85"/>
        <v/>
      </c>
      <c r="AH100" s="296" t="str">
        <f t="shared" si="86"/>
        <v/>
      </c>
      <c r="AI100" s="296" t="str">
        <f t="shared" si="87"/>
        <v/>
      </c>
      <c r="AJ100" s="297" t="str">
        <f t="shared" si="88"/>
        <v/>
      </c>
      <c r="AK100" s="296" t="str">
        <f t="shared" si="89"/>
        <v/>
      </c>
      <c r="AL100" s="296" t="str">
        <f t="shared" si="90"/>
        <v/>
      </c>
      <c r="AM100" s="297" t="str">
        <f t="shared" si="91"/>
        <v/>
      </c>
      <c r="AN100" s="298" t="str">
        <f t="shared" si="92"/>
        <v/>
      </c>
      <c r="AO100" s="299" t="str">
        <f t="shared" si="93"/>
        <v/>
      </c>
      <c r="AP100" s="296" t="str">
        <f t="shared" si="94"/>
        <v/>
      </c>
      <c r="AQ100" s="297" t="str">
        <f t="shared" si="95"/>
        <v/>
      </c>
      <c r="AR100" s="299" t="str">
        <f t="shared" si="96"/>
        <v/>
      </c>
      <c r="AS100" s="296" t="str">
        <f t="shared" si="97"/>
        <v/>
      </c>
      <c r="AT100" s="297" t="str">
        <f t="shared" si="98"/>
        <v/>
      </c>
      <c r="AU100" s="299" t="str">
        <f t="shared" si="99"/>
        <v/>
      </c>
      <c r="AV100" s="296" t="str">
        <f t="shared" si="100"/>
        <v/>
      </c>
      <c r="AW100" s="297" t="str">
        <f t="shared" si="101"/>
        <v/>
      </c>
      <c r="AX100" s="300"/>
      <c r="AY100" s="297" t="str">
        <f t="shared" si="102"/>
        <v/>
      </c>
      <c r="AZ100" s="297" t="str">
        <f t="shared" si="103"/>
        <v/>
      </c>
      <c r="BA100" s="301" t="str">
        <f t="shared" si="104"/>
        <v/>
      </c>
      <c r="BB100" s="302" t="str">
        <f t="shared" si="105"/>
        <v/>
      </c>
      <c r="BC100" s="303" t="str">
        <f t="shared" si="106"/>
        <v/>
      </c>
      <c r="BD100" s="301" t="str">
        <f t="shared" si="107"/>
        <v/>
      </c>
      <c r="BE100" s="302" t="str">
        <f t="shared" si="108"/>
        <v/>
      </c>
      <c r="BF100" s="303" t="str">
        <f t="shared" si="109"/>
        <v/>
      </c>
      <c r="BG100" s="301" t="str">
        <f t="shared" si="110"/>
        <v/>
      </c>
      <c r="BH100" s="304" t="str">
        <f t="shared" si="111"/>
        <v/>
      </c>
      <c r="BI100" s="305" t="str">
        <f t="shared" si="112"/>
        <v/>
      </c>
      <c r="BJ100" s="305" t="str">
        <f t="shared" si="113"/>
        <v/>
      </c>
      <c r="BK100" s="443" t="str">
        <f t="shared" si="114"/>
        <v/>
      </c>
      <c r="BL100" s="306" t="str">
        <f t="shared" si="121"/>
        <v/>
      </c>
      <c r="BM100" s="100" t="str">
        <f t="shared" si="122"/>
        <v/>
      </c>
      <c r="BN100" s="101" t="str">
        <f t="shared" si="123"/>
        <v/>
      </c>
      <c r="BO100" s="102" t="str">
        <f t="shared" si="124"/>
        <v/>
      </c>
      <c r="BP100" s="100" t="str">
        <f t="shared" si="125"/>
        <v/>
      </c>
      <c r="BQ100" s="101" t="str">
        <f t="shared" si="126"/>
        <v/>
      </c>
      <c r="BR100" s="102" t="str">
        <f t="shared" si="127"/>
        <v/>
      </c>
      <c r="BS100" s="100" t="str">
        <f t="shared" si="128"/>
        <v/>
      </c>
      <c r="BT100" s="105" t="str">
        <f t="shared" si="129"/>
        <v/>
      </c>
      <c r="BU100" s="305" t="str">
        <f t="shared" si="115"/>
        <v/>
      </c>
      <c r="BV100" s="305" t="str">
        <f t="shared" si="116"/>
        <v/>
      </c>
      <c r="BW100" s="305" t="str">
        <f t="shared" si="117"/>
        <v/>
      </c>
      <c r="BX100" s="307" t="str">
        <f t="shared" si="118"/>
        <v/>
      </c>
      <c r="BY100" s="308" t="str">
        <f t="shared" si="119"/>
        <v/>
      </c>
    </row>
    <row r="101" spans="1:77" s="4" customFormat="1" ht="15.75" x14ac:dyDescent="0.25">
      <c r="A101" s="106">
        <v>80</v>
      </c>
      <c r="B101" s="290"/>
      <c r="C101" s="20"/>
      <c r="D101" s="635"/>
      <c r="E101" s="637"/>
      <c r="F101" s="639"/>
      <c r="G101" s="45"/>
      <c r="H101" s="291"/>
      <c r="I101" s="291"/>
      <c r="J101" s="292"/>
      <c r="K101" s="293"/>
      <c r="L101" s="35" t="str">
        <f t="shared" si="65"/>
        <v/>
      </c>
      <c r="M101" s="35" t="str">
        <f t="shared" si="66"/>
        <v/>
      </c>
      <c r="N101" s="35" t="str">
        <f t="shared" si="67"/>
        <v/>
      </c>
      <c r="O101" s="36" t="str">
        <f t="shared" si="68"/>
        <v/>
      </c>
      <c r="P101" s="37" t="str">
        <f t="shared" si="120"/>
        <v/>
      </c>
      <c r="Q101" s="69" t="str">
        <f t="shared" si="69"/>
        <v/>
      </c>
      <c r="R101" s="294" t="str">
        <f t="shared" si="70"/>
        <v/>
      </c>
      <c r="S101" s="37" t="str">
        <f t="shared" si="71"/>
        <v/>
      </c>
      <c r="T101" s="69" t="str">
        <f t="shared" si="72"/>
        <v/>
      </c>
      <c r="U101" s="294" t="str">
        <f t="shared" si="73"/>
        <v/>
      </c>
      <c r="V101" s="37" t="str">
        <f t="shared" si="74"/>
        <v/>
      </c>
      <c r="W101" s="69" t="str">
        <f t="shared" si="75"/>
        <v/>
      </c>
      <c r="X101" s="38" t="str">
        <f t="shared" si="76"/>
        <v/>
      </c>
      <c r="Y101" s="38" t="str">
        <f t="shared" si="77"/>
        <v/>
      </c>
      <c r="Z101" s="38" t="str">
        <f t="shared" si="78"/>
        <v/>
      </c>
      <c r="AA101" s="39" t="str">
        <f t="shared" si="79"/>
        <v/>
      </c>
      <c r="AB101" s="295">
        <f t="shared" si="80"/>
        <v>0</v>
      </c>
      <c r="AC101" s="295" t="str">
        <f t="shared" si="81"/>
        <v/>
      </c>
      <c r="AD101" s="295" t="str">
        <f t="shared" si="82"/>
        <v/>
      </c>
      <c r="AE101" s="296" t="str">
        <f t="shared" si="83"/>
        <v/>
      </c>
      <c r="AF101" s="296" t="str">
        <f t="shared" si="84"/>
        <v/>
      </c>
      <c r="AG101" s="297" t="str">
        <f t="shared" si="85"/>
        <v/>
      </c>
      <c r="AH101" s="296" t="str">
        <f t="shared" si="86"/>
        <v/>
      </c>
      <c r="AI101" s="296" t="str">
        <f t="shared" si="87"/>
        <v/>
      </c>
      <c r="AJ101" s="297" t="str">
        <f t="shared" si="88"/>
        <v/>
      </c>
      <c r="AK101" s="296" t="str">
        <f t="shared" si="89"/>
        <v/>
      </c>
      <c r="AL101" s="296" t="str">
        <f t="shared" si="90"/>
        <v/>
      </c>
      <c r="AM101" s="297" t="str">
        <f t="shared" si="91"/>
        <v/>
      </c>
      <c r="AN101" s="298" t="str">
        <f t="shared" si="92"/>
        <v/>
      </c>
      <c r="AO101" s="299" t="str">
        <f t="shared" si="93"/>
        <v/>
      </c>
      <c r="AP101" s="296" t="str">
        <f t="shared" si="94"/>
        <v/>
      </c>
      <c r="AQ101" s="297" t="str">
        <f t="shared" si="95"/>
        <v/>
      </c>
      <c r="AR101" s="299" t="str">
        <f t="shared" si="96"/>
        <v/>
      </c>
      <c r="AS101" s="296" t="str">
        <f t="shared" si="97"/>
        <v/>
      </c>
      <c r="AT101" s="297" t="str">
        <f t="shared" si="98"/>
        <v/>
      </c>
      <c r="AU101" s="299" t="str">
        <f t="shared" si="99"/>
        <v/>
      </c>
      <c r="AV101" s="296" t="str">
        <f t="shared" si="100"/>
        <v/>
      </c>
      <c r="AW101" s="297" t="str">
        <f t="shared" si="101"/>
        <v/>
      </c>
      <c r="AX101" s="300"/>
      <c r="AY101" s="297" t="str">
        <f t="shared" si="102"/>
        <v/>
      </c>
      <c r="AZ101" s="297" t="str">
        <f t="shared" si="103"/>
        <v/>
      </c>
      <c r="BA101" s="301" t="str">
        <f t="shared" si="104"/>
        <v/>
      </c>
      <c r="BB101" s="302" t="str">
        <f t="shared" si="105"/>
        <v/>
      </c>
      <c r="BC101" s="303" t="str">
        <f t="shared" si="106"/>
        <v/>
      </c>
      <c r="BD101" s="301" t="str">
        <f t="shared" si="107"/>
        <v/>
      </c>
      <c r="BE101" s="302" t="str">
        <f t="shared" si="108"/>
        <v/>
      </c>
      <c r="BF101" s="303" t="str">
        <f t="shared" si="109"/>
        <v/>
      </c>
      <c r="BG101" s="301" t="str">
        <f t="shared" si="110"/>
        <v/>
      </c>
      <c r="BH101" s="304" t="str">
        <f t="shared" si="111"/>
        <v/>
      </c>
      <c r="BI101" s="305" t="str">
        <f t="shared" si="112"/>
        <v/>
      </c>
      <c r="BJ101" s="305" t="str">
        <f t="shared" si="113"/>
        <v/>
      </c>
      <c r="BK101" s="443" t="str">
        <f t="shared" si="114"/>
        <v/>
      </c>
      <c r="BL101" s="306" t="str">
        <f t="shared" si="121"/>
        <v/>
      </c>
      <c r="BM101" s="100" t="str">
        <f t="shared" si="122"/>
        <v/>
      </c>
      <c r="BN101" s="101" t="str">
        <f t="shared" si="123"/>
        <v/>
      </c>
      <c r="BO101" s="102" t="str">
        <f t="shared" si="124"/>
        <v/>
      </c>
      <c r="BP101" s="100" t="str">
        <f t="shared" si="125"/>
        <v/>
      </c>
      <c r="BQ101" s="101" t="str">
        <f t="shared" si="126"/>
        <v/>
      </c>
      <c r="BR101" s="102" t="str">
        <f t="shared" si="127"/>
        <v/>
      </c>
      <c r="BS101" s="100" t="str">
        <f t="shared" si="128"/>
        <v/>
      </c>
      <c r="BT101" s="105" t="str">
        <f t="shared" si="129"/>
        <v/>
      </c>
      <c r="BU101" s="305" t="str">
        <f t="shared" si="115"/>
        <v/>
      </c>
      <c r="BV101" s="305" t="str">
        <f t="shared" si="116"/>
        <v/>
      </c>
      <c r="BW101" s="305" t="str">
        <f t="shared" si="117"/>
        <v/>
      </c>
      <c r="BX101" s="307" t="str">
        <f t="shared" si="118"/>
        <v/>
      </c>
      <c r="BY101" s="308" t="str">
        <f t="shared" si="119"/>
        <v/>
      </c>
    </row>
    <row r="102" spans="1:77" s="4" customFormat="1" ht="15.75" x14ac:dyDescent="0.25">
      <c r="A102" s="106">
        <v>81</v>
      </c>
      <c r="B102" s="290"/>
      <c r="C102" s="20"/>
      <c r="D102" s="635"/>
      <c r="E102" s="637"/>
      <c r="F102" s="639"/>
      <c r="G102" s="45"/>
      <c r="H102" s="291"/>
      <c r="I102" s="291"/>
      <c r="J102" s="292"/>
      <c r="K102" s="293"/>
      <c r="L102" s="35" t="str">
        <f t="shared" si="65"/>
        <v/>
      </c>
      <c r="M102" s="35" t="str">
        <f t="shared" si="66"/>
        <v/>
      </c>
      <c r="N102" s="35" t="str">
        <f t="shared" si="67"/>
        <v/>
      </c>
      <c r="O102" s="36" t="str">
        <f t="shared" si="68"/>
        <v/>
      </c>
      <c r="P102" s="37" t="str">
        <f t="shared" si="120"/>
        <v/>
      </c>
      <c r="Q102" s="69" t="str">
        <f t="shared" si="69"/>
        <v/>
      </c>
      <c r="R102" s="294" t="str">
        <f t="shared" si="70"/>
        <v/>
      </c>
      <c r="S102" s="37" t="str">
        <f t="shared" si="71"/>
        <v/>
      </c>
      <c r="T102" s="69" t="str">
        <f t="shared" si="72"/>
        <v/>
      </c>
      <c r="U102" s="294" t="str">
        <f t="shared" si="73"/>
        <v/>
      </c>
      <c r="V102" s="37" t="str">
        <f t="shared" si="74"/>
        <v/>
      </c>
      <c r="W102" s="69" t="str">
        <f t="shared" si="75"/>
        <v/>
      </c>
      <c r="X102" s="38" t="str">
        <f t="shared" si="76"/>
        <v/>
      </c>
      <c r="Y102" s="38" t="str">
        <f t="shared" si="77"/>
        <v/>
      </c>
      <c r="Z102" s="38" t="str">
        <f t="shared" si="78"/>
        <v/>
      </c>
      <c r="AA102" s="39" t="str">
        <f t="shared" si="79"/>
        <v/>
      </c>
      <c r="AB102" s="295">
        <f t="shared" si="80"/>
        <v>0</v>
      </c>
      <c r="AC102" s="295" t="str">
        <f t="shared" si="81"/>
        <v/>
      </c>
      <c r="AD102" s="295" t="str">
        <f t="shared" si="82"/>
        <v/>
      </c>
      <c r="AE102" s="296" t="str">
        <f t="shared" si="83"/>
        <v/>
      </c>
      <c r="AF102" s="296" t="str">
        <f t="shared" si="84"/>
        <v/>
      </c>
      <c r="AG102" s="297" t="str">
        <f t="shared" si="85"/>
        <v/>
      </c>
      <c r="AH102" s="296" t="str">
        <f t="shared" si="86"/>
        <v/>
      </c>
      <c r="AI102" s="296" t="str">
        <f t="shared" si="87"/>
        <v/>
      </c>
      <c r="AJ102" s="297" t="str">
        <f t="shared" si="88"/>
        <v/>
      </c>
      <c r="AK102" s="296" t="str">
        <f t="shared" si="89"/>
        <v/>
      </c>
      <c r="AL102" s="296" t="str">
        <f t="shared" si="90"/>
        <v/>
      </c>
      <c r="AM102" s="297" t="str">
        <f t="shared" si="91"/>
        <v/>
      </c>
      <c r="AN102" s="298" t="str">
        <f t="shared" si="92"/>
        <v/>
      </c>
      <c r="AO102" s="299" t="str">
        <f t="shared" si="93"/>
        <v/>
      </c>
      <c r="AP102" s="296" t="str">
        <f t="shared" si="94"/>
        <v/>
      </c>
      <c r="AQ102" s="297" t="str">
        <f t="shared" si="95"/>
        <v/>
      </c>
      <c r="AR102" s="299" t="str">
        <f t="shared" si="96"/>
        <v/>
      </c>
      <c r="AS102" s="296" t="str">
        <f t="shared" si="97"/>
        <v/>
      </c>
      <c r="AT102" s="297" t="str">
        <f t="shared" si="98"/>
        <v/>
      </c>
      <c r="AU102" s="299" t="str">
        <f t="shared" si="99"/>
        <v/>
      </c>
      <c r="AV102" s="296" t="str">
        <f t="shared" si="100"/>
        <v/>
      </c>
      <c r="AW102" s="297" t="str">
        <f t="shared" si="101"/>
        <v/>
      </c>
      <c r="AX102" s="300"/>
      <c r="AY102" s="297" t="str">
        <f t="shared" si="102"/>
        <v/>
      </c>
      <c r="AZ102" s="297" t="str">
        <f t="shared" si="103"/>
        <v/>
      </c>
      <c r="BA102" s="301" t="str">
        <f t="shared" si="104"/>
        <v/>
      </c>
      <c r="BB102" s="302" t="str">
        <f t="shared" si="105"/>
        <v/>
      </c>
      <c r="BC102" s="303" t="str">
        <f t="shared" si="106"/>
        <v/>
      </c>
      <c r="BD102" s="301" t="str">
        <f t="shared" si="107"/>
        <v/>
      </c>
      <c r="BE102" s="302" t="str">
        <f t="shared" si="108"/>
        <v/>
      </c>
      <c r="BF102" s="303" t="str">
        <f t="shared" si="109"/>
        <v/>
      </c>
      <c r="BG102" s="301" t="str">
        <f t="shared" si="110"/>
        <v/>
      </c>
      <c r="BH102" s="304" t="str">
        <f t="shared" si="111"/>
        <v/>
      </c>
      <c r="BI102" s="305" t="str">
        <f t="shared" si="112"/>
        <v/>
      </c>
      <c r="BJ102" s="305" t="str">
        <f t="shared" si="113"/>
        <v/>
      </c>
      <c r="BK102" s="443" t="str">
        <f t="shared" si="114"/>
        <v/>
      </c>
      <c r="BL102" s="306" t="str">
        <f t="shared" si="121"/>
        <v/>
      </c>
      <c r="BM102" s="100" t="str">
        <f t="shared" si="122"/>
        <v/>
      </c>
      <c r="BN102" s="101" t="str">
        <f t="shared" si="123"/>
        <v/>
      </c>
      <c r="BO102" s="102" t="str">
        <f t="shared" si="124"/>
        <v/>
      </c>
      <c r="BP102" s="100" t="str">
        <f t="shared" si="125"/>
        <v/>
      </c>
      <c r="BQ102" s="101" t="str">
        <f t="shared" si="126"/>
        <v/>
      </c>
      <c r="BR102" s="102" t="str">
        <f t="shared" si="127"/>
        <v/>
      </c>
      <c r="BS102" s="100" t="str">
        <f t="shared" si="128"/>
        <v/>
      </c>
      <c r="BT102" s="105" t="str">
        <f t="shared" si="129"/>
        <v/>
      </c>
      <c r="BU102" s="305" t="str">
        <f t="shared" si="115"/>
        <v/>
      </c>
      <c r="BV102" s="305" t="str">
        <f t="shared" si="116"/>
        <v/>
      </c>
      <c r="BW102" s="305" t="str">
        <f t="shared" si="117"/>
        <v/>
      </c>
      <c r="BX102" s="307" t="str">
        <f t="shared" si="118"/>
        <v/>
      </c>
      <c r="BY102" s="308" t="str">
        <f t="shared" si="119"/>
        <v/>
      </c>
    </row>
    <row r="103" spans="1:77" s="4" customFormat="1" ht="15.75" x14ac:dyDescent="0.25">
      <c r="A103" s="106">
        <v>82</v>
      </c>
      <c r="B103" s="290"/>
      <c r="C103" s="20"/>
      <c r="D103" s="635"/>
      <c r="E103" s="637"/>
      <c r="F103" s="639"/>
      <c r="G103" s="45"/>
      <c r="H103" s="291"/>
      <c r="I103" s="291"/>
      <c r="J103" s="292"/>
      <c r="K103" s="293"/>
      <c r="L103" s="35" t="str">
        <f t="shared" si="65"/>
        <v/>
      </c>
      <c r="M103" s="35" t="str">
        <f t="shared" si="66"/>
        <v/>
      </c>
      <c r="N103" s="35" t="str">
        <f t="shared" si="67"/>
        <v/>
      </c>
      <c r="O103" s="36" t="str">
        <f t="shared" si="68"/>
        <v/>
      </c>
      <c r="P103" s="37" t="str">
        <f t="shared" si="120"/>
        <v/>
      </c>
      <c r="Q103" s="69" t="str">
        <f t="shared" si="69"/>
        <v/>
      </c>
      <c r="R103" s="294" t="str">
        <f t="shared" si="70"/>
        <v/>
      </c>
      <c r="S103" s="37" t="str">
        <f t="shared" si="71"/>
        <v/>
      </c>
      <c r="T103" s="69" t="str">
        <f t="shared" si="72"/>
        <v/>
      </c>
      <c r="U103" s="294" t="str">
        <f t="shared" si="73"/>
        <v/>
      </c>
      <c r="V103" s="37" t="str">
        <f t="shared" si="74"/>
        <v/>
      </c>
      <c r="W103" s="69" t="str">
        <f t="shared" si="75"/>
        <v/>
      </c>
      <c r="X103" s="38" t="str">
        <f t="shared" si="76"/>
        <v/>
      </c>
      <c r="Y103" s="38" t="str">
        <f t="shared" si="77"/>
        <v/>
      </c>
      <c r="Z103" s="38" t="str">
        <f t="shared" si="78"/>
        <v/>
      </c>
      <c r="AA103" s="39" t="str">
        <f t="shared" si="79"/>
        <v/>
      </c>
      <c r="AB103" s="295">
        <f t="shared" si="80"/>
        <v>0</v>
      </c>
      <c r="AC103" s="295" t="str">
        <f t="shared" si="81"/>
        <v/>
      </c>
      <c r="AD103" s="295" t="str">
        <f t="shared" si="82"/>
        <v/>
      </c>
      <c r="AE103" s="296" t="str">
        <f t="shared" si="83"/>
        <v/>
      </c>
      <c r="AF103" s="296" t="str">
        <f t="shared" si="84"/>
        <v/>
      </c>
      <c r="AG103" s="297" t="str">
        <f t="shared" si="85"/>
        <v/>
      </c>
      <c r="AH103" s="296" t="str">
        <f t="shared" si="86"/>
        <v/>
      </c>
      <c r="AI103" s="296" t="str">
        <f t="shared" si="87"/>
        <v/>
      </c>
      <c r="AJ103" s="297" t="str">
        <f t="shared" si="88"/>
        <v/>
      </c>
      <c r="AK103" s="296" t="str">
        <f t="shared" si="89"/>
        <v/>
      </c>
      <c r="AL103" s="296" t="str">
        <f t="shared" si="90"/>
        <v/>
      </c>
      <c r="AM103" s="297" t="str">
        <f t="shared" si="91"/>
        <v/>
      </c>
      <c r="AN103" s="298" t="str">
        <f t="shared" si="92"/>
        <v/>
      </c>
      <c r="AO103" s="299" t="str">
        <f t="shared" si="93"/>
        <v/>
      </c>
      <c r="AP103" s="296" t="str">
        <f t="shared" si="94"/>
        <v/>
      </c>
      <c r="AQ103" s="297" t="str">
        <f t="shared" si="95"/>
        <v/>
      </c>
      <c r="AR103" s="299" t="str">
        <f t="shared" si="96"/>
        <v/>
      </c>
      <c r="AS103" s="296" t="str">
        <f t="shared" si="97"/>
        <v/>
      </c>
      <c r="AT103" s="297" t="str">
        <f t="shared" si="98"/>
        <v/>
      </c>
      <c r="AU103" s="299" t="str">
        <f t="shared" si="99"/>
        <v/>
      </c>
      <c r="AV103" s="296" t="str">
        <f t="shared" si="100"/>
        <v/>
      </c>
      <c r="AW103" s="297" t="str">
        <f t="shared" si="101"/>
        <v/>
      </c>
      <c r="AX103" s="300"/>
      <c r="AY103" s="297" t="str">
        <f t="shared" si="102"/>
        <v/>
      </c>
      <c r="AZ103" s="297" t="str">
        <f t="shared" si="103"/>
        <v/>
      </c>
      <c r="BA103" s="301" t="str">
        <f t="shared" si="104"/>
        <v/>
      </c>
      <c r="BB103" s="302" t="str">
        <f t="shared" si="105"/>
        <v/>
      </c>
      <c r="BC103" s="303" t="str">
        <f t="shared" si="106"/>
        <v/>
      </c>
      <c r="BD103" s="301" t="str">
        <f t="shared" si="107"/>
        <v/>
      </c>
      <c r="BE103" s="302" t="str">
        <f t="shared" si="108"/>
        <v/>
      </c>
      <c r="BF103" s="303" t="str">
        <f t="shared" si="109"/>
        <v/>
      </c>
      <c r="BG103" s="301" t="str">
        <f t="shared" si="110"/>
        <v/>
      </c>
      <c r="BH103" s="304" t="str">
        <f t="shared" si="111"/>
        <v/>
      </c>
      <c r="BI103" s="305" t="str">
        <f t="shared" si="112"/>
        <v/>
      </c>
      <c r="BJ103" s="305" t="str">
        <f t="shared" si="113"/>
        <v/>
      </c>
      <c r="BK103" s="443" t="str">
        <f t="shared" si="114"/>
        <v/>
      </c>
      <c r="BL103" s="306" t="str">
        <f t="shared" si="121"/>
        <v/>
      </c>
      <c r="BM103" s="100" t="str">
        <f t="shared" si="122"/>
        <v/>
      </c>
      <c r="BN103" s="101" t="str">
        <f t="shared" si="123"/>
        <v/>
      </c>
      <c r="BO103" s="102" t="str">
        <f t="shared" si="124"/>
        <v/>
      </c>
      <c r="BP103" s="100" t="str">
        <f t="shared" si="125"/>
        <v/>
      </c>
      <c r="BQ103" s="101" t="str">
        <f t="shared" si="126"/>
        <v/>
      </c>
      <c r="BR103" s="102" t="str">
        <f t="shared" si="127"/>
        <v/>
      </c>
      <c r="BS103" s="100" t="str">
        <f t="shared" si="128"/>
        <v/>
      </c>
      <c r="BT103" s="105" t="str">
        <f t="shared" si="129"/>
        <v/>
      </c>
      <c r="BU103" s="305" t="str">
        <f t="shared" si="115"/>
        <v/>
      </c>
      <c r="BV103" s="305" t="str">
        <f t="shared" si="116"/>
        <v/>
      </c>
      <c r="BW103" s="305" t="str">
        <f t="shared" si="117"/>
        <v/>
      </c>
      <c r="BX103" s="307" t="str">
        <f t="shared" si="118"/>
        <v/>
      </c>
      <c r="BY103" s="308" t="str">
        <f t="shared" si="119"/>
        <v/>
      </c>
    </row>
    <row r="104" spans="1:77" s="4" customFormat="1" ht="15.75" x14ac:dyDescent="0.25">
      <c r="A104" s="106">
        <v>83</v>
      </c>
      <c r="B104" s="290"/>
      <c r="C104" s="20"/>
      <c r="D104" s="635"/>
      <c r="E104" s="637"/>
      <c r="F104" s="639"/>
      <c r="G104" s="45"/>
      <c r="H104" s="291"/>
      <c r="I104" s="291"/>
      <c r="J104" s="292"/>
      <c r="K104" s="293"/>
      <c r="L104" s="35" t="str">
        <f t="shared" si="65"/>
        <v/>
      </c>
      <c r="M104" s="35" t="str">
        <f t="shared" si="66"/>
        <v/>
      </c>
      <c r="N104" s="35" t="str">
        <f t="shared" si="67"/>
        <v/>
      </c>
      <c r="O104" s="36" t="str">
        <f t="shared" si="68"/>
        <v/>
      </c>
      <c r="P104" s="37" t="str">
        <f t="shared" si="120"/>
        <v/>
      </c>
      <c r="Q104" s="69" t="str">
        <f t="shared" si="69"/>
        <v/>
      </c>
      <c r="R104" s="294" t="str">
        <f t="shared" si="70"/>
        <v/>
      </c>
      <c r="S104" s="37" t="str">
        <f t="shared" si="71"/>
        <v/>
      </c>
      <c r="T104" s="69" t="str">
        <f t="shared" si="72"/>
        <v/>
      </c>
      <c r="U104" s="294" t="str">
        <f t="shared" si="73"/>
        <v/>
      </c>
      <c r="V104" s="37" t="str">
        <f t="shared" si="74"/>
        <v/>
      </c>
      <c r="W104" s="69" t="str">
        <f t="shared" si="75"/>
        <v/>
      </c>
      <c r="X104" s="38" t="str">
        <f t="shared" si="76"/>
        <v/>
      </c>
      <c r="Y104" s="38" t="str">
        <f t="shared" si="77"/>
        <v/>
      </c>
      <c r="Z104" s="38" t="str">
        <f t="shared" si="78"/>
        <v/>
      </c>
      <c r="AA104" s="39" t="str">
        <f t="shared" si="79"/>
        <v/>
      </c>
      <c r="AB104" s="295">
        <f t="shared" si="80"/>
        <v>0</v>
      </c>
      <c r="AC104" s="295" t="str">
        <f t="shared" si="81"/>
        <v/>
      </c>
      <c r="AD104" s="295" t="str">
        <f t="shared" si="82"/>
        <v/>
      </c>
      <c r="AE104" s="296" t="str">
        <f t="shared" si="83"/>
        <v/>
      </c>
      <c r="AF104" s="296" t="str">
        <f t="shared" si="84"/>
        <v/>
      </c>
      <c r="AG104" s="297" t="str">
        <f t="shared" si="85"/>
        <v/>
      </c>
      <c r="AH104" s="296" t="str">
        <f t="shared" si="86"/>
        <v/>
      </c>
      <c r="AI104" s="296" t="str">
        <f t="shared" si="87"/>
        <v/>
      </c>
      <c r="AJ104" s="297" t="str">
        <f t="shared" si="88"/>
        <v/>
      </c>
      <c r="AK104" s="296" t="str">
        <f t="shared" si="89"/>
        <v/>
      </c>
      <c r="AL104" s="296" t="str">
        <f t="shared" si="90"/>
        <v/>
      </c>
      <c r="AM104" s="297" t="str">
        <f t="shared" si="91"/>
        <v/>
      </c>
      <c r="AN104" s="298" t="str">
        <f t="shared" si="92"/>
        <v/>
      </c>
      <c r="AO104" s="299" t="str">
        <f t="shared" si="93"/>
        <v/>
      </c>
      <c r="AP104" s="296" t="str">
        <f t="shared" si="94"/>
        <v/>
      </c>
      <c r="AQ104" s="297" t="str">
        <f t="shared" si="95"/>
        <v/>
      </c>
      <c r="AR104" s="299" t="str">
        <f t="shared" si="96"/>
        <v/>
      </c>
      <c r="AS104" s="296" t="str">
        <f t="shared" si="97"/>
        <v/>
      </c>
      <c r="AT104" s="297" t="str">
        <f t="shared" si="98"/>
        <v/>
      </c>
      <c r="AU104" s="299" t="str">
        <f t="shared" si="99"/>
        <v/>
      </c>
      <c r="AV104" s="296" t="str">
        <f t="shared" si="100"/>
        <v/>
      </c>
      <c r="AW104" s="297" t="str">
        <f t="shared" si="101"/>
        <v/>
      </c>
      <c r="AX104" s="300"/>
      <c r="AY104" s="297" t="str">
        <f t="shared" si="102"/>
        <v/>
      </c>
      <c r="AZ104" s="297" t="str">
        <f t="shared" si="103"/>
        <v/>
      </c>
      <c r="BA104" s="301" t="str">
        <f t="shared" si="104"/>
        <v/>
      </c>
      <c r="BB104" s="302" t="str">
        <f t="shared" si="105"/>
        <v/>
      </c>
      <c r="BC104" s="303" t="str">
        <f t="shared" si="106"/>
        <v/>
      </c>
      <c r="BD104" s="301" t="str">
        <f t="shared" si="107"/>
        <v/>
      </c>
      <c r="BE104" s="302" t="str">
        <f t="shared" si="108"/>
        <v/>
      </c>
      <c r="BF104" s="303" t="str">
        <f t="shared" si="109"/>
        <v/>
      </c>
      <c r="BG104" s="301" t="str">
        <f t="shared" si="110"/>
        <v/>
      </c>
      <c r="BH104" s="304" t="str">
        <f t="shared" si="111"/>
        <v/>
      </c>
      <c r="BI104" s="305" t="str">
        <f t="shared" si="112"/>
        <v/>
      </c>
      <c r="BJ104" s="305" t="str">
        <f t="shared" si="113"/>
        <v/>
      </c>
      <c r="BK104" s="443" t="str">
        <f t="shared" si="114"/>
        <v/>
      </c>
      <c r="BL104" s="306" t="str">
        <f t="shared" si="121"/>
        <v/>
      </c>
      <c r="BM104" s="100" t="str">
        <f t="shared" si="122"/>
        <v/>
      </c>
      <c r="BN104" s="101" t="str">
        <f t="shared" si="123"/>
        <v/>
      </c>
      <c r="BO104" s="102" t="str">
        <f t="shared" si="124"/>
        <v/>
      </c>
      <c r="BP104" s="100" t="str">
        <f t="shared" si="125"/>
        <v/>
      </c>
      <c r="BQ104" s="101" t="str">
        <f t="shared" si="126"/>
        <v/>
      </c>
      <c r="BR104" s="102" t="str">
        <f t="shared" si="127"/>
        <v/>
      </c>
      <c r="BS104" s="100" t="str">
        <f t="shared" si="128"/>
        <v/>
      </c>
      <c r="BT104" s="105" t="str">
        <f t="shared" si="129"/>
        <v/>
      </c>
      <c r="BU104" s="305" t="str">
        <f t="shared" si="115"/>
        <v/>
      </c>
      <c r="BV104" s="305" t="str">
        <f t="shared" si="116"/>
        <v/>
      </c>
      <c r="BW104" s="305" t="str">
        <f t="shared" si="117"/>
        <v/>
      </c>
      <c r="BX104" s="307" t="str">
        <f t="shared" si="118"/>
        <v/>
      </c>
      <c r="BY104" s="308" t="str">
        <f t="shared" si="119"/>
        <v/>
      </c>
    </row>
    <row r="105" spans="1:77" s="4" customFormat="1" ht="15.75" x14ac:dyDescent="0.25">
      <c r="A105" s="106">
        <v>84</v>
      </c>
      <c r="B105" s="290"/>
      <c r="C105" s="20"/>
      <c r="D105" s="635"/>
      <c r="E105" s="637"/>
      <c r="F105" s="639"/>
      <c r="G105" s="45"/>
      <c r="H105" s="291"/>
      <c r="I105" s="291"/>
      <c r="J105" s="292"/>
      <c r="K105" s="293"/>
      <c r="L105" s="35" t="str">
        <f t="shared" si="65"/>
        <v/>
      </c>
      <c r="M105" s="35" t="str">
        <f t="shared" si="66"/>
        <v/>
      </c>
      <c r="N105" s="35" t="str">
        <f t="shared" si="67"/>
        <v/>
      </c>
      <c r="O105" s="36" t="str">
        <f t="shared" si="68"/>
        <v/>
      </c>
      <c r="P105" s="37" t="str">
        <f t="shared" si="120"/>
        <v/>
      </c>
      <c r="Q105" s="69" t="str">
        <f t="shared" si="69"/>
        <v/>
      </c>
      <c r="R105" s="294" t="str">
        <f t="shared" si="70"/>
        <v/>
      </c>
      <c r="S105" s="37" t="str">
        <f t="shared" si="71"/>
        <v/>
      </c>
      <c r="T105" s="69" t="str">
        <f t="shared" si="72"/>
        <v/>
      </c>
      <c r="U105" s="294" t="str">
        <f t="shared" si="73"/>
        <v/>
      </c>
      <c r="V105" s="37" t="str">
        <f t="shared" si="74"/>
        <v/>
      </c>
      <c r="W105" s="69" t="str">
        <f t="shared" si="75"/>
        <v/>
      </c>
      <c r="X105" s="38" t="str">
        <f t="shared" si="76"/>
        <v/>
      </c>
      <c r="Y105" s="38" t="str">
        <f t="shared" si="77"/>
        <v/>
      </c>
      <c r="Z105" s="38" t="str">
        <f t="shared" si="78"/>
        <v/>
      </c>
      <c r="AA105" s="39" t="str">
        <f t="shared" si="79"/>
        <v/>
      </c>
      <c r="AB105" s="295">
        <f t="shared" si="80"/>
        <v>0</v>
      </c>
      <c r="AC105" s="295" t="str">
        <f t="shared" si="81"/>
        <v/>
      </c>
      <c r="AD105" s="295" t="str">
        <f t="shared" si="82"/>
        <v/>
      </c>
      <c r="AE105" s="296" t="str">
        <f t="shared" si="83"/>
        <v/>
      </c>
      <c r="AF105" s="296" t="str">
        <f t="shared" si="84"/>
        <v/>
      </c>
      <c r="AG105" s="297" t="str">
        <f t="shared" si="85"/>
        <v/>
      </c>
      <c r="AH105" s="296" t="str">
        <f t="shared" si="86"/>
        <v/>
      </c>
      <c r="AI105" s="296" t="str">
        <f t="shared" si="87"/>
        <v/>
      </c>
      <c r="AJ105" s="297" t="str">
        <f t="shared" si="88"/>
        <v/>
      </c>
      <c r="AK105" s="296" t="str">
        <f t="shared" si="89"/>
        <v/>
      </c>
      <c r="AL105" s="296" t="str">
        <f t="shared" si="90"/>
        <v/>
      </c>
      <c r="AM105" s="297" t="str">
        <f t="shared" si="91"/>
        <v/>
      </c>
      <c r="AN105" s="298" t="str">
        <f t="shared" si="92"/>
        <v/>
      </c>
      <c r="AO105" s="299" t="str">
        <f t="shared" si="93"/>
        <v/>
      </c>
      <c r="AP105" s="296" t="str">
        <f t="shared" si="94"/>
        <v/>
      </c>
      <c r="AQ105" s="297" t="str">
        <f t="shared" si="95"/>
        <v/>
      </c>
      <c r="AR105" s="299" t="str">
        <f t="shared" si="96"/>
        <v/>
      </c>
      <c r="AS105" s="296" t="str">
        <f t="shared" si="97"/>
        <v/>
      </c>
      <c r="AT105" s="297" t="str">
        <f t="shared" si="98"/>
        <v/>
      </c>
      <c r="AU105" s="299" t="str">
        <f t="shared" si="99"/>
        <v/>
      </c>
      <c r="AV105" s="296" t="str">
        <f t="shared" si="100"/>
        <v/>
      </c>
      <c r="AW105" s="297" t="str">
        <f t="shared" si="101"/>
        <v/>
      </c>
      <c r="AX105" s="300"/>
      <c r="AY105" s="297" t="str">
        <f t="shared" si="102"/>
        <v/>
      </c>
      <c r="AZ105" s="297" t="str">
        <f t="shared" si="103"/>
        <v/>
      </c>
      <c r="BA105" s="301" t="str">
        <f t="shared" si="104"/>
        <v/>
      </c>
      <c r="BB105" s="302" t="str">
        <f t="shared" si="105"/>
        <v/>
      </c>
      <c r="BC105" s="303" t="str">
        <f t="shared" si="106"/>
        <v/>
      </c>
      <c r="BD105" s="301" t="str">
        <f t="shared" si="107"/>
        <v/>
      </c>
      <c r="BE105" s="302" t="str">
        <f t="shared" si="108"/>
        <v/>
      </c>
      <c r="BF105" s="303" t="str">
        <f t="shared" si="109"/>
        <v/>
      </c>
      <c r="BG105" s="301" t="str">
        <f t="shared" si="110"/>
        <v/>
      </c>
      <c r="BH105" s="304" t="str">
        <f t="shared" si="111"/>
        <v/>
      </c>
      <c r="BI105" s="305" t="str">
        <f t="shared" si="112"/>
        <v/>
      </c>
      <c r="BJ105" s="305" t="str">
        <f t="shared" si="113"/>
        <v/>
      </c>
      <c r="BK105" s="443" t="str">
        <f t="shared" si="114"/>
        <v/>
      </c>
      <c r="BL105" s="306" t="str">
        <f t="shared" si="121"/>
        <v/>
      </c>
      <c r="BM105" s="100" t="str">
        <f t="shared" si="122"/>
        <v/>
      </c>
      <c r="BN105" s="101" t="str">
        <f t="shared" si="123"/>
        <v/>
      </c>
      <c r="BO105" s="102" t="str">
        <f t="shared" si="124"/>
        <v/>
      </c>
      <c r="BP105" s="100" t="str">
        <f t="shared" si="125"/>
        <v/>
      </c>
      <c r="BQ105" s="101" t="str">
        <f t="shared" si="126"/>
        <v/>
      </c>
      <c r="BR105" s="102" t="str">
        <f t="shared" si="127"/>
        <v/>
      </c>
      <c r="BS105" s="100" t="str">
        <f t="shared" si="128"/>
        <v/>
      </c>
      <c r="BT105" s="105" t="str">
        <f t="shared" si="129"/>
        <v/>
      </c>
      <c r="BU105" s="305" t="str">
        <f t="shared" si="115"/>
        <v/>
      </c>
      <c r="BV105" s="305" t="str">
        <f t="shared" si="116"/>
        <v/>
      </c>
      <c r="BW105" s="305" t="str">
        <f t="shared" si="117"/>
        <v/>
      </c>
      <c r="BX105" s="307" t="str">
        <f t="shared" si="118"/>
        <v/>
      </c>
      <c r="BY105" s="308" t="str">
        <f t="shared" si="119"/>
        <v/>
      </c>
    </row>
    <row r="106" spans="1:77" s="4" customFormat="1" ht="15.75" x14ac:dyDescent="0.25">
      <c r="A106" s="106">
        <v>85</v>
      </c>
      <c r="B106" s="290"/>
      <c r="C106" s="20"/>
      <c r="D106" s="635"/>
      <c r="E106" s="637"/>
      <c r="F106" s="639"/>
      <c r="G106" s="45"/>
      <c r="H106" s="291"/>
      <c r="I106" s="291"/>
      <c r="J106" s="292"/>
      <c r="K106" s="293"/>
      <c r="L106" s="35" t="str">
        <f t="shared" si="65"/>
        <v/>
      </c>
      <c r="M106" s="35" t="str">
        <f t="shared" si="66"/>
        <v/>
      </c>
      <c r="N106" s="35" t="str">
        <f t="shared" si="67"/>
        <v/>
      </c>
      <c r="O106" s="36" t="str">
        <f t="shared" si="68"/>
        <v/>
      </c>
      <c r="P106" s="37" t="str">
        <f t="shared" si="120"/>
        <v/>
      </c>
      <c r="Q106" s="69" t="str">
        <f t="shared" si="69"/>
        <v/>
      </c>
      <c r="R106" s="294" t="str">
        <f t="shared" si="70"/>
        <v/>
      </c>
      <c r="S106" s="37" t="str">
        <f t="shared" si="71"/>
        <v/>
      </c>
      <c r="T106" s="69" t="str">
        <f t="shared" si="72"/>
        <v/>
      </c>
      <c r="U106" s="294" t="str">
        <f t="shared" si="73"/>
        <v/>
      </c>
      <c r="V106" s="37" t="str">
        <f t="shared" si="74"/>
        <v/>
      </c>
      <c r="W106" s="69" t="str">
        <f t="shared" si="75"/>
        <v/>
      </c>
      <c r="X106" s="38" t="str">
        <f t="shared" si="76"/>
        <v/>
      </c>
      <c r="Y106" s="38" t="str">
        <f t="shared" si="77"/>
        <v/>
      </c>
      <c r="Z106" s="38" t="str">
        <f t="shared" si="78"/>
        <v/>
      </c>
      <c r="AA106" s="39" t="str">
        <f t="shared" si="79"/>
        <v/>
      </c>
      <c r="AB106" s="295">
        <f t="shared" si="80"/>
        <v>0</v>
      </c>
      <c r="AC106" s="295" t="str">
        <f t="shared" si="81"/>
        <v/>
      </c>
      <c r="AD106" s="295" t="str">
        <f t="shared" si="82"/>
        <v/>
      </c>
      <c r="AE106" s="296" t="str">
        <f t="shared" si="83"/>
        <v/>
      </c>
      <c r="AF106" s="296" t="str">
        <f t="shared" si="84"/>
        <v/>
      </c>
      <c r="AG106" s="297" t="str">
        <f t="shared" si="85"/>
        <v/>
      </c>
      <c r="AH106" s="296" t="str">
        <f t="shared" si="86"/>
        <v/>
      </c>
      <c r="AI106" s="296" t="str">
        <f t="shared" si="87"/>
        <v/>
      </c>
      <c r="AJ106" s="297" t="str">
        <f t="shared" si="88"/>
        <v/>
      </c>
      <c r="AK106" s="296" t="str">
        <f t="shared" si="89"/>
        <v/>
      </c>
      <c r="AL106" s="296" t="str">
        <f t="shared" si="90"/>
        <v/>
      </c>
      <c r="AM106" s="297" t="str">
        <f t="shared" si="91"/>
        <v/>
      </c>
      <c r="AN106" s="298" t="str">
        <f t="shared" si="92"/>
        <v/>
      </c>
      <c r="AO106" s="299" t="str">
        <f t="shared" si="93"/>
        <v/>
      </c>
      <c r="AP106" s="296" t="str">
        <f t="shared" si="94"/>
        <v/>
      </c>
      <c r="AQ106" s="297" t="str">
        <f t="shared" si="95"/>
        <v/>
      </c>
      <c r="AR106" s="299" t="str">
        <f t="shared" si="96"/>
        <v/>
      </c>
      <c r="AS106" s="296" t="str">
        <f t="shared" si="97"/>
        <v/>
      </c>
      <c r="AT106" s="297" t="str">
        <f t="shared" si="98"/>
        <v/>
      </c>
      <c r="AU106" s="299" t="str">
        <f t="shared" si="99"/>
        <v/>
      </c>
      <c r="AV106" s="296" t="str">
        <f t="shared" si="100"/>
        <v/>
      </c>
      <c r="AW106" s="297" t="str">
        <f t="shared" si="101"/>
        <v/>
      </c>
      <c r="AX106" s="300"/>
      <c r="AY106" s="297" t="str">
        <f t="shared" si="102"/>
        <v/>
      </c>
      <c r="AZ106" s="297" t="str">
        <f t="shared" si="103"/>
        <v/>
      </c>
      <c r="BA106" s="301" t="str">
        <f t="shared" si="104"/>
        <v/>
      </c>
      <c r="BB106" s="302" t="str">
        <f t="shared" si="105"/>
        <v/>
      </c>
      <c r="BC106" s="303" t="str">
        <f t="shared" si="106"/>
        <v/>
      </c>
      <c r="BD106" s="301" t="str">
        <f t="shared" si="107"/>
        <v/>
      </c>
      <c r="BE106" s="302" t="str">
        <f t="shared" si="108"/>
        <v/>
      </c>
      <c r="BF106" s="303" t="str">
        <f t="shared" si="109"/>
        <v/>
      </c>
      <c r="BG106" s="301" t="str">
        <f t="shared" si="110"/>
        <v/>
      </c>
      <c r="BH106" s="304" t="str">
        <f t="shared" si="111"/>
        <v/>
      </c>
      <c r="BI106" s="305" t="str">
        <f t="shared" si="112"/>
        <v/>
      </c>
      <c r="BJ106" s="305" t="str">
        <f t="shared" si="113"/>
        <v/>
      </c>
      <c r="BK106" s="443" t="str">
        <f t="shared" si="114"/>
        <v/>
      </c>
      <c r="BL106" s="306" t="str">
        <f t="shared" si="121"/>
        <v/>
      </c>
      <c r="BM106" s="100" t="str">
        <f t="shared" si="122"/>
        <v/>
      </c>
      <c r="BN106" s="101" t="str">
        <f t="shared" si="123"/>
        <v/>
      </c>
      <c r="BO106" s="102" t="str">
        <f t="shared" si="124"/>
        <v/>
      </c>
      <c r="BP106" s="100" t="str">
        <f t="shared" si="125"/>
        <v/>
      </c>
      <c r="BQ106" s="101" t="str">
        <f t="shared" si="126"/>
        <v/>
      </c>
      <c r="BR106" s="102" t="str">
        <f t="shared" si="127"/>
        <v/>
      </c>
      <c r="BS106" s="100" t="str">
        <f t="shared" si="128"/>
        <v/>
      </c>
      <c r="BT106" s="105" t="str">
        <f t="shared" si="129"/>
        <v/>
      </c>
      <c r="BU106" s="305" t="str">
        <f t="shared" si="115"/>
        <v/>
      </c>
      <c r="BV106" s="305" t="str">
        <f t="shared" si="116"/>
        <v/>
      </c>
      <c r="BW106" s="305" t="str">
        <f t="shared" si="117"/>
        <v/>
      </c>
      <c r="BX106" s="307" t="str">
        <f t="shared" si="118"/>
        <v/>
      </c>
      <c r="BY106" s="308" t="str">
        <f t="shared" si="119"/>
        <v/>
      </c>
    </row>
    <row r="107" spans="1:77" s="4" customFormat="1" ht="15.75" x14ac:dyDescent="0.25">
      <c r="A107" s="106">
        <v>86</v>
      </c>
      <c r="B107" s="290"/>
      <c r="C107" s="20"/>
      <c r="D107" s="635"/>
      <c r="E107" s="637"/>
      <c r="F107" s="639"/>
      <c r="G107" s="45"/>
      <c r="H107" s="291"/>
      <c r="I107" s="291"/>
      <c r="J107" s="292"/>
      <c r="K107" s="293"/>
      <c r="L107" s="35" t="str">
        <f t="shared" si="65"/>
        <v/>
      </c>
      <c r="M107" s="35" t="str">
        <f t="shared" si="66"/>
        <v/>
      </c>
      <c r="N107" s="35" t="str">
        <f t="shared" si="67"/>
        <v/>
      </c>
      <c r="O107" s="36" t="str">
        <f t="shared" si="68"/>
        <v/>
      </c>
      <c r="P107" s="37" t="str">
        <f t="shared" si="120"/>
        <v/>
      </c>
      <c r="Q107" s="69" t="str">
        <f t="shared" si="69"/>
        <v/>
      </c>
      <c r="R107" s="294" t="str">
        <f t="shared" si="70"/>
        <v/>
      </c>
      <c r="S107" s="37" t="str">
        <f t="shared" si="71"/>
        <v/>
      </c>
      <c r="T107" s="69" t="str">
        <f t="shared" si="72"/>
        <v/>
      </c>
      <c r="U107" s="294" t="str">
        <f t="shared" si="73"/>
        <v/>
      </c>
      <c r="V107" s="37" t="str">
        <f t="shared" si="74"/>
        <v/>
      </c>
      <c r="W107" s="69" t="str">
        <f t="shared" si="75"/>
        <v/>
      </c>
      <c r="X107" s="38" t="str">
        <f t="shared" si="76"/>
        <v/>
      </c>
      <c r="Y107" s="38" t="str">
        <f t="shared" si="77"/>
        <v/>
      </c>
      <c r="Z107" s="38" t="str">
        <f t="shared" si="78"/>
        <v/>
      </c>
      <c r="AA107" s="39" t="str">
        <f t="shared" si="79"/>
        <v/>
      </c>
      <c r="AB107" s="295">
        <f t="shared" si="80"/>
        <v>0</v>
      </c>
      <c r="AC107" s="295" t="str">
        <f t="shared" si="81"/>
        <v/>
      </c>
      <c r="AD107" s="295" t="str">
        <f t="shared" si="82"/>
        <v/>
      </c>
      <c r="AE107" s="296" t="str">
        <f t="shared" si="83"/>
        <v/>
      </c>
      <c r="AF107" s="296" t="str">
        <f t="shared" si="84"/>
        <v/>
      </c>
      <c r="AG107" s="297" t="str">
        <f t="shared" si="85"/>
        <v/>
      </c>
      <c r="AH107" s="296" t="str">
        <f t="shared" si="86"/>
        <v/>
      </c>
      <c r="AI107" s="296" t="str">
        <f t="shared" si="87"/>
        <v/>
      </c>
      <c r="AJ107" s="297" t="str">
        <f t="shared" si="88"/>
        <v/>
      </c>
      <c r="AK107" s="296" t="str">
        <f t="shared" si="89"/>
        <v/>
      </c>
      <c r="AL107" s="296" t="str">
        <f t="shared" si="90"/>
        <v/>
      </c>
      <c r="AM107" s="297" t="str">
        <f t="shared" si="91"/>
        <v/>
      </c>
      <c r="AN107" s="298" t="str">
        <f t="shared" si="92"/>
        <v/>
      </c>
      <c r="AO107" s="299" t="str">
        <f t="shared" si="93"/>
        <v/>
      </c>
      <c r="AP107" s="296" t="str">
        <f t="shared" si="94"/>
        <v/>
      </c>
      <c r="AQ107" s="297" t="str">
        <f t="shared" si="95"/>
        <v/>
      </c>
      <c r="AR107" s="299" t="str">
        <f t="shared" si="96"/>
        <v/>
      </c>
      <c r="AS107" s="296" t="str">
        <f t="shared" si="97"/>
        <v/>
      </c>
      <c r="AT107" s="297" t="str">
        <f t="shared" si="98"/>
        <v/>
      </c>
      <c r="AU107" s="299" t="str">
        <f t="shared" si="99"/>
        <v/>
      </c>
      <c r="AV107" s="296" t="str">
        <f t="shared" si="100"/>
        <v/>
      </c>
      <c r="AW107" s="297" t="str">
        <f t="shared" si="101"/>
        <v/>
      </c>
      <c r="AX107" s="300"/>
      <c r="AY107" s="297" t="str">
        <f t="shared" si="102"/>
        <v/>
      </c>
      <c r="AZ107" s="297" t="str">
        <f t="shared" si="103"/>
        <v/>
      </c>
      <c r="BA107" s="301" t="str">
        <f t="shared" si="104"/>
        <v/>
      </c>
      <c r="BB107" s="302" t="str">
        <f t="shared" si="105"/>
        <v/>
      </c>
      <c r="BC107" s="303" t="str">
        <f t="shared" si="106"/>
        <v/>
      </c>
      <c r="BD107" s="301" t="str">
        <f t="shared" si="107"/>
        <v/>
      </c>
      <c r="BE107" s="302" t="str">
        <f t="shared" si="108"/>
        <v/>
      </c>
      <c r="BF107" s="303" t="str">
        <f t="shared" si="109"/>
        <v/>
      </c>
      <c r="BG107" s="301" t="str">
        <f t="shared" si="110"/>
        <v/>
      </c>
      <c r="BH107" s="304" t="str">
        <f t="shared" si="111"/>
        <v/>
      </c>
      <c r="BI107" s="305" t="str">
        <f t="shared" si="112"/>
        <v/>
      </c>
      <c r="BJ107" s="305" t="str">
        <f t="shared" si="113"/>
        <v/>
      </c>
      <c r="BK107" s="443" t="str">
        <f t="shared" si="114"/>
        <v/>
      </c>
      <c r="BL107" s="306" t="str">
        <f t="shared" si="121"/>
        <v/>
      </c>
      <c r="BM107" s="100" t="str">
        <f t="shared" si="122"/>
        <v/>
      </c>
      <c r="BN107" s="101" t="str">
        <f t="shared" si="123"/>
        <v/>
      </c>
      <c r="BO107" s="102" t="str">
        <f t="shared" si="124"/>
        <v/>
      </c>
      <c r="BP107" s="100" t="str">
        <f t="shared" si="125"/>
        <v/>
      </c>
      <c r="BQ107" s="101" t="str">
        <f t="shared" si="126"/>
        <v/>
      </c>
      <c r="BR107" s="102" t="str">
        <f t="shared" si="127"/>
        <v/>
      </c>
      <c r="BS107" s="100" t="str">
        <f t="shared" si="128"/>
        <v/>
      </c>
      <c r="BT107" s="105" t="str">
        <f t="shared" si="129"/>
        <v/>
      </c>
      <c r="BU107" s="305" t="str">
        <f t="shared" si="115"/>
        <v/>
      </c>
      <c r="BV107" s="305" t="str">
        <f t="shared" si="116"/>
        <v/>
      </c>
      <c r="BW107" s="305" t="str">
        <f t="shared" si="117"/>
        <v/>
      </c>
      <c r="BX107" s="307" t="str">
        <f t="shared" si="118"/>
        <v/>
      </c>
      <c r="BY107" s="308" t="str">
        <f t="shared" si="119"/>
        <v/>
      </c>
    </row>
    <row r="108" spans="1:77" s="4" customFormat="1" ht="15.75" x14ac:dyDescent="0.25">
      <c r="A108" s="106">
        <v>87</v>
      </c>
      <c r="B108" s="290"/>
      <c r="C108" s="20"/>
      <c r="D108" s="635"/>
      <c r="E108" s="637"/>
      <c r="F108" s="639"/>
      <c r="G108" s="45"/>
      <c r="H108" s="291"/>
      <c r="I108" s="291"/>
      <c r="J108" s="292"/>
      <c r="K108" s="293"/>
      <c r="L108" s="35" t="str">
        <f t="shared" si="65"/>
        <v/>
      </c>
      <c r="M108" s="35" t="str">
        <f t="shared" si="66"/>
        <v/>
      </c>
      <c r="N108" s="35" t="str">
        <f t="shared" si="67"/>
        <v/>
      </c>
      <c r="O108" s="36" t="str">
        <f t="shared" si="68"/>
        <v/>
      </c>
      <c r="P108" s="37" t="str">
        <f t="shared" si="120"/>
        <v/>
      </c>
      <c r="Q108" s="69" t="str">
        <f t="shared" si="69"/>
        <v/>
      </c>
      <c r="R108" s="294" t="str">
        <f t="shared" si="70"/>
        <v/>
      </c>
      <c r="S108" s="37" t="str">
        <f t="shared" si="71"/>
        <v/>
      </c>
      <c r="T108" s="69" t="str">
        <f t="shared" si="72"/>
        <v/>
      </c>
      <c r="U108" s="294" t="str">
        <f t="shared" si="73"/>
        <v/>
      </c>
      <c r="V108" s="37" t="str">
        <f t="shared" si="74"/>
        <v/>
      </c>
      <c r="W108" s="69" t="str">
        <f t="shared" si="75"/>
        <v/>
      </c>
      <c r="X108" s="38" t="str">
        <f t="shared" si="76"/>
        <v/>
      </c>
      <c r="Y108" s="38" t="str">
        <f t="shared" si="77"/>
        <v/>
      </c>
      <c r="Z108" s="38" t="str">
        <f t="shared" si="78"/>
        <v/>
      </c>
      <c r="AA108" s="39" t="str">
        <f t="shared" si="79"/>
        <v/>
      </c>
      <c r="AB108" s="295">
        <f t="shared" si="80"/>
        <v>0</v>
      </c>
      <c r="AC108" s="295" t="str">
        <f t="shared" si="81"/>
        <v/>
      </c>
      <c r="AD108" s="295" t="str">
        <f t="shared" si="82"/>
        <v/>
      </c>
      <c r="AE108" s="296" t="str">
        <f t="shared" si="83"/>
        <v/>
      </c>
      <c r="AF108" s="296" t="str">
        <f t="shared" si="84"/>
        <v/>
      </c>
      <c r="AG108" s="297" t="str">
        <f t="shared" si="85"/>
        <v/>
      </c>
      <c r="AH108" s="296" t="str">
        <f t="shared" si="86"/>
        <v/>
      </c>
      <c r="AI108" s="296" t="str">
        <f t="shared" si="87"/>
        <v/>
      </c>
      <c r="AJ108" s="297" t="str">
        <f t="shared" si="88"/>
        <v/>
      </c>
      <c r="AK108" s="296" t="str">
        <f t="shared" si="89"/>
        <v/>
      </c>
      <c r="AL108" s="296" t="str">
        <f t="shared" si="90"/>
        <v/>
      </c>
      <c r="AM108" s="297" t="str">
        <f t="shared" si="91"/>
        <v/>
      </c>
      <c r="AN108" s="298" t="str">
        <f t="shared" si="92"/>
        <v/>
      </c>
      <c r="AO108" s="299" t="str">
        <f t="shared" si="93"/>
        <v/>
      </c>
      <c r="AP108" s="296" t="str">
        <f t="shared" si="94"/>
        <v/>
      </c>
      <c r="AQ108" s="297" t="str">
        <f t="shared" si="95"/>
        <v/>
      </c>
      <c r="AR108" s="299" t="str">
        <f t="shared" si="96"/>
        <v/>
      </c>
      <c r="AS108" s="296" t="str">
        <f t="shared" si="97"/>
        <v/>
      </c>
      <c r="AT108" s="297" t="str">
        <f t="shared" si="98"/>
        <v/>
      </c>
      <c r="AU108" s="299" t="str">
        <f t="shared" si="99"/>
        <v/>
      </c>
      <c r="AV108" s="296" t="str">
        <f t="shared" si="100"/>
        <v/>
      </c>
      <c r="AW108" s="297" t="str">
        <f t="shared" si="101"/>
        <v/>
      </c>
      <c r="AX108" s="300"/>
      <c r="AY108" s="297" t="str">
        <f t="shared" si="102"/>
        <v/>
      </c>
      <c r="AZ108" s="297" t="str">
        <f t="shared" si="103"/>
        <v/>
      </c>
      <c r="BA108" s="301" t="str">
        <f t="shared" si="104"/>
        <v/>
      </c>
      <c r="BB108" s="302" t="str">
        <f t="shared" si="105"/>
        <v/>
      </c>
      <c r="BC108" s="303" t="str">
        <f t="shared" si="106"/>
        <v/>
      </c>
      <c r="BD108" s="301" t="str">
        <f t="shared" si="107"/>
        <v/>
      </c>
      <c r="BE108" s="302" t="str">
        <f t="shared" si="108"/>
        <v/>
      </c>
      <c r="BF108" s="303" t="str">
        <f t="shared" si="109"/>
        <v/>
      </c>
      <c r="BG108" s="301" t="str">
        <f t="shared" si="110"/>
        <v/>
      </c>
      <c r="BH108" s="304" t="str">
        <f t="shared" si="111"/>
        <v/>
      </c>
      <c r="BI108" s="305" t="str">
        <f t="shared" si="112"/>
        <v/>
      </c>
      <c r="BJ108" s="305" t="str">
        <f t="shared" si="113"/>
        <v/>
      </c>
      <c r="BK108" s="443" t="str">
        <f t="shared" si="114"/>
        <v/>
      </c>
      <c r="BL108" s="306" t="str">
        <f t="shared" si="121"/>
        <v/>
      </c>
      <c r="BM108" s="100" t="str">
        <f t="shared" si="122"/>
        <v/>
      </c>
      <c r="BN108" s="101" t="str">
        <f t="shared" si="123"/>
        <v/>
      </c>
      <c r="BO108" s="102" t="str">
        <f t="shared" si="124"/>
        <v/>
      </c>
      <c r="BP108" s="100" t="str">
        <f t="shared" si="125"/>
        <v/>
      </c>
      <c r="BQ108" s="101" t="str">
        <f t="shared" si="126"/>
        <v/>
      </c>
      <c r="BR108" s="102" t="str">
        <f t="shared" si="127"/>
        <v/>
      </c>
      <c r="BS108" s="100" t="str">
        <f t="shared" si="128"/>
        <v/>
      </c>
      <c r="BT108" s="105" t="str">
        <f t="shared" si="129"/>
        <v/>
      </c>
      <c r="BU108" s="305" t="str">
        <f t="shared" si="115"/>
        <v/>
      </c>
      <c r="BV108" s="305" t="str">
        <f t="shared" si="116"/>
        <v/>
      </c>
      <c r="BW108" s="305" t="str">
        <f t="shared" si="117"/>
        <v/>
      </c>
      <c r="BX108" s="307" t="str">
        <f t="shared" si="118"/>
        <v/>
      </c>
      <c r="BY108" s="308" t="str">
        <f t="shared" si="119"/>
        <v/>
      </c>
    </row>
    <row r="109" spans="1:77" s="4" customFormat="1" ht="15.75" x14ac:dyDescent="0.25">
      <c r="A109" s="106">
        <v>88</v>
      </c>
      <c r="B109" s="290"/>
      <c r="C109" s="20"/>
      <c r="D109" s="635"/>
      <c r="E109" s="637"/>
      <c r="F109" s="639"/>
      <c r="G109" s="45"/>
      <c r="H109" s="291"/>
      <c r="I109" s="291"/>
      <c r="J109" s="292"/>
      <c r="K109" s="293"/>
      <c r="L109" s="35" t="str">
        <f t="shared" si="65"/>
        <v/>
      </c>
      <c r="M109" s="35" t="str">
        <f t="shared" si="66"/>
        <v/>
      </c>
      <c r="N109" s="35" t="str">
        <f t="shared" si="67"/>
        <v/>
      </c>
      <c r="O109" s="36" t="str">
        <f t="shared" si="68"/>
        <v/>
      </c>
      <c r="P109" s="37" t="str">
        <f t="shared" si="120"/>
        <v/>
      </c>
      <c r="Q109" s="69" t="str">
        <f t="shared" si="69"/>
        <v/>
      </c>
      <c r="R109" s="294" t="str">
        <f t="shared" si="70"/>
        <v/>
      </c>
      <c r="S109" s="37" t="str">
        <f t="shared" si="71"/>
        <v/>
      </c>
      <c r="T109" s="69" t="str">
        <f t="shared" si="72"/>
        <v/>
      </c>
      <c r="U109" s="294" t="str">
        <f t="shared" si="73"/>
        <v/>
      </c>
      <c r="V109" s="37" t="str">
        <f t="shared" si="74"/>
        <v/>
      </c>
      <c r="W109" s="69" t="str">
        <f t="shared" si="75"/>
        <v/>
      </c>
      <c r="X109" s="38" t="str">
        <f t="shared" si="76"/>
        <v/>
      </c>
      <c r="Y109" s="38" t="str">
        <f t="shared" si="77"/>
        <v/>
      </c>
      <c r="Z109" s="38" t="str">
        <f t="shared" si="78"/>
        <v/>
      </c>
      <c r="AA109" s="39" t="str">
        <f t="shared" si="79"/>
        <v/>
      </c>
      <c r="AB109" s="295">
        <f t="shared" si="80"/>
        <v>0</v>
      </c>
      <c r="AC109" s="295" t="str">
        <f t="shared" si="81"/>
        <v/>
      </c>
      <c r="AD109" s="295" t="str">
        <f t="shared" si="82"/>
        <v/>
      </c>
      <c r="AE109" s="296" t="str">
        <f t="shared" si="83"/>
        <v/>
      </c>
      <c r="AF109" s="296" t="str">
        <f t="shared" si="84"/>
        <v/>
      </c>
      <c r="AG109" s="297" t="str">
        <f t="shared" si="85"/>
        <v/>
      </c>
      <c r="AH109" s="296" t="str">
        <f t="shared" si="86"/>
        <v/>
      </c>
      <c r="AI109" s="296" t="str">
        <f t="shared" si="87"/>
        <v/>
      </c>
      <c r="AJ109" s="297" t="str">
        <f t="shared" si="88"/>
        <v/>
      </c>
      <c r="AK109" s="296" t="str">
        <f t="shared" si="89"/>
        <v/>
      </c>
      <c r="AL109" s="296" t="str">
        <f t="shared" si="90"/>
        <v/>
      </c>
      <c r="AM109" s="297" t="str">
        <f t="shared" si="91"/>
        <v/>
      </c>
      <c r="AN109" s="298" t="str">
        <f t="shared" si="92"/>
        <v/>
      </c>
      <c r="AO109" s="299" t="str">
        <f t="shared" si="93"/>
        <v/>
      </c>
      <c r="AP109" s="296" t="str">
        <f t="shared" si="94"/>
        <v/>
      </c>
      <c r="AQ109" s="297" t="str">
        <f t="shared" si="95"/>
        <v/>
      </c>
      <c r="AR109" s="299" t="str">
        <f t="shared" si="96"/>
        <v/>
      </c>
      <c r="AS109" s="296" t="str">
        <f t="shared" si="97"/>
        <v/>
      </c>
      <c r="AT109" s="297" t="str">
        <f t="shared" si="98"/>
        <v/>
      </c>
      <c r="AU109" s="299" t="str">
        <f t="shared" si="99"/>
        <v/>
      </c>
      <c r="AV109" s="296" t="str">
        <f t="shared" si="100"/>
        <v/>
      </c>
      <c r="AW109" s="297" t="str">
        <f t="shared" si="101"/>
        <v/>
      </c>
      <c r="AX109" s="300"/>
      <c r="AY109" s="297" t="str">
        <f t="shared" si="102"/>
        <v/>
      </c>
      <c r="AZ109" s="297" t="str">
        <f t="shared" si="103"/>
        <v/>
      </c>
      <c r="BA109" s="301" t="str">
        <f t="shared" si="104"/>
        <v/>
      </c>
      <c r="BB109" s="302" t="str">
        <f t="shared" si="105"/>
        <v/>
      </c>
      <c r="BC109" s="303" t="str">
        <f t="shared" si="106"/>
        <v/>
      </c>
      <c r="BD109" s="301" t="str">
        <f t="shared" si="107"/>
        <v/>
      </c>
      <c r="BE109" s="302" t="str">
        <f t="shared" si="108"/>
        <v/>
      </c>
      <c r="BF109" s="303" t="str">
        <f t="shared" si="109"/>
        <v/>
      </c>
      <c r="BG109" s="301" t="str">
        <f t="shared" si="110"/>
        <v/>
      </c>
      <c r="BH109" s="304" t="str">
        <f t="shared" si="111"/>
        <v/>
      </c>
      <c r="BI109" s="305" t="str">
        <f t="shared" si="112"/>
        <v/>
      </c>
      <c r="BJ109" s="305" t="str">
        <f t="shared" si="113"/>
        <v/>
      </c>
      <c r="BK109" s="443" t="str">
        <f t="shared" si="114"/>
        <v/>
      </c>
      <c r="BL109" s="306" t="str">
        <f t="shared" si="121"/>
        <v/>
      </c>
      <c r="BM109" s="100" t="str">
        <f t="shared" si="122"/>
        <v/>
      </c>
      <c r="BN109" s="101" t="str">
        <f t="shared" si="123"/>
        <v/>
      </c>
      <c r="BO109" s="102" t="str">
        <f t="shared" si="124"/>
        <v/>
      </c>
      <c r="BP109" s="100" t="str">
        <f t="shared" si="125"/>
        <v/>
      </c>
      <c r="BQ109" s="101" t="str">
        <f t="shared" si="126"/>
        <v/>
      </c>
      <c r="BR109" s="102" t="str">
        <f t="shared" si="127"/>
        <v/>
      </c>
      <c r="BS109" s="100" t="str">
        <f t="shared" si="128"/>
        <v/>
      </c>
      <c r="BT109" s="105" t="str">
        <f t="shared" si="129"/>
        <v/>
      </c>
      <c r="BU109" s="305" t="str">
        <f t="shared" si="115"/>
        <v/>
      </c>
      <c r="BV109" s="305" t="str">
        <f t="shared" si="116"/>
        <v/>
      </c>
      <c r="BW109" s="305" t="str">
        <f t="shared" si="117"/>
        <v/>
      </c>
      <c r="BX109" s="307" t="str">
        <f t="shared" si="118"/>
        <v/>
      </c>
      <c r="BY109" s="308" t="str">
        <f t="shared" si="119"/>
        <v/>
      </c>
    </row>
    <row r="110" spans="1:77" s="4" customFormat="1" ht="15.75" x14ac:dyDescent="0.25">
      <c r="A110" s="106">
        <v>89</v>
      </c>
      <c r="B110" s="290"/>
      <c r="C110" s="20"/>
      <c r="D110" s="635"/>
      <c r="E110" s="637"/>
      <c r="F110" s="639"/>
      <c r="G110" s="45"/>
      <c r="H110" s="291"/>
      <c r="I110" s="291"/>
      <c r="J110" s="292"/>
      <c r="K110" s="293"/>
      <c r="L110" s="35" t="str">
        <f t="shared" si="65"/>
        <v/>
      </c>
      <c r="M110" s="35" t="str">
        <f t="shared" si="66"/>
        <v/>
      </c>
      <c r="N110" s="35" t="str">
        <f t="shared" si="67"/>
        <v/>
      </c>
      <c r="O110" s="36" t="str">
        <f t="shared" si="68"/>
        <v/>
      </c>
      <c r="P110" s="37" t="str">
        <f t="shared" si="120"/>
        <v/>
      </c>
      <c r="Q110" s="69" t="str">
        <f t="shared" si="69"/>
        <v/>
      </c>
      <c r="R110" s="294" t="str">
        <f t="shared" si="70"/>
        <v/>
      </c>
      <c r="S110" s="37" t="str">
        <f t="shared" si="71"/>
        <v/>
      </c>
      <c r="T110" s="69" t="str">
        <f t="shared" si="72"/>
        <v/>
      </c>
      <c r="U110" s="294" t="str">
        <f t="shared" si="73"/>
        <v/>
      </c>
      <c r="V110" s="37" t="str">
        <f t="shared" si="74"/>
        <v/>
      </c>
      <c r="W110" s="69" t="str">
        <f t="shared" si="75"/>
        <v/>
      </c>
      <c r="X110" s="38" t="str">
        <f t="shared" si="76"/>
        <v/>
      </c>
      <c r="Y110" s="38" t="str">
        <f t="shared" si="77"/>
        <v/>
      </c>
      <c r="Z110" s="38" t="str">
        <f t="shared" si="78"/>
        <v/>
      </c>
      <c r="AA110" s="39" t="str">
        <f t="shared" si="79"/>
        <v/>
      </c>
      <c r="AB110" s="295">
        <f t="shared" si="80"/>
        <v>0</v>
      </c>
      <c r="AC110" s="295" t="str">
        <f t="shared" si="81"/>
        <v/>
      </c>
      <c r="AD110" s="295" t="str">
        <f t="shared" si="82"/>
        <v/>
      </c>
      <c r="AE110" s="296" t="str">
        <f t="shared" si="83"/>
        <v/>
      </c>
      <c r="AF110" s="296" t="str">
        <f t="shared" si="84"/>
        <v/>
      </c>
      <c r="AG110" s="297" t="str">
        <f t="shared" si="85"/>
        <v/>
      </c>
      <c r="AH110" s="296" t="str">
        <f t="shared" si="86"/>
        <v/>
      </c>
      <c r="AI110" s="296" t="str">
        <f t="shared" si="87"/>
        <v/>
      </c>
      <c r="AJ110" s="297" t="str">
        <f t="shared" si="88"/>
        <v/>
      </c>
      <c r="AK110" s="296" t="str">
        <f t="shared" si="89"/>
        <v/>
      </c>
      <c r="AL110" s="296" t="str">
        <f t="shared" si="90"/>
        <v/>
      </c>
      <c r="AM110" s="297" t="str">
        <f t="shared" si="91"/>
        <v/>
      </c>
      <c r="AN110" s="298" t="str">
        <f t="shared" si="92"/>
        <v/>
      </c>
      <c r="AO110" s="299" t="str">
        <f t="shared" si="93"/>
        <v/>
      </c>
      <c r="AP110" s="296" t="str">
        <f t="shared" si="94"/>
        <v/>
      </c>
      <c r="AQ110" s="297" t="str">
        <f t="shared" si="95"/>
        <v/>
      </c>
      <c r="AR110" s="299" t="str">
        <f t="shared" si="96"/>
        <v/>
      </c>
      <c r="AS110" s="296" t="str">
        <f t="shared" si="97"/>
        <v/>
      </c>
      <c r="AT110" s="297" t="str">
        <f t="shared" si="98"/>
        <v/>
      </c>
      <c r="AU110" s="299" t="str">
        <f t="shared" si="99"/>
        <v/>
      </c>
      <c r="AV110" s="296" t="str">
        <f t="shared" si="100"/>
        <v/>
      </c>
      <c r="AW110" s="297" t="str">
        <f t="shared" si="101"/>
        <v/>
      </c>
      <c r="AX110" s="300"/>
      <c r="AY110" s="297" t="str">
        <f t="shared" si="102"/>
        <v/>
      </c>
      <c r="AZ110" s="297" t="str">
        <f t="shared" si="103"/>
        <v/>
      </c>
      <c r="BA110" s="301" t="str">
        <f t="shared" si="104"/>
        <v/>
      </c>
      <c r="BB110" s="302" t="str">
        <f t="shared" si="105"/>
        <v/>
      </c>
      <c r="BC110" s="303" t="str">
        <f t="shared" si="106"/>
        <v/>
      </c>
      <c r="BD110" s="301" t="str">
        <f t="shared" si="107"/>
        <v/>
      </c>
      <c r="BE110" s="302" t="str">
        <f t="shared" si="108"/>
        <v/>
      </c>
      <c r="BF110" s="303" t="str">
        <f t="shared" si="109"/>
        <v/>
      </c>
      <c r="BG110" s="301" t="str">
        <f t="shared" si="110"/>
        <v/>
      </c>
      <c r="BH110" s="304" t="str">
        <f t="shared" si="111"/>
        <v/>
      </c>
      <c r="BI110" s="305" t="str">
        <f t="shared" si="112"/>
        <v/>
      </c>
      <c r="BJ110" s="305" t="str">
        <f t="shared" si="113"/>
        <v/>
      </c>
      <c r="BK110" s="443" t="str">
        <f t="shared" si="114"/>
        <v/>
      </c>
      <c r="BL110" s="306" t="str">
        <f t="shared" si="121"/>
        <v/>
      </c>
      <c r="BM110" s="100" t="str">
        <f t="shared" si="122"/>
        <v/>
      </c>
      <c r="BN110" s="101" t="str">
        <f t="shared" si="123"/>
        <v/>
      </c>
      <c r="BO110" s="102" t="str">
        <f t="shared" si="124"/>
        <v/>
      </c>
      <c r="BP110" s="100" t="str">
        <f t="shared" si="125"/>
        <v/>
      </c>
      <c r="BQ110" s="101" t="str">
        <f t="shared" si="126"/>
        <v/>
      </c>
      <c r="BR110" s="102" t="str">
        <f t="shared" si="127"/>
        <v/>
      </c>
      <c r="BS110" s="100" t="str">
        <f t="shared" si="128"/>
        <v/>
      </c>
      <c r="BT110" s="105" t="str">
        <f t="shared" si="129"/>
        <v/>
      </c>
      <c r="BU110" s="305" t="str">
        <f t="shared" si="115"/>
        <v/>
      </c>
      <c r="BV110" s="305" t="str">
        <f t="shared" si="116"/>
        <v/>
      </c>
      <c r="BW110" s="305" t="str">
        <f t="shared" si="117"/>
        <v/>
      </c>
      <c r="BX110" s="307" t="str">
        <f t="shared" si="118"/>
        <v/>
      </c>
      <c r="BY110" s="308" t="str">
        <f t="shared" si="119"/>
        <v/>
      </c>
    </row>
    <row r="111" spans="1:77" s="4" customFormat="1" ht="15.75" x14ac:dyDescent="0.25">
      <c r="A111" s="106">
        <v>90</v>
      </c>
      <c r="B111" s="290"/>
      <c r="C111" s="20"/>
      <c r="D111" s="635"/>
      <c r="E111" s="637"/>
      <c r="F111" s="639"/>
      <c r="G111" s="45"/>
      <c r="H111" s="291"/>
      <c r="I111" s="291"/>
      <c r="J111" s="292"/>
      <c r="K111" s="293"/>
      <c r="L111" s="35" t="str">
        <f t="shared" si="65"/>
        <v/>
      </c>
      <c r="M111" s="35" t="str">
        <f t="shared" si="66"/>
        <v/>
      </c>
      <c r="N111" s="35" t="str">
        <f t="shared" si="67"/>
        <v/>
      </c>
      <c r="O111" s="36" t="str">
        <f t="shared" si="68"/>
        <v/>
      </c>
      <c r="P111" s="37" t="str">
        <f t="shared" si="120"/>
        <v/>
      </c>
      <c r="Q111" s="69" t="str">
        <f t="shared" si="69"/>
        <v/>
      </c>
      <c r="R111" s="294" t="str">
        <f t="shared" si="70"/>
        <v/>
      </c>
      <c r="S111" s="37" t="str">
        <f t="shared" si="71"/>
        <v/>
      </c>
      <c r="T111" s="69" t="str">
        <f t="shared" si="72"/>
        <v/>
      </c>
      <c r="U111" s="294" t="str">
        <f t="shared" si="73"/>
        <v/>
      </c>
      <c r="V111" s="37" t="str">
        <f t="shared" si="74"/>
        <v/>
      </c>
      <c r="W111" s="69" t="str">
        <f t="shared" si="75"/>
        <v/>
      </c>
      <c r="X111" s="38" t="str">
        <f t="shared" si="76"/>
        <v/>
      </c>
      <c r="Y111" s="38" t="str">
        <f t="shared" si="77"/>
        <v/>
      </c>
      <c r="Z111" s="38" t="str">
        <f t="shared" si="78"/>
        <v/>
      </c>
      <c r="AA111" s="39" t="str">
        <f t="shared" si="79"/>
        <v/>
      </c>
      <c r="AB111" s="295">
        <f t="shared" si="80"/>
        <v>0</v>
      </c>
      <c r="AC111" s="295" t="str">
        <f t="shared" si="81"/>
        <v/>
      </c>
      <c r="AD111" s="295" t="str">
        <f t="shared" si="82"/>
        <v/>
      </c>
      <c r="AE111" s="296" t="str">
        <f t="shared" si="83"/>
        <v/>
      </c>
      <c r="AF111" s="296" t="str">
        <f t="shared" si="84"/>
        <v/>
      </c>
      <c r="AG111" s="297" t="str">
        <f t="shared" si="85"/>
        <v/>
      </c>
      <c r="AH111" s="296" t="str">
        <f t="shared" si="86"/>
        <v/>
      </c>
      <c r="AI111" s="296" t="str">
        <f t="shared" si="87"/>
        <v/>
      </c>
      <c r="AJ111" s="297" t="str">
        <f t="shared" si="88"/>
        <v/>
      </c>
      <c r="AK111" s="296" t="str">
        <f t="shared" si="89"/>
        <v/>
      </c>
      <c r="AL111" s="296" t="str">
        <f t="shared" si="90"/>
        <v/>
      </c>
      <c r="AM111" s="297" t="str">
        <f t="shared" si="91"/>
        <v/>
      </c>
      <c r="AN111" s="298" t="str">
        <f t="shared" si="92"/>
        <v/>
      </c>
      <c r="AO111" s="299" t="str">
        <f t="shared" si="93"/>
        <v/>
      </c>
      <c r="AP111" s="296" t="str">
        <f t="shared" si="94"/>
        <v/>
      </c>
      <c r="AQ111" s="297" t="str">
        <f t="shared" si="95"/>
        <v/>
      </c>
      <c r="AR111" s="299" t="str">
        <f t="shared" si="96"/>
        <v/>
      </c>
      <c r="AS111" s="296" t="str">
        <f t="shared" si="97"/>
        <v/>
      </c>
      <c r="AT111" s="297" t="str">
        <f t="shared" si="98"/>
        <v/>
      </c>
      <c r="AU111" s="299" t="str">
        <f t="shared" si="99"/>
        <v/>
      </c>
      <c r="AV111" s="296" t="str">
        <f t="shared" si="100"/>
        <v/>
      </c>
      <c r="AW111" s="297" t="str">
        <f t="shared" si="101"/>
        <v/>
      </c>
      <c r="AX111" s="300"/>
      <c r="AY111" s="297" t="str">
        <f t="shared" si="102"/>
        <v/>
      </c>
      <c r="AZ111" s="297" t="str">
        <f t="shared" si="103"/>
        <v/>
      </c>
      <c r="BA111" s="301" t="str">
        <f t="shared" si="104"/>
        <v/>
      </c>
      <c r="BB111" s="302" t="str">
        <f t="shared" si="105"/>
        <v/>
      </c>
      <c r="BC111" s="303" t="str">
        <f t="shared" si="106"/>
        <v/>
      </c>
      <c r="BD111" s="301" t="str">
        <f t="shared" si="107"/>
        <v/>
      </c>
      <c r="BE111" s="302" t="str">
        <f t="shared" si="108"/>
        <v/>
      </c>
      <c r="BF111" s="303" t="str">
        <f t="shared" si="109"/>
        <v/>
      </c>
      <c r="BG111" s="301" t="str">
        <f t="shared" si="110"/>
        <v/>
      </c>
      <c r="BH111" s="304" t="str">
        <f t="shared" si="111"/>
        <v/>
      </c>
      <c r="BI111" s="305" t="str">
        <f t="shared" si="112"/>
        <v/>
      </c>
      <c r="BJ111" s="305" t="str">
        <f t="shared" si="113"/>
        <v/>
      </c>
      <c r="BK111" s="443" t="str">
        <f t="shared" si="114"/>
        <v/>
      </c>
      <c r="BL111" s="306" t="str">
        <f t="shared" si="121"/>
        <v/>
      </c>
      <c r="BM111" s="100" t="str">
        <f t="shared" si="122"/>
        <v/>
      </c>
      <c r="BN111" s="101" t="str">
        <f t="shared" si="123"/>
        <v/>
      </c>
      <c r="BO111" s="102" t="str">
        <f t="shared" si="124"/>
        <v/>
      </c>
      <c r="BP111" s="100" t="str">
        <f t="shared" si="125"/>
        <v/>
      </c>
      <c r="BQ111" s="101" t="str">
        <f t="shared" si="126"/>
        <v/>
      </c>
      <c r="BR111" s="102" t="str">
        <f t="shared" si="127"/>
        <v/>
      </c>
      <c r="BS111" s="100" t="str">
        <f t="shared" si="128"/>
        <v/>
      </c>
      <c r="BT111" s="105" t="str">
        <f t="shared" si="129"/>
        <v/>
      </c>
      <c r="BU111" s="305" t="str">
        <f t="shared" si="115"/>
        <v/>
      </c>
      <c r="BV111" s="305" t="str">
        <f t="shared" si="116"/>
        <v/>
      </c>
      <c r="BW111" s="305" t="str">
        <f t="shared" si="117"/>
        <v/>
      </c>
      <c r="BX111" s="307" t="str">
        <f t="shared" si="118"/>
        <v/>
      </c>
      <c r="BY111" s="308" t="str">
        <f t="shared" si="119"/>
        <v/>
      </c>
    </row>
    <row r="112" spans="1:77" s="4" customFormat="1" ht="15.75" x14ac:dyDescent="0.25">
      <c r="A112" s="106">
        <v>91</v>
      </c>
      <c r="B112" s="290"/>
      <c r="C112" s="20"/>
      <c r="D112" s="635"/>
      <c r="E112" s="637"/>
      <c r="F112" s="639"/>
      <c r="G112" s="45"/>
      <c r="H112" s="291"/>
      <c r="I112" s="291"/>
      <c r="J112" s="292"/>
      <c r="K112" s="293"/>
      <c r="L112" s="35" t="str">
        <f t="shared" si="65"/>
        <v/>
      </c>
      <c r="M112" s="35" t="str">
        <f t="shared" si="66"/>
        <v/>
      </c>
      <c r="N112" s="35" t="str">
        <f t="shared" si="67"/>
        <v/>
      </c>
      <c r="O112" s="36" t="str">
        <f t="shared" si="68"/>
        <v/>
      </c>
      <c r="P112" s="37" t="str">
        <f t="shared" si="120"/>
        <v/>
      </c>
      <c r="Q112" s="69" t="str">
        <f t="shared" si="69"/>
        <v/>
      </c>
      <c r="R112" s="294" t="str">
        <f t="shared" si="70"/>
        <v/>
      </c>
      <c r="S112" s="37" t="str">
        <f t="shared" si="71"/>
        <v/>
      </c>
      <c r="T112" s="69" t="str">
        <f t="shared" si="72"/>
        <v/>
      </c>
      <c r="U112" s="294" t="str">
        <f t="shared" si="73"/>
        <v/>
      </c>
      <c r="V112" s="37" t="str">
        <f t="shared" si="74"/>
        <v/>
      </c>
      <c r="W112" s="69" t="str">
        <f t="shared" si="75"/>
        <v/>
      </c>
      <c r="X112" s="38" t="str">
        <f t="shared" si="76"/>
        <v/>
      </c>
      <c r="Y112" s="38" t="str">
        <f t="shared" si="77"/>
        <v/>
      </c>
      <c r="Z112" s="38" t="str">
        <f t="shared" si="78"/>
        <v/>
      </c>
      <c r="AA112" s="39" t="str">
        <f t="shared" si="79"/>
        <v/>
      </c>
      <c r="AB112" s="295">
        <f t="shared" si="80"/>
        <v>0</v>
      </c>
      <c r="AC112" s="295" t="str">
        <f t="shared" si="81"/>
        <v/>
      </c>
      <c r="AD112" s="295" t="str">
        <f t="shared" si="82"/>
        <v/>
      </c>
      <c r="AE112" s="296" t="str">
        <f t="shared" si="83"/>
        <v/>
      </c>
      <c r="AF112" s="296" t="str">
        <f t="shared" si="84"/>
        <v/>
      </c>
      <c r="AG112" s="297" t="str">
        <f t="shared" si="85"/>
        <v/>
      </c>
      <c r="AH112" s="296" t="str">
        <f t="shared" si="86"/>
        <v/>
      </c>
      <c r="AI112" s="296" t="str">
        <f t="shared" si="87"/>
        <v/>
      </c>
      <c r="AJ112" s="297" t="str">
        <f t="shared" si="88"/>
        <v/>
      </c>
      <c r="AK112" s="296" t="str">
        <f t="shared" si="89"/>
        <v/>
      </c>
      <c r="AL112" s="296" t="str">
        <f t="shared" si="90"/>
        <v/>
      </c>
      <c r="AM112" s="297" t="str">
        <f t="shared" si="91"/>
        <v/>
      </c>
      <c r="AN112" s="298" t="str">
        <f t="shared" si="92"/>
        <v/>
      </c>
      <c r="AO112" s="299" t="str">
        <f t="shared" si="93"/>
        <v/>
      </c>
      <c r="AP112" s="296" t="str">
        <f t="shared" si="94"/>
        <v/>
      </c>
      <c r="AQ112" s="297" t="str">
        <f t="shared" si="95"/>
        <v/>
      </c>
      <c r="AR112" s="299" t="str">
        <f t="shared" si="96"/>
        <v/>
      </c>
      <c r="AS112" s="296" t="str">
        <f t="shared" si="97"/>
        <v/>
      </c>
      <c r="AT112" s="297" t="str">
        <f t="shared" si="98"/>
        <v/>
      </c>
      <c r="AU112" s="299" t="str">
        <f t="shared" si="99"/>
        <v/>
      </c>
      <c r="AV112" s="296" t="str">
        <f t="shared" si="100"/>
        <v/>
      </c>
      <c r="AW112" s="297" t="str">
        <f t="shared" si="101"/>
        <v/>
      </c>
      <c r="AX112" s="300"/>
      <c r="AY112" s="297" t="str">
        <f t="shared" si="102"/>
        <v/>
      </c>
      <c r="AZ112" s="297" t="str">
        <f t="shared" si="103"/>
        <v/>
      </c>
      <c r="BA112" s="301" t="str">
        <f t="shared" si="104"/>
        <v/>
      </c>
      <c r="BB112" s="302" t="str">
        <f t="shared" si="105"/>
        <v/>
      </c>
      <c r="BC112" s="303" t="str">
        <f t="shared" si="106"/>
        <v/>
      </c>
      <c r="BD112" s="301" t="str">
        <f t="shared" si="107"/>
        <v/>
      </c>
      <c r="BE112" s="302" t="str">
        <f t="shared" si="108"/>
        <v/>
      </c>
      <c r="BF112" s="303" t="str">
        <f t="shared" si="109"/>
        <v/>
      </c>
      <c r="BG112" s="301" t="str">
        <f t="shared" si="110"/>
        <v/>
      </c>
      <c r="BH112" s="304" t="str">
        <f t="shared" si="111"/>
        <v/>
      </c>
      <c r="BI112" s="305" t="str">
        <f t="shared" si="112"/>
        <v/>
      </c>
      <c r="BJ112" s="305" t="str">
        <f t="shared" si="113"/>
        <v/>
      </c>
      <c r="BK112" s="443" t="str">
        <f t="shared" si="114"/>
        <v/>
      </c>
      <c r="BL112" s="306" t="str">
        <f t="shared" si="121"/>
        <v/>
      </c>
      <c r="BM112" s="100" t="str">
        <f t="shared" si="122"/>
        <v/>
      </c>
      <c r="BN112" s="101" t="str">
        <f t="shared" si="123"/>
        <v/>
      </c>
      <c r="BO112" s="102" t="str">
        <f t="shared" si="124"/>
        <v/>
      </c>
      <c r="BP112" s="100" t="str">
        <f t="shared" si="125"/>
        <v/>
      </c>
      <c r="BQ112" s="101" t="str">
        <f t="shared" si="126"/>
        <v/>
      </c>
      <c r="BR112" s="102" t="str">
        <f t="shared" si="127"/>
        <v/>
      </c>
      <c r="BS112" s="100" t="str">
        <f t="shared" si="128"/>
        <v/>
      </c>
      <c r="BT112" s="105" t="str">
        <f t="shared" si="129"/>
        <v/>
      </c>
      <c r="BU112" s="305" t="str">
        <f t="shared" si="115"/>
        <v/>
      </c>
      <c r="BV112" s="305" t="str">
        <f t="shared" si="116"/>
        <v/>
      </c>
      <c r="BW112" s="305" t="str">
        <f t="shared" si="117"/>
        <v/>
      </c>
      <c r="BX112" s="307" t="str">
        <f t="shared" si="118"/>
        <v/>
      </c>
      <c r="BY112" s="308" t="str">
        <f t="shared" si="119"/>
        <v/>
      </c>
    </row>
    <row r="113" spans="1:77" s="4" customFormat="1" ht="15.75" x14ac:dyDescent="0.25">
      <c r="A113" s="106">
        <v>92</v>
      </c>
      <c r="B113" s="290"/>
      <c r="C113" s="20"/>
      <c r="D113" s="635"/>
      <c r="E113" s="637"/>
      <c r="F113" s="639"/>
      <c r="G113" s="45"/>
      <c r="H113" s="291"/>
      <c r="I113" s="291"/>
      <c r="J113" s="292"/>
      <c r="K113" s="293"/>
      <c r="L113" s="35" t="str">
        <f t="shared" si="65"/>
        <v/>
      </c>
      <c r="M113" s="35" t="str">
        <f t="shared" si="66"/>
        <v/>
      </c>
      <c r="N113" s="35" t="str">
        <f t="shared" si="67"/>
        <v/>
      </c>
      <c r="O113" s="36" t="str">
        <f t="shared" si="68"/>
        <v/>
      </c>
      <c r="P113" s="37" t="str">
        <f t="shared" si="120"/>
        <v/>
      </c>
      <c r="Q113" s="69" t="str">
        <f t="shared" si="69"/>
        <v/>
      </c>
      <c r="R113" s="294" t="str">
        <f t="shared" si="70"/>
        <v/>
      </c>
      <c r="S113" s="37" t="str">
        <f t="shared" si="71"/>
        <v/>
      </c>
      <c r="T113" s="69" t="str">
        <f t="shared" si="72"/>
        <v/>
      </c>
      <c r="U113" s="294" t="str">
        <f t="shared" si="73"/>
        <v/>
      </c>
      <c r="V113" s="37" t="str">
        <f t="shared" si="74"/>
        <v/>
      </c>
      <c r="W113" s="69" t="str">
        <f t="shared" si="75"/>
        <v/>
      </c>
      <c r="X113" s="38" t="str">
        <f t="shared" si="76"/>
        <v/>
      </c>
      <c r="Y113" s="38" t="str">
        <f t="shared" si="77"/>
        <v/>
      </c>
      <c r="Z113" s="38" t="str">
        <f t="shared" si="78"/>
        <v/>
      </c>
      <c r="AA113" s="39" t="str">
        <f t="shared" si="79"/>
        <v/>
      </c>
      <c r="AB113" s="295">
        <f t="shared" si="80"/>
        <v>0</v>
      </c>
      <c r="AC113" s="295" t="str">
        <f t="shared" si="81"/>
        <v/>
      </c>
      <c r="AD113" s="295" t="str">
        <f t="shared" si="82"/>
        <v/>
      </c>
      <c r="AE113" s="296" t="str">
        <f t="shared" si="83"/>
        <v/>
      </c>
      <c r="AF113" s="296" t="str">
        <f t="shared" si="84"/>
        <v/>
      </c>
      <c r="AG113" s="297" t="str">
        <f t="shared" si="85"/>
        <v/>
      </c>
      <c r="AH113" s="296" t="str">
        <f t="shared" si="86"/>
        <v/>
      </c>
      <c r="AI113" s="296" t="str">
        <f t="shared" si="87"/>
        <v/>
      </c>
      <c r="AJ113" s="297" t="str">
        <f t="shared" si="88"/>
        <v/>
      </c>
      <c r="AK113" s="296" t="str">
        <f t="shared" si="89"/>
        <v/>
      </c>
      <c r="AL113" s="296" t="str">
        <f t="shared" si="90"/>
        <v/>
      </c>
      <c r="AM113" s="297" t="str">
        <f t="shared" si="91"/>
        <v/>
      </c>
      <c r="AN113" s="298" t="str">
        <f t="shared" si="92"/>
        <v/>
      </c>
      <c r="AO113" s="299" t="str">
        <f t="shared" si="93"/>
        <v/>
      </c>
      <c r="AP113" s="296" t="str">
        <f t="shared" si="94"/>
        <v/>
      </c>
      <c r="AQ113" s="297" t="str">
        <f t="shared" si="95"/>
        <v/>
      </c>
      <c r="AR113" s="299" t="str">
        <f t="shared" si="96"/>
        <v/>
      </c>
      <c r="AS113" s="296" t="str">
        <f t="shared" si="97"/>
        <v/>
      </c>
      <c r="AT113" s="297" t="str">
        <f t="shared" si="98"/>
        <v/>
      </c>
      <c r="AU113" s="299" t="str">
        <f t="shared" si="99"/>
        <v/>
      </c>
      <c r="AV113" s="296" t="str">
        <f t="shared" si="100"/>
        <v/>
      </c>
      <c r="AW113" s="297" t="str">
        <f t="shared" si="101"/>
        <v/>
      </c>
      <c r="AX113" s="300"/>
      <c r="AY113" s="297" t="str">
        <f t="shared" si="102"/>
        <v/>
      </c>
      <c r="AZ113" s="297" t="str">
        <f t="shared" si="103"/>
        <v/>
      </c>
      <c r="BA113" s="301" t="str">
        <f t="shared" si="104"/>
        <v/>
      </c>
      <c r="BB113" s="302" t="str">
        <f t="shared" si="105"/>
        <v/>
      </c>
      <c r="BC113" s="303" t="str">
        <f t="shared" si="106"/>
        <v/>
      </c>
      <c r="BD113" s="301" t="str">
        <f t="shared" si="107"/>
        <v/>
      </c>
      <c r="BE113" s="302" t="str">
        <f t="shared" si="108"/>
        <v/>
      </c>
      <c r="BF113" s="303" t="str">
        <f t="shared" si="109"/>
        <v/>
      </c>
      <c r="BG113" s="301" t="str">
        <f t="shared" si="110"/>
        <v/>
      </c>
      <c r="BH113" s="304" t="str">
        <f t="shared" si="111"/>
        <v/>
      </c>
      <c r="BI113" s="305" t="str">
        <f t="shared" si="112"/>
        <v/>
      </c>
      <c r="BJ113" s="305" t="str">
        <f t="shared" si="113"/>
        <v/>
      </c>
      <c r="BK113" s="443" t="str">
        <f t="shared" si="114"/>
        <v/>
      </c>
      <c r="BL113" s="306" t="str">
        <f t="shared" si="121"/>
        <v/>
      </c>
      <c r="BM113" s="100" t="str">
        <f t="shared" si="122"/>
        <v/>
      </c>
      <c r="BN113" s="101" t="str">
        <f t="shared" si="123"/>
        <v/>
      </c>
      <c r="BO113" s="102" t="str">
        <f t="shared" si="124"/>
        <v/>
      </c>
      <c r="BP113" s="100" t="str">
        <f t="shared" si="125"/>
        <v/>
      </c>
      <c r="BQ113" s="101" t="str">
        <f t="shared" si="126"/>
        <v/>
      </c>
      <c r="BR113" s="102" t="str">
        <f t="shared" si="127"/>
        <v/>
      </c>
      <c r="BS113" s="100" t="str">
        <f t="shared" si="128"/>
        <v/>
      </c>
      <c r="BT113" s="105" t="str">
        <f t="shared" si="129"/>
        <v/>
      </c>
      <c r="BU113" s="305" t="str">
        <f t="shared" si="115"/>
        <v/>
      </c>
      <c r="BV113" s="305" t="str">
        <f t="shared" si="116"/>
        <v/>
      </c>
      <c r="BW113" s="305" t="str">
        <f t="shared" si="117"/>
        <v/>
      </c>
      <c r="BX113" s="307" t="str">
        <f t="shared" si="118"/>
        <v/>
      </c>
      <c r="BY113" s="308" t="str">
        <f t="shared" si="119"/>
        <v/>
      </c>
    </row>
    <row r="114" spans="1:77" s="4" customFormat="1" ht="15.75" x14ac:dyDescent="0.25">
      <c r="A114" s="106">
        <v>93</v>
      </c>
      <c r="B114" s="290"/>
      <c r="C114" s="20"/>
      <c r="D114" s="635"/>
      <c r="E114" s="637"/>
      <c r="F114" s="639"/>
      <c r="G114" s="45"/>
      <c r="H114" s="291"/>
      <c r="I114" s="291"/>
      <c r="J114" s="292"/>
      <c r="K114" s="293"/>
      <c r="L114" s="35" t="str">
        <f t="shared" si="65"/>
        <v/>
      </c>
      <c r="M114" s="35" t="str">
        <f t="shared" si="66"/>
        <v/>
      </c>
      <c r="N114" s="35" t="str">
        <f t="shared" si="67"/>
        <v/>
      </c>
      <c r="O114" s="36" t="str">
        <f t="shared" si="68"/>
        <v/>
      </c>
      <c r="P114" s="37" t="str">
        <f t="shared" si="120"/>
        <v/>
      </c>
      <c r="Q114" s="69" t="str">
        <f t="shared" si="69"/>
        <v/>
      </c>
      <c r="R114" s="294" t="str">
        <f t="shared" si="70"/>
        <v/>
      </c>
      <c r="S114" s="37" t="str">
        <f t="shared" si="71"/>
        <v/>
      </c>
      <c r="T114" s="69" t="str">
        <f t="shared" si="72"/>
        <v/>
      </c>
      <c r="U114" s="294" t="str">
        <f t="shared" si="73"/>
        <v/>
      </c>
      <c r="V114" s="37" t="str">
        <f t="shared" si="74"/>
        <v/>
      </c>
      <c r="W114" s="69" t="str">
        <f t="shared" si="75"/>
        <v/>
      </c>
      <c r="X114" s="38" t="str">
        <f t="shared" si="76"/>
        <v/>
      </c>
      <c r="Y114" s="38" t="str">
        <f t="shared" si="77"/>
        <v/>
      </c>
      <c r="Z114" s="38" t="str">
        <f t="shared" si="78"/>
        <v/>
      </c>
      <c r="AA114" s="39" t="str">
        <f t="shared" si="79"/>
        <v/>
      </c>
      <c r="AB114" s="295">
        <f t="shared" si="80"/>
        <v>0</v>
      </c>
      <c r="AC114" s="295" t="str">
        <f t="shared" si="81"/>
        <v/>
      </c>
      <c r="AD114" s="295" t="str">
        <f t="shared" si="82"/>
        <v/>
      </c>
      <c r="AE114" s="296" t="str">
        <f t="shared" si="83"/>
        <v/>
      </c>
      <c r="AF114" s="296" t="str">
        <f t="shared" si="84"/>
        <v/>
      </c>
      <c r="AG114" s="297" t="str">
        <f t="shared" si="85"/>
        <v/>
      </c>
      <c r="AH114" s="296" t="str">
        <f t="shared" si="86"/>
        <v/>
      </c>
      <c r="AI114" s="296" t="str">
        <f t="shared" si="87"/>
        <v/>
      </c>
      <c r="AJ114" s="297" t="str">
        <f t="shared" si="88"/>
        <v/>
      </c>
      <c r="AK114" s="296" t="str">
        <f t="shared" si="89"/>
        <v/>
      </c>
      <c r="AL114" s="296" t="str">
        <f t="shared" si="90"/>
        <v/>
      </c>
      <c r="AM114" s="297" t="str">
        <f t="shared" si="91"/>
        <v/>
      </c>
      <c r="AN114" s="298" t="str">
        <f t="shared" si="92"/>
        <v/>
      </c>
      <c r="AO114" s="299" t="str">
        <f t="shared" si="93"/>
        <v/>
      </c>
      <c r="AP114" s="296" t="str">
        <f t="shared" si="94"/>
        <v/>
      </c>
      <c r="AQ114" s="297" t="str">
        <f t="shared" si="95"/>
        <v/>
      </c>
      <c r="AR114" s="299" t="str">
        <f t="shared" si="96"/>
        <v/>
      </c>
      <c r="AS114" s="296" t="str">
        <f t="shared" si="97"/>
        <v/>
      </c>
      <c r="AT114" s="297" t="str">
        <f t="shared" si="98"/>
        <v/>
      </c>
      <c r="AU114" s="299" t="str">
        <f t="shared" si="99"/>
        <v/>
      </c>
      <c r="AV114" s="296" t="str">
        <f t="shared" si="100"/>
        <v/>
      </c>
      <c r="AW114" s="297" t="str">
        <f t="shared" si="101"/>
        <v/>
      </c>
      <c r="AX114" s="300"/>
      <c r="AY114" s="297" t="str">
        <f t="shared" si="102"/>
        <v/>
      </c>
      <c r="AZ114" s="297" t="str">
        <f t="shared" si="103"/>
        <v/>
      </c>
      <c r="BA114" s="301" t="str">
        <f t="shared" si="104"/>
        <v/>
      </c>
      <c r="BB114" s="302" t="str">
        <f t="shared" si="105"/>
        <v/>
      </c>
      <c r="BC114" s="303" t="str">
        <f t="shared" si="106"/>
        <v/>
      </c>
      <c r="BD114" s="301" t="str">
        <f t="shared" si="107"/>
        <v/>
      </c>
      <c r="BE114" s="302" t="str">
        <f t="shared" si="108"/>
        <v/>
      </c>
      <c r="BF114" s="303" t="str">
        <f t="shared" si="109"/>
        <v/>
      </c>
      <c r="BG114" s="301" t="str">
        <f t="shared" si="110"/>
        <v/>
      </c>
      <c r="BH114" s="304" t="str">
        <f t="shared" si="111"/>
        <v/>
      </c>
      <c r="BI114" s="305" t="str">
        <f t="shared" si="112"/>
        <v/>
      </c>
      <c r="BJ114" s="305" t="str">
        <f t="shared" si="113"/>
        <v/>
      </c>
      <c r="BK114" s="443" t="str">
        <f t="shared" si="114"/>
        <v/>
      </c>
      <c r="BL114" s="306" t="str">
        <f t="shared" si="121"/>
        <v/>
      </c>
      <c r="BM114" s="100" t="str">
        <f t="shared" si="122"/>
        <v/>
      </c>
      <c r="BN114" s="101" t="str">
        <f t="shared" si="123"/>
        <v/>
      </c>
      <c r="BO114" s="102" t="str">
        <f t="shared" si="124"/>
        <v/>
      </c>
      <c r="BP114" s="100" t="str">
        <f t="shared" si="125"/>
        <v/>
      </c>
      <c r="BQ114" s="101" t="str">
        <f t="shared" si="126"/>
        <v/>
      </c>
      <c r="BR114" s="102" t="str">
        <f t="shared" si="127"/>
        <v/>
      </c>
      <c r="BS114" s="100" t="str">
        <f t="shared" si="128"/>
        <v/>
      </c>
      <c r="BT114" s="105" t="str">
        <f t="shared" si="129"/>
        <v/>
      </c>
      <c r="BU114" s="305" t="str">
        <f t="shared" si="115"/>
        <v/>
      </c>
      <c r="BV114" s="305" t="str">
        <f t="shared" si="116"/>
        <v/>
      </c>
      <c r="BW114" s="305" t="str">
        <f t="shared" si="117"/>
        <v/>
      </c>
      <c r="BX114" s="307" t="str">
        <f t="shared" si="118"/>
        <v/>
      </c>
      <c r="BY114" s="308" t="str">
        <f t="shared" si="119"/>
        <v/>
      </c>
    </row>
    <row r="115" spans="1:77" s="4" customFormat="1" ht="15.75" x14ac:dyDescent="0.25">
      <c r="A115" s="106">
        <v>94</v>
      </c>
      <c r="B115" s="290"/>
      <c r="C115" s="20"/>
      <c r="D115" s="635"/>
      <c r="E115" s="637"/>
      <c r="F115" s="639"/>
      <c r="G115" s="45"/>
      <c r="H115" s="291"/>
      <c r="I115" s="291"/>
      <c r="J115" s="292"/>
      <c r="K115" s="293"/>
      <c r="L115" s="35" t="str">
        <f t="shared" si="65"/>
        <v/>
      </c>
      <c r="M115" s="35" t="str">
        <f t="shared" si="66"/>
        <v/>
      </c>
      <c r="N115" s="35" t="str">
        <f t="shared" si="67"/>
        <v/>
      </c>
      <c r="O115" s="36" t="str">
        <f t="shared" si="68"/>
        <v/>
      </c>
      <c r="P115" s="37" t="str">
        <f t="shared" si="120"/>
        <v/>
      </c>
      <c r="Q115" s="69" t="str">
        <f t="shared" si="69"/>
        <v/>
      </c>
      <c r="R115" s="294" t="str">
        <f t="shared" si="70"/>
        <v/>
      </c>
      <c r="S115" s="37" t="str">
        <f t="shared" si="71"/>
        <v/>
      </c>
      <c r="T115" s="69" t="str">
        <f t="shared" si="72"/>
        <v/>
      </c>
      <c r="U115" s="294" t="str">
        <f t="shared" si="73"/>
        <v/>
      </c>
      <c r="V115" s="37" t="str">
        <f t="shared" si="74"/>
        <v/>
      </c>
      <c r="W115" s="69" t="str">
        <f t="shared" si="75"/>
        <v/>
      </c>
      <c r="X115" s="38" t="str">
        <f t="shared" si="76"/>
        <v/>
      </c>
      <c r="Y115" s="38" t="str">
        <f t="shared" si="77"/>
        <v/>
      </c>
      <c r="Z115" s="38" t="str">
        <f t="shared" si="78"/>
        <v/>
      </c>
      <c r="AA115" s="39" t="str">
        <f t="shared" si="79"/>
        <v/>
      </c>
      <c r="AB115" s="295">
        <f t="shared" si="80"/>
        <v>0</v>
      </c>
      <c r="AC115" s="295" t="str">
        <f t="shared" si="81"/>
        <v/>
      </c>
      <c r="AD115" s="295" t="str">
        <f t="shared" si="82"/>
        <v/>
      </c>
      <c r="AE115" s="296" t="str">
        <f t="shared" si="83"/>
        <v/>
      </c>
      <c r="AF115" s="296" t="str">
        <f t="shared" si="84"/>
        <v/>
      </c>
      <c r="AG115" s="297" t="str">
        <f t="shared" si="85"/>
        <v/>
      </c>
      <c r="AH115" s="296" t="str">
        <f t="shared" si="86"/>
        <v/>
      </c>
      <c r="AI115" s="296" t="str">
        <f t="shared" si="87"/>
        <v/>
      </c>
      <c r="AJ115" s="297" t="str">
        <f t="shared" si="88"/>
        <v/>
      </c>
      <c r="AK115" s="296" t="str">
        <f t="shared" si="89"/>
        <v/>
      </c>
      <c r="AL115" s="296" t="str">
        <f t="shared" si="90"/>
        <v/>
      </c>
      <c r="AM115" s="297" t="str">
        <f t="shared" si="91"/>
        <v/>
      </c>
      <c r="AN115" s="298" t="str">
        <f t="shared" si="92"/>
        <v/>
      </c>
      <c r="AO115" s="299" t="str">
        <f t="shared" si="93"/>
        <v/>
      </c>
      <c r="AP115" s="296" t="str">
        <f t="shared" si="94"/>
        <v/>
      </c>
      <c r="AQ115" s="297" t="str">
        <f t="shared" si="95"/>
        <v/>
      </c>
      <c r="AR115" s="299" t="str">
        <f t="shared" si="96"/>
        <v/>
      </c>
      <c r="AS115" s="296" t="str">
        <f t="shared" si="97"/>
        <v/>
      </c>
      <c r="AT115" s="297" t="str">
        <f t="shared" si="98"/>
        <v/>
      </c>
      <c r="AU115" s="299" t="str">
        <f t="shared" si="99"/>
        <v/>
      </c>
      <c r="AV115" s="296" t="str">
        <f t="shared" si="100"/>
        <v/>
      </c>
      <c r="AW115" s="297" t="str">
        <f t="shared" si="101"/>
        <v/>
      </c>
      <c r="AX115" s="300"/>
      <c r="AY115" s="297" t="str">
        <f t="shared" si="102"/>
        <v/>
      </c>
      <c r="AZ115" s="297" t="str">
        <f t="shared" si="103"/>
        <v/>
      </c>
      <c r="BA115" s="301" t="str">
        <f t="shared" si="104"/>
        <v/>
      </c>
      <c r="BB115" s="302" t="str">
        <f t="shared" si="105"/>
        <v/>
      </c>
      <c r="BC115" s="303" t="str">
        <f t="shared" si="106"/>
        <v/>
      </c>
      <c r="BD115" s="301" t="str">
        <f t="shared" si="107"/>
        <v/>
      </c>
      <c r="BE115" s="302" t="str">
        <f t="shared" si="108"/>
        <v/>
      </c>
      <c r="BF115" s="303" t="str">
        <f t="shared" si="109"/>
        <v/>
      </c>
      <c r="BG115" s="301" t="str">
        <f t="shared" si="110"/>
        <v/>
      </c>
      <c r="BH115" s="304" t="str">
        <f t="shared" si="111"/>
        <v/>
      </c>
      <c r="BI115" s="305" t="str">
        <f t="shared" si="112"/>
        <v/>
      </c>
      <c r="BJ115" s="305" t="str">
        <f t="shared" si="113"/>
        <v/>
      </c>
      <c r="BK115" s="443" t="str">
        <f t="shared" si="114"/>
        <v/>
      </c>
      <c r="BL115" s="306" t="str">
        <f t="shared" si="121"/>
        <v/>
      </c>
      <c r="BM115" s="100" t="str">
        <f t="shared" si="122"/>
        <v/>
      </c>
      <c r="BN115" s="101" t="str">
        <f t="shared" si="123"/>
        <v/>
      </c>
      <c r="BO115" s="102" t="str">
        <f t="shared" si="124"/>
        <v/>
      </c>
      <c r="BP115" s="100" t="str">
        <f t="shared" si="125"/>
        <v/>
      </c>
      <c r="BQ115" s="101" t="str">
        <f t="shared" si="126"/>
        <v/>
      </c>
      <c r="BR115" s="102" t="str">
        <f t="shared" si="127"/>
        <v/>
      </c>
      <c r="BS115" s="100" t="str">
        <f t="shared" si="128"/>
        <v/>
      </c>
      <c r="BT115" s="105" t="str">
        <f t="shared" si="129"/>
        <v/>
      </c>
      <c r="BU115" s="305" t="str">
        <f t="shared" si="115"/>
        <v/>
      </c>
      <c r="BV115" s="305" t="str">
        <f t="shared" si="116"/>
        <v/>
      </c>
      <c r="BW115" s="305" t="str">
        <f t="shared" si="117"/>
        <v/>
      </c>
      <c r="BX115" s="307" t="str">
        <f t="shared" si="118"/>
        <v/>
      </c>
      <c r="BY115" s="308" t="str">
        <f t="shared" si="119"/>
        <v/>
      </c>
    </row>
    <row r="116" spans="1:77" s="4" customFormat="1" ht="15.75" x14ac:dyDescent="0.25">
      <c r="A116" s="106">
        <v>95</v>
      </c>
      <c r="B116" s="290"/>
      <c r="C116" s="20"/>
      <c r="D116" s="635"/>
      <c r="E116" s="637"/>
      <c r="F116" s="639"/>
      <c r="G116" s="45"/>
      <c r="H116" s="291"/>
      <c r="I116" s="291"/>
      <c r="J116" s="292"/>
      <c r="K116" s="293"/>
      <c r="L116" s="35" t="str">
        <f t="shared" si="65"/>
        <v/>
      </c>
      <c r="M116" s="35" t="str">
        <f t="shared" si="66"/>
        <v/>
      </c>
      <c r="N116" s="35" t="str">
        <f t="shared" si="67"/>
        <v/>
      </c>
      <c r="O116" s="36" t="str">
        <f t="shared" si="68"/>
        <v/>
      </c>
      <c r="P116" s="37" t="str">
        <f t="shared" si="120"/>
        <v/>
      </c>
      <c r="Q116" s="69" t="str">
        <f t="shared" si="69"/>
        <v/>
      </c>
      <c r="R116" s="294" t="str">
        <f t="shared" si="70"/>
        <v/>
      </c>
      <c r="S116" s="37" t="str">
        <f t="shared" si="71"/>
        <v/>
      </c>
      <c r="T116" s="69" t="str">
        <f t="shared" si="72"/>
        <v/>
      </c>
      <c r="U116" s="294" t="str">
        <f t="shared" si="73"/>
        <v/>
      </c>
      <c r="V116" s="37" t="str">
        <f t="shared" si="74"/>
        <v/>
      </c>
      <c r="W116" s="69" t="str">
        <f t="shared" si="75"/>
        <v/>
      </c>
      <c r="X116" s="38" t="str">
        <f t="shared" si="76"/>
        <v/>
      </c>
      <c r="Y116" s="38" t="str">
        <f t="shared" si="77"/>
        <v/>
      </c>
      <c r="Z116" s="38" t="str">
        <f t="shared" si="78"/>
        <v/>
      </c>
      <c r="AA116" s="39" t="str">
        <f t="shared" si="79"/>
        <v/>
      </c>
      <c r="AB116" s="295">
        <f t="shared" si="80"/>
        <v>0</v>
      </c>
      <c r="AC116" s="295" t="str">
        <f t="shared" si="81"/>
        <v/>
      </c>
      <c r="AD116" s="295" t="str">
        <f t="shared" si="82"/>
        <v/>
      </c>
      <c r="AE116" s="296" t="str">
        <f t="shared" si="83"/>
        <v/>
      </c>
      <c r="AF116" s="296" t="str">
        <f t="shared" si="84"/>
        <v/>
      </c>
      <c r="AG116" s="297" t="str">
        <f t="shared" si="85"/>
        <v/>
      </c>
      <c r="AH116" s="296" t="str">
        <f t="shared" si="86"/>
        <v/>
      </c>
      <c r="AI116" s="296" t="str">
        <f t="shared" si="87"/>
        <v/>
      </c>
      <c r="AJ116" s="297" t="str">
        <f t="shared" si="88"/>
        <v/>
      </c>
      <c r="AK116" s="296" t="str">
        <f t="shared" si="89"/>
        <v/>
      </c>
      <c r="AL116" s="296" t="str">
        <f t="shared" si="90"/>
        <v/>
      </c>
      <c r="AM116" s="297" t="str">
        <f t="shared" si="91"/>
        <v/>
      </c>
      <c r="AN116" s="298" t="str">
        <f t="shared" si="92"/>
        <v/>
      </c>
      <c r="AO116" s="299" t="str">
        <f t="shared" si="93"/>
        <v/>
      </c>
      <c r="AP116" s="296" t="str">
        <f t="shared" si="94"/>
        <v/>
      </c>
      <c r="AQ116" s="297" t="str">
        <f t="shared" si="95"/>
        <v/>
      </c>
      <c r="AR116" s="299" t="str">
        <f t="shared" si="96"/>
        <v/>
      </c>
      <c r="AS116" s="296" t="str">
        <f t="shared" si="97"/>
        <v/>
      </c>
      <c r="AT116" s="297" t="str">
        <f t="shared" si="98"/>
        <v/>
      </c>
      <c r="AU116" s="299" t="str">
        <f t="shared" si="99"/>
        <v/>
      </c>
      <c r="AV116" s="296" t="str">
        <f t="shared" si="100"/>
        <v/>
      </c>
      <c r="AW116" s="297" t="str">
        <f t="shared" si="101"/>
        <v/>
      </c>
      <c r="AX116" s="300"/>
      <c r="AY116" s="297" t="str">
        <f t="shared" si="102"/>
        <v/>
      </c>
      <c r="AZ116" s="297" t="str">
        <f t="shared" si="103"/>
        <v/>
      </c>
      <c r="BA116" s="301" t="str">
        <f t="shared" si="104"/>
        <v/>
      </c>
      <c r="BB116" s="302" t="str">
        <f t="shared" si="105"/>
        <v/>
      </c>
      <c r="BC116" s="303" t="str">
        <f t="shared" si="106"/>
        <v/>
      </c>
      <c r="BD116" s="301" t="str">
        <f t="shared" si="107"/>
        <v/>
      </c>
      <c r="BE116" s="302" t="str">
        <f t="shared" si="108"/>
        <v/>
      </c>
      <c r="BF116" s="303" t="str">
        <f t="shared" si="109"/>
        <v/>
      </c>
      <c r="BG116" s="301" t="str">
        <f t="shared" si="110"/>
        <v/>
      </c>
      <c r="BH116" s="304" t="str">
        <f t="shared" si="111"/>
        <v/>
      </c>
      <c r="BI116" s="305" t="str">
        <f t="shared" si="112"/>
        <v/>
      </c>
      <c r="BJ116" s="305" t="str">
        <f t="shared" si="113"/>
        <v/>
      </c>
      <c r="BK116" s="443" t="str">
        <f t="shared" si="114"/>
        <v/>
      </c>
      <c r="BL116" s="306" t="str">
        <f t="shared" si="121"/>
        <v/>
      </c>
      <c r="BM116" s="100" t="str">
        <f t="shared" si="122"/>
        <v/>
      </c>
      <c r="BN116" s="101" t="str">
        <f t="shared" si="123"/>
        <v/>
      </c>
      <c r="BO116" s="102" t="str">
        <f t="shared" si="124"/>
        <v/>
      </c>
      <c r="BP116" s="100" t="str">
        <f t="shared" si="125"/>
        <v/>
      </c>
      <c r="BQ116" s="101" t="str">
        <f t="shared" si="126"/>
        <v/>
      </c>
      <c r="BR116" s="102" t="str">
        <f t="shared" si="127"/>
        <v/>
      </c>
      <c r="BS116" s="100" t="str">
        <f t="shared" si="128"/>
        <v/>
      </c>
      <c r="BT116" s="105" t="str">
        <f t="shared" si="129"/>
        <v/>
      </c>
      <c r="BU116" s="305" t="str">
        <f t="shared" si="115"/>
        <v/>
      </c>
      <c r="BV116" s="305" t="str">
        <f t="shared" si="116"/>
        <v/>
      </c>
      <c r="BW116" s="305" t="str">
        <f t="shared" si="117"/>
        <v/>
      </c>
      <c r="BX116" s="307" t="str">
        <f t="shared" si="118"/>
        <v/>
      </c>
      <c r="BY116" s="308" t="str">
        <f t="shared" si="119"/>
        <v/>
      </c>
    </row>
    <row r="117" spans="1:77" s="4" customFormat="1" ht="15.75" x14ac:dyDescent="0.25">
      <c r="A117" s="106">
        <v>96</v>
      </c>
      <c r="B117" s="290"/>
      <c r="C117" s="20"/>
      <c r="D117" s="635"/>
      <c r="E117" s="637"/>
      <c r="F117" s="639"/>
      <c r="G117" s="45"/>
      <c r="H117" s="291"/>
      <c r="I117" s="291"/>
      <c r="J117" s="292"/>
      <c r="K117" s="293"/>
      <c r="L117" s="35" t="str">
        <f t="shared" si="65"/>
        <v/>
      </c>
      <c r="M117" s="35" t="str">
        <f t="shared" si="66"/>
        <v/>
      </c>
      <c r="N117" s="35" t="str">
        <f t="shared" si="67"/>
        <v/>
      </c>
      <c r="O117" s="36" t="str">
        <f t="shared" si="68"/>
        <v/>
      </c>
      <c r="P117" s="37" t="str">
        <f t="shared" si="120"/>
        <v/>
      </c>
      <c r="Q117" s="69" t="str">
        <f t="shared" si="69"/>
        <v/>
      </c>
      <c r="R117" s="294" t="str">
        <f t="shared" si="70"/>
        <v/>
      </c>
      <c r="S117" s="37" t="str">
        <f t="shared" si="71"/>
        <v/>
      </c>
      <c r="T117" s="69" t="str">
        <f t="shared" si="72"/>
        <v/>
      </c>
      <c r="U117" s="294" t="str">
        <f t="shared" si="73"/>
        <v/>
      </c>
      <c r="V117" s="37" t="str">
        <f t="shared" si="74"/>
        <v/>
      </c>
      <c r="W117" s="69" t="str">
        <f t="shared" si="75"/>
        <v/>
      </c>
      <c r="X117" s="38" t="str">
        <f t="shared" si="76"/>
        <v/>
      </c>
      <c r="Y117" s="38" t="str">
        <f t="shared" si="77"/>
        <v/>
      </c>
      <c r="Z117" s="38" t="str">
        <f t="shared" si="78"/>
        <v/>
      </c>
      <c r="AA117" s="39" t="str">
        <f t="shared" si="79"/>
        <v/>
      </c>
      <c r="AB117" s="295">
        <f t="shared" si="80"/>
        <v>0</v>
      </c>
      <c r="AC117" s="295" t="str">
        <f t="shared" si="81"/>
        <v/>
      </c>
      <c r="AD117" s="295" t="str">
        <f t="shared" si="82"/>
        <v/>
      </c>
      <c r="AE117" s="296" t="str">
        <f t="shared" si="83"/>
        <v/>
      </c>
      <c r="AF117" s="296" t="str">
        <f t="shared" si="84"/>
        <v/>
      </c>
      <c r="AG117" s="297" t="str">
        <f t="shared" si="85"/>
        <v/>
      </c>
      <c r="AH117" s="296" t="str">
        <f t="shared" si="86"/>
        <v/>
      </c>
      <c r="AI117" s="296" t="str">
        <f t="shared" si="87"/>
        <v/>
      </c>
      <c r="AJ117" s="297" t="str">
        <f t="shared" si="88"/>
        <v/>
      </c>
      <c r="AK117" s="296" t="str">
        <f t="shared" si="89"/>
        <v/>
      </c>
      <c r="AL117" s="296" t="str">
        <f t="shared" si="90"/>
        <v/>
      </c>
      <c r="AM117" s="297" t="str">
        <f t="shared" si="91"/>
        <v/>
      </c>
      <c r="AN117" s="298" t="str">
        <f t="shared" si="92"/>
        <v/>
      </c>
      <c r="AO117" s="299" t="str">
        <f t="shared" si="93"/>
        <v/>
      </c>
      <c r="AP117" s="296" t="str">
        <f t="shared" si="94"/>
        <v/>
      </c>
      <c r="AQ117" s="297" t="str">
        <f t="shared" si="95"/>
        <v/>
      </c>
      <c r="AR117" s="299" t="str">
        <f t="shared" si="96"/>
        <v/>
      </c>
      <c r="AS117" s="296" t="str">
        <f t="shared" si="97"/>
        <v/>
      </c>
      <c r="AT117" s="297" t="str">
        <f t="shared" si="98"/>
        <v/>
      </c>
      <c r="AU117" s="299" t="str">
        <f t="shared" si="99"/>
        <v/>
      </c>
      <c r="AV117" s="296" t="str">
        <f t="shared" si="100"/>
        <v/>
      </c>
      <c r="AW117" s="297" t="str">
        <f t="shared" si="101"/>
        <v/>
      </c>
      <c r="AX117" s="300"/>
      <c r="AY117" s="297" t="str">
        <f t="shared" si="102"/>
        <v/>
      </c>
      <c r="AZ117" s="297" t="str">
        <f t="shared" si="103"/>
        <v/>
      </c>
      <c r="BA117" s="301" t="str">
        <f t="shared" si="104"/>
        <v/>
      </c>
      <c r="BB117" s="302" t="str">
        <f t="shared" si="105"/>
        <v/>
      </c>
      <c r="BC117" s="303" t="str">
        <f t="shared" si="106"/>
        <v/>
      </c>
      <c r="BD117" s="301" t="str">
        <f t="shared" si="107"/>
        <v/>
      </c>
      <c r="BE117" s="302" t="str">
        <f t="shared" si="108"/>
        <v/>
      </c>
      <c r="BF117" s="303" t="str">
        <f t="shared" si="109"/>
        <v/>
      </c>
      <c r="BG117" s="301" t="str">
        <f t="shared" si="110"/>
        <v/>
      </c>
      <c r="BH117" s="304" t="str">
        <f t="shared" si="111"/>
        <v/>
      </c>
      <c r="BI117" s="305" t="str">
        <f t="shared" si="112"/>
        <v/>
      </c>
      <c r="BJ117" s="305" t="str">
        <f t="shared" si="113"/>
        <v/>
      </c>
      <c r="BK117" s="443" t="str">
        <f t="shared" si="114"/>
        <v/>
      </c>
      <c r="BL117" s="306" t="str">
        <f t="shared" si="121"/>
        <v/>
      </c>
      <c r="BM117" s="100" t="str">
        <f t="shared" si="122"/>
        <v/>
      </c>
      <c r="BN117" s="101" t="str">
        <f t="shared" si="123"/>
        <v/>
      </c>
      <c r="BO117" s="102" t="str">
        <f t="shared" si="124"/>
        <v/>
      </c>
      <c r="BP117" s="100" t="str">
        <f t="shared" si="125"/>
        <v/>
      </c>
      <c r="BQ117" s="101" t="str">
        <f t="shared" si="126"/>
        <v/>
      </c>
      <c r="BR117" s="102" t="str">
        <f t="shared" si="127"/>
        <v/>
      </c>
      <c r="BS117" s="100" t="str">
        <f t="shared" si="128"/>
        <v/>
      </c>
      <c r="BT117" s="105" t="str">
        <f t="shared" si="129"/>
        <v/>
      </c>
      <c r="BU117" s="305" t="str">
        <f t="shared" si="115"/>
        <v/>
      </c>
      <c r="BV117" s="305" t="str">
        <f t="shared" si="116"/>
        <v/>
      </c>
      <c r="BW117" s="305" t="str">
        <f t="shared" si="117"/>
        <v/>
      </c>
      <c r="BX117" s="307" t="str">
        <f t="shared" si="118"/>
        <v/>
      </c>
      <c r="BY117" s="308" t="str">
        <f t="shared" si="119"/>
        <v/>
      </c>
    </row>
    <row r="118" spans="1:77" s="4" customFormat="1" ht="15.75" x14ac:dyDescent="0.25">
      <c r="A118" s="106">
        <v>97</v>
      </c>
      <c r="B118" s="290"/>
      <c r="C118" s="20"/>
      <c r="D118" s="635"/>
      <c r="E118" s="637"/>
      <c r="F118" s="639"/>
      <c r="G118" s="45"/>
      <c r="H118" s="291"/>
      <c r="I118" s="291"/>
      <c r="J118" s="292"/>
      <c r="K118" s="293"/>
      <c r="L118" s="35" t="str">
        <f t="shared" si="65"/>
        <v/>
      </c>
      <c r="M118" s="35" t="str">
        <f t="shared" si="66"/>
        <v/>
      </c>
      <c r="N118" s="35" t="str">
        <f t="shared" si="67"/>
        <v/>
      </c>
      <c r="O118" s="36" t="str">
        <f t="shared" si="68"/>
        <v/>
      </c>
      <c r="P118" s="37" t="str">
        <f t="shared" si="120"/>
        <v/>
      </c>
      <c r="Q118" s="69" t="str">
        <f t="shared" si="69"/>
        <v/>
      </c>
      <c r="R118" s="294" t="str">
        <f t="shared" si="70"/>
        <v/>
      </c>
      <c r="S118" s="37" t="str">
        <f t="shared" si="71"/>
        <v/>
      </c>
      <c r="T118" s="69" t="str">
        <f t="shared" si="72"/>
        <v/>
      </c>
      <c r="U118" s="294" t="str">
        <f t="shared" si="73"/>
        <v/>
      </c>
      <c r="V118" s="37" t="str">
        <f t="shared" si="74"/>
        <v/>
      </c>
      <c r="W118" s="69" t="str">
        <f t="shared" si="75"/>
        <v/>
      </c>
      <c r="X118" s="38" t="str">
        <f t="shared" si="76"/>
        <v/>
      </c>
      <c r="Y118" s="38" t="str">
        <f t="shared" si="77"/>
        <v/>
      </c>
      <c r="Z118" s="38" t="str">
        <f t="shared" si="78"/>
        <v/>
      </c>
      <c r="AA118" s="39" t="str">
        <f t="shared" si="79"/>
        <v/>
      </c>
      <c r="AB118" s="295">
        <f t="shared" si="80"/>
        <v>0</v>
      </c>
      <c r="AC118" s="295" t="str">
        <f t="shared" si="81"/>
        <v/>
      </c>
      <c r="AD118" s="295" t="str">
        <f t="shared" si="82"/>
        <v/>
      </c>
      <c r="AE118" s="296" t="str">
        <f t="shared" si="83"/>
        <v/>
      </c>
      <c r="AF118" s="296" t="str">
        <f t="shared" si="84"/>
        <v/>
      </c>
      <c r="AG118" s="297" t="str">
        <f t="shared" si="85"/>
        <v/>
      </c>
      <c r="AH118" s="296" t="str">
        <f t="shared" si="86"/>
        <v/>
      </c>
      <c r="AI118" s="296" t="str">
        <f t="shared" si="87"/>
        <v/>
      </c>
      <c r="AJ118" s="297" t="str">
        <f t="shared" si="88"/>
        <v/>
      </c>
      <c r="AK118" s="296" t="str">
        <f t="shared" si="89"/>
        <v/>
      </c>
      <c r="AL118" s="296" t="str">
        <f t="shared" si="90"/>
        <v/>
      </c>
      <c r="AM118" s="297" t="str">
        <f t="shared" si="91"/>
        <v/>
      </c>
      <c r="AN118" s="298" t="str">
        <f t="shared" si="92"/>
        <v/>
      </c>
      <c r="AO118" s="299" t="str">
        <f t="shared" si="93"/>
        <v/>
      </c>
      <c r="AP118" s="296" t="str">
        <f t="shared" si="94"/>
        <v/>
      </c>
      <c r="AQ118" s="297" t="str">
        <f t="shared" si="95"/>
        <v/>
      </c>
      <c r="AR118" s="299" t="str">
        <f t="shared" si="96"/>
        <v/>
      </c>
      <c r="AS118" s="296" t="str">
        <f t="shared" si="97"/>
        <v/>
      </c>
      <c r="AT118" s="297" t="str">
        <f t="shared" si="98"/>
        <v/>
      </c>
      <c r="AU118" s="299" t="str">
        <f t="shared" si="99"/>
        <v/>
      </c>
      <c r="AV118" s="296" t="str">
        <f t="shared" si="100"/>
        <v/>
      </c>
      <c r="AW118" s="297" t="str">
        <f t="shared" si="101"/>
        <v/>
      </c>
      <c r="AX118" s="300"/>
      <c r="AY118" s="297" t="str">
        <f t="shared" si="102"/>
        <v/>
      </c>
      <c r="AZ118" s="297" t="str">
        <f t="shared" si="103"/>
        <v/>
      </c>
      <c r="BA118" s="301" t="str">
        <f t="shared" si="104"/>
        <v/>
      </c>
      <c r="BB118" s="302" t="str">
        <f t="shared" si="105"/>
        <v/>
      </c>
      <c r="BC118" s="303" t="str">
        <f t="shared" si="106"/>
        <v/>
      </c>
      <c r="BD118" s="301" t="str">
        <f t="shared" si="107"/>
        <v/>
      </c>
      <c r="BE118" s="302" t="str">
        <f t="shared" si="108"/>
        <v/>
      </c>
      <c r="BF118" s="303" t="str">
        <f t="shared" si="109"/>
        <v/>
      </c>
      <c r="BG118" s="301" t="str">
        <f t="shared" si="110"/>
        <v/>
      </c>
      <c r="BH118" s="304" t="str">
        <f t="shared" si="111"/>
        <v/>
      </c>
      <c r="BI118" s="305" t="str">
        <f t="shared" si="112"/>
        <v/>
      </c>
      <c r="BJ118" s="305" t="str">
        <f t="shared" si="113"/>
        <v/>
      </c>
      <c r="BK118" s="443" t="str">
        <f t="shared" si="114"/>
        <v/>
      </c>
      <c r="BL118" s="306" t="str">
        <f t="shared" si="121"/>
        <v/>
      </c>
      <c r="BM118" s="100" t="str">
        <f t="shared" si="122"/>
        <v/>
      </c>
      <c r="BN118" s="101" t="str">
        <f t="shared" si="123"/>
        <v/>
      </c>
      <c r="BO118" s="102" t="str">
        <f t="shared" si="124"/>
        <v/>
      </c>
      <c r="BP118" s="100" t="str">
        <f t="shared" si="125"/>
        <v/>
      </c>
      <c r="BQ118" s="101" t="str">
        <f t="shared" si="126"/>
        <v/>
      </c>
      <c r="BR118" s="102" t="str">
        <f t="shared" si="127"/>
        <v/>
      </c>
      <c r="BS118" s="100" t="str">
        <f t="shared" si="128"/>
        <v/>
      </c>
      <c r="BT118" s="105" t="str">
        <f t="shared" si="129"/>
        <v/>
      </c>
      <c r="BU118" s="305" t="str">
        <f t="shared" si="115"/>
        <v/>
      </c>
      <c r="BV118" s="305" t="str">
        <f t="shared" si="116"/>
        <v/>
      </c>
      <c r="BW118" s="305" t="str">
        <f t="shared" si="117"/>
        <v/>
      </c>
      <c r="BX118" s="307" t="str">
        <f t="shared" si="118"/>
        <v/>
      </c>
      <c r="BY118" s="308" t="str">
        <f t="shared" si="119"/>
        <v/>
      </c>
    </row>
    <row r="119" spans="1:77" s="4" customFormat="1" ht="15.75" x14ac:dyDescent="0.25">
      <c r="A119" s="106">
        <v>98</v>
      </c>
      <c r="B119" s="290"/>
      <c r="C119" s="20"/>
      <c r="D119" s="635"/>
      <c r="E119" s="637"/>
      <c r="F119" s="639"/>
      <c r="G119" s="45"/>
      <c r="H119" s="291"/>
      <c r="I119" s="291"/>
      <c r="J119" s="292"/>
      <c r="K119" s="293"/>
      <c r="L119" s="35" t="str">
        <f t="shared" si="65"/>
        <v/>
      </c>
      <c r="M119" s="35" t="str">
        <f t="shared" si="66"/>
        <v/>
      </c>
      <c r="N119" s="35" t="str">
        <f t="shared" si="67"/>
        <v/>
      </c>
      <c r="O119" s="36" t="str">
        <f t="shared" si="68"/>
        <v/>
      </c>
      <c r="P119" s="37" t="str">
        <f t="shared" si="120"/>
        <v/>
      </c>
      <c r="Q119" s="69" t="str">
        <f t="shared" si="69"/>
        <v/>
      </c>
      <c r="R119" s="294" t="str">
        <f t="shared" si="70"/>
        <v/>
      </c>
      <c r="S119" s="37" t="str">
        <f t="shared" si="71"/>
        <v/>
      </c>
      <c r="T119" s="69" t="str">
        <f t="shared" si="72"/>
        <v/>
      </c>
      <c r="U119" s="294" t="str">
        <f t="shared" si="73"/>
        <v/>
      </c>
      <c r="V119" s="37" t="str">
        <f t="shared" si="74"/>
        <v/>
      </c>
      <c r="W119" s="69" t="str">
        <f t="shared" si="75"/>
        <v/>
      </c>
      <c r="X119" s="38" t="str">
        <f t="shared" si="76"/>
        <v/>
      </c>
      <c r="Y119" s="38" t="str">
        <f t="shared" si="77"/>
        <v/>
      </c>
      <c r="Z119" s="38" t="str">
        <f t="shared" si="78"/>
        <v/>
      </c>
      <c r="AA119" s="39" t="str">
        <f t="shared" si="79"/>
        <v/>
      </c>
      <c r="AB119" s="295">
        <f t="shared" si="80"/>
        <v>0</v>
      </c>
      <c r="AC119" s="295" t="str">
        <f t="shared" si="81"/>
        <v/>
      </c>
      <c r="AD119" s="295" t="str">
        <f t="shared" si="82"/>
        <v/>
      </c>
      <c r="AE119" s="296" t="str">
        <f t="shared" si="83"/>
        <v/>
      </c>
      <c r="AF119" s="296" t="str">
        <f t="shared" si="84"/>
        <v/>
      </c>
      <c r="AG119" s="297" t="str">
        <f t="shared" si="85"/>
        <v/>
      </c>
      <c r="AH119" s="296" t="str">
        <f t="shared" si="86"/>
        <v/>
      </c>
      <c r="AI119" s="296" t="str">
        <f t="shared" si="87"/>
        <v/>
      </c>
      <c r="AJ119" s="297" t="str">
        <f t="shared" si="88"/>
        <v/>
      </c>
      <c r="AK119" s="296" t="str">
        <f t="shared" si="89"/>
        <v/>
      </c>
      <c r="AL119" s="296" t="str">
        <f t="shared" si="90"/>
        <v/>
      </c>
      <c r="AM119" s="297" t="str">
        <f t="shared" si="91"/>
        <v/>
      </c>
      <c r="AN119" s="298" t="str">
        <f t="shared" si="92"/>
        <v/>
      </c>
      <c r="AO119" s="299" t="str">
        <f t="shared" si="93"/>
        <v/>
      </c>
      <c r="AP119" s="296" t="str">
        <f t="shared" si="94"/>
        <v/>
      </c>
      <c r="AQ119" s="297" t="str">
        <f t="shared" si="95"/>
        <v/>
      </c>
      <c r="AR119" s="299" t="str">
        <f t="shared" si="96"/>
        <v/>
      </c>
      <c r="AS119" s="296" t="str">
        <f t="shared" si="97"/>
        <v/>
      </c>
      <c r="AT119" s="297" t="str">
        <f t="shared" si="98"/>
        <v/>
      </c>
      <c r="AU119" s="299" t="str">
        <f t="shared" si="99"/>
        <v/>
      </c>
      <c r="AV119" s="296" t="str">
        <f t="shared" si="100"/>
        <v/>
      </c>
      <c r="AW119" s="297" t="str">
        <f t="shared" si="101"/>
        <v/>
      </c>
      <c r="AX119" s="300"/>
      <c r="AY119" s="297" t="str">
        <f t="shared" si="102"/>
        <v/>
      </c>
      <c r="AZ119" s="297" t="str">
        <f t="shared" si="103"/>
        <v/>
      </c>
      <c r="BA119" s="301" t="str">
        <f t="shared" si="104"/>
        <v/>
      </c>
      <c r="BB119" s="302" t="str">
        <f t="shared" si="105"/>
        <v/>
      </c>
      <c r="BC119" s="303" t="str">
        <f t="shared" si="106"/>
        <v/>
      </c>
      <c r="BD119" s="301" t="str">
        <f t="shared" si="107"/>
        <v/>
      </c>
      <c r="BE119" s="302" t="str">
        <f t="shared" si="108"/>
        <v/>
      </c>
      <c r="BF119" s="303" t="str">
        <f t="shared" si="109"/>
        <v/>
      </c>
      <c r="BG119" s="301" t="str">
        <f t="shared" si="110"/>
        <v/>
      </c>
      <c r="BH119" s="304" t="str">
        <f t="shared" si="111"/>
        <v/>
      </c>
      <c r="BI119" s="305" t="str">
        <f t="shared" si="112"/>
        <v/>
      </c>
      <c r="BJ119" s="305" t="str">
        <f t="shared" si="113"/>
        <v/>
      </c>
      <c r="BK119" s="443" t="str">
        <f t="shared" si="114"/>
        <v/>
      </c>
      <c r="BL119" s="306" t="str">
        <f t="shared" si="121"/>
        <v/>
      </c>
      <c r="BM119" s="100" t="str">
        <f t="shared" si="122"/>
        <v/>
      </c>
      <c r="BN119" s="101" t="str">
        <f t="shared" si="123"/>
        <v/>
      </c>
      <c r="BO119" s="102" t="str">
        <f t="shared" si="124"/>
        <v/>
      </c>
      <c r="BP119" s="100" t="str">
        <f t="shared" si="125"/>
        <v/>
      </c>
      <c r="BQ119" s="101" t="str">
        <f t="shared" si="126"/>
        <v/>
      </c>
      <c r="BR119" s="102" t="str">
        <f t="shared" si="127"/>
        <v/>
      </c>
      <c r="BS119" s="100" t="str">
        <f t="shared" si="128"/>
        <v/>
      </c>
      <c r="BT119" s="105" t="str">
        <f t="shared" si="129"/>
        <v/>
      </c>
      <c r="BU119" s="305" t="str">
        <f t="shared" si="115"/>
        <v/>
      </c>
      <c r="BV119" s="305" t="str">
        <f t="shared" si="116"/>
        <v/>
      </c>
      <c r="BW119" s="305" t="str">
        <f t="shared" si="117"/>
        <v/>
      </c>
      <c r="BX119" s="307" t="str">
        <f t="shared" si="118"/>
        <v/>
      </c>
      <c r="BY119" s="308" t="str">
        <f t="shared" si="119"/>
        <v/>
      </c>
    </row>
    <row r="120" spans="1:77" s="4" customFormat="1" ht="15.75" x14ac:dyDescent="0.25">
      <c r="A120" s="106">
        <v>99</v>
      </c>
      <c r="B120" s="290"/>
      <c r="C120" s="20"/>
      <c r="D120" s="635"/>
      <c r="E120" s="637"/>
      <c r="F120" s="639"/>
      <c r="G120" s="45"/>
      <c r="H120" s="291"/>
      <c r="I120" s="291"/>
      <c r="J120" s="292"/>
      <c r="K120" s="293"/>
      <c r="L120" s="35" t="str">
        <f t="shared" si="65"/>
        <v/>
      </c>
      <c r="M120" s="35" t="str">
        <f t="shared" si="66"/>
        <v/>
      </c>
      <c r="N120" s="35" t="str">
        <f t="shared" si="67"/>
        <v/>
      </c>
      <c r="O120" s="36" t="str">
        <f t="shared" si="68"/>
        <v/>
      </c>
      <c r="P120" s="37" t="str">
        <f t="shared" si="120"/>
        <v/>
      </c>
      <c r="Q120" s="69" t="str">
        <f t="shared" si="69"/>
        <v/>
      </c>
      <c r="R120" s="294" t="str">
        <f t="shared" si="70"/>
        <v/>
      </c>
      <c r="S120" s="37" t="str">
        <f t="shared" si="71"/>
        <v/>
      </c>
      <c r="T120" s="69" t="str">
        <f t="shared" si="72"/>
        <v/>
      </c>
      <c r="U120" s="294" t="str">
        <f t="shared" si="73"/>
        <v/>
      </c>
      <c r="V120" s="37" t="str">
        <f t="shared" si="74"/>
        <v/>
      </c>
      <c r="W120" s="69" t="str">
        <f t="shared" si="75"/>
        <v/>
      </c>
      <c r="X120" s="38" t="str">
        <f t="shared" si="76"/>
        <v/>
      </c>
      <c r="Y120" s="38" t="str">
        <f t="shared" si="77"/>
        <v/>
      </c>
      <c r="Z120" s="38" t="str">
        <f t="shared" si="78"/>
        <v/>
      </c>
      <c r="AA120" s="39" t="str">
        <f t="shared" si="79"/>
        <v/>
      </c>
      <c r="AB120" s="295">
        <f t="shared" si="80"/>
        <v>0</v>
      </c>
      <c r="AC120" s="295" t="str">
        <f t="shared" si="81"/>
        <v/>
      </c>
      <c r="AD120" s="295" t="str">
        <f t="shared" si="82"/>
        <v/>
      </c>
      <c r="AE120" s="296" t="str">
        <f t="shared" si="83"/>
        <v/>
      </c>
      <c r="AF120" s="296" t="str">
        <f t="shared" si="84"/>
        <v/>
      </c>
      <c r="AG120" s="297" t="str">
        <f t="shared" si="85"/>
        <v/>
      </c>
      <c r="AH120" s="296" t="str">
        <f t="shared" si="86"/>
        <v/>
      </c>
      <c r="AI120" s="296" t="str">
        <f t="shared" si="87"/>
        <v/>
      </c>
      <c r="AJ120" s="297" t="str">
        <f t="shared" si="88"/>
        <v/>
      </c>
      <c r="AK120" s="296" t="str">
        <f t="shared" si="89"/>
        <v/>
      </c>
      <c r="AL120" s="296" t="str">
        <f t="shared" si="90"/>
        <v/>
      </c>
      <c r="AM120" s="297" t="str">
        <f t="shared" si="91"/>
        <v/>
      </c>
      <c r="AN120" s="298" t="str">
        <f t="shared" si="92"/>
        <v/>
      </c>
      <c r="AO120" s="299" t="str">
        <f t="shared" si="93"/>
        <v/>
      </c>
      <c r="AP120" s="296" t="str">
        <f t="shared" si="94"/>
        <v/>
      </c>
      <c r="AQ120" s="297" t="str">
        <f t="shared" si="95"/>
        <v/>
      </c>
      <c r="AR120" s="299" t="str">
        <f t="shared" si="96"/>
        <v/>
      </c>
      <c r="AS120" s="296" t="str">
        <f t="shared" si="97"/>
        <v/>
      </c>
      <c r="AT120" s="297" t="str">
        <f t="shared" si="98"/>
        <v/>
      </c>
      <c r="AU120" s="299" t="str">
        <f t="shared" si="99"/>
        <v/>
      </c>
      <c r="AV120" s="296" t="str">
        <f t="shared" si="100"/>
        <v/>
      </c>
      <c r="AW120" s="297" t="str">
        <f t="shared" si="101"/>
        <v/>
      </c>
      <c r="AX120" s="300"/>
      <c r="AY120" s="297" t="str">
        <f t="shared" si="102"/>
        <v/>
      </c>
      <c r="AZ120" s="297" t="str">
        <f t="shared" si="103"/>
        <v/>
      </c>
      <c r="BA120" s="301" t="str">
        <f t="shared" si="104"/>
        <v/>
      </c>
      <c r="BB120" s="302" t="str">
        <f t="shared" si="105"/>
        <v/>
      </c>
      <c r="BC120" s="303" t="str">
        <f t="shared" si="106"/>
        <v/>
      </c>
      <c r="BD120" s="301" t="str">
        <f t="shared" si="107"/>
        <v/>
      </c>
      <c r="BE120" s="302" t="str">
        <f t="shared" si="108"/>
        <v/>
      </c>
      <c r="BF120" s="303" t="str">
        <f t="shared" si="109"/>
        <v/>
      </c>
      <c r="BG120" s="301" t="str">
        <f t="shared" si="110"/>
        <v/>
      </c>
      <c r="BH120" s="304" t="str">
        <f t="shared" si="111"/>
        <v/>
      </c>
      <c r="BI120" s="305" t="str">
        <f t="shared" si="112"/>
        <v/>
      </c>
      <c r="BJ120" s="305" t="str">
        <f t="shared" si="113"/>
        <v/>
      </c>
      <c r="BK120" s="443" t="str">
        <f t="shared" si="114"/>
        <v/>
      </c>
      <c r="BL120" s="306" t="str">
        <f t="shared" si="121"/>
        <v/>
      </c>
      <c r="BM120" s="100" t="str">
        <f t="shared" si="122"/>
        <v/>
      </c>
      <c r="BN120" s="101" t="str">
        <f t="shared" si="123"/>
        <v/>
      </c>
      <c r="BO120" s="102" t="str">
        <f t="shared" si="124"/>
        <v/>
      </c>
      <c r="BP120" s="100" t="str">
        <f t="shared" si="125"/>
        <v/>
      </c>
      <c r="BQ120" s="101" t="str">
        <f t="shared" si="126"/>
        <v/>
      </c>
      <c r="BR120" s="102" t="str">
        <f t="shared" si="127"/>
        <v/>
      </c>
      <c r="BS120" s="100" t="str">
        <f t="shared" si="128"/>
        <v/>
      </c>
      <c r="BT120" s="105" t="str">
        <f t="shared" si="129"/>
        <v/>
      </c>
      <c r="BU120" s="305" t="str">
        <f t="shared" si="115"/>
        <v/>
      </c>
      <c r="BV120" s="305" t="str">
        <f t="shared" si="116"/>
        <v/>
      </c>
      <c r="BW120" s="305" t="str">
        <f t="shared" si="117"/>
        <v/>
      </c>
      <c r="BX120" s="307" t="str">
        <f t="shared" si="118"/>
        <v/>
      </c>
      <c r="BY120" s="308" t="str">
        <f t="shared" si="119"/>
        <v/>
      </c>
    </row>
    <row r="121" spans="1:77" s="4" customFormat="1" ht="15.75" x14ac:dyDescent="0.25">
      <c r="A121" s="106">
        <v>100</v>
      </c>
      <c r="B121" s="290"/>
      <c r="C121" s="20"/>
      <c r="D121" s="635"/>
      <c r="E121" s="637"/>
      <c r="F121" s="639"/>
      <c r="G121" s="45"/>
      <c r="H121" s="291"/>
      <c r="I121" s="291"/>
      <c r="J121" s="292"/>
      <c r="K121" s="293"/>
      <c r="L121" s="35" t="str">
        <f t="shared" si="65"/>
        <v/>
      </c>
      <c r="M121" s="35" t="str">
        <f t="shared" si="66"/>
        <v/>
      </c>
      <c r="N121" s="35" t="str">
        <f t="shared" si="67"/>
        <v/>
      </c>
      <c r="O121" s="36" t="str">
        <f t="shared" si="68"/>
        <v/>
      </c>
      <c r="P121" s="37" t="str">
        <f t="shared" si="120"/>
        <v/>
      </c>
      <c r="Q121" s="69" t="str">
        <f t="shared" si="69"/>
        <v/>
      </c>
      <c r="R121" s="294" t="str">
        <f t="shared" si="70"/>
        <v/>
      </c>
      <c r="S121" s="37" t="str">
        <f t="shared" si="71"/>
        <v/>
      </c>
      <c r="T121" s="69" t="str">
        <f t="shared" si="72"/>
        <v/>
      </c>
      <c r="U121" s="294" t="str">
        <f t="shared" si="73"/>
        <v/>
      </c>
      <c r="V121" s="37" t="str">
        <f t="shared" si="74"/>
        <v/>
      </c>
      <c r="W121" s="69" t="str">
        <f t="shared" si="75"/>
        <v/>
      </c>
      <c r="X121" s="38" t="str">
        <f t="shared" si="76"/>
        <v/>
      </c>
      <c r="Y121" s="38" t="str">
        <f t="shared" si="77"/>
        <v/>
      </c>
      <c r="Z121" s="38" t="str">
        <f t="shared" si="78"/>
        <v/>
      </c>
      <c r="AA121" s="39" t="str">
        <f t="shared" si="79"/>
        <v/>
      </c>
      <c r="AB121" s="295">
        <f t="shared" si="80"/>
        <v>0</v>
      </c>
      <c r="AC121" s="295" t="str">
        <f t="shared" si="81"/>
        <v/>
      </c>
      <c r="AD121" s="295" t="str">
        <f t="shared" si="82"/>
        <v/>
      </c>
      <c r="AE121" s="296" t="str">
        <f t="shared" si="83"/>
        <v/>
      </c>
      <c r="AF121" s="296" t="str">
        <f t="shared" si="84"/>
        <v/>
      </c>
      <c r="AG121" s="297" t="str">
        <f t="shared" si="85"/>
        <v/>
      </c>
      <c r="AH121" s="296" t="str">
        <f t="shared" si="86"/>
        <v/>
      </c>
      <c r="AI121" s="296" t="str">
        <f t="shared" si="87"/>
        <v/>
      </c>
      <c r="AJ121" s="297" t="str">
        <f t="shared" si="88"/>
        <v/>
      </c>
      <c r="AK121" s="296" t="str">
        <f t="shared" si="89"/>
        <v/>
      </c>
      <c r="AL121" s="296" t="str">
        <f t="shared" si="90"/>
        <v/>
      </c>
      <c r="AM121" s="297" t="str">
        <f t="shared" si="91"/>
        <v/>
      </c>
      <c r="AN121" s="298" t="str">
        <f t="shared" si="92"/>
        <v/>
      </c>
      <c r="AO121" s="299" t="str">
        <f t="shared" si="93"/>
        <v/>
      </c>
      <c r="AP121" s="296" t="str">
        <f t="shared" si="94"/>
        <v/>
      </c>
      <c r="AQ121" s="297" t="str">
        <f t="shared" si="95"/>
        <v/>
      </c>
      <c r="AR121" s="299" t="str">
        <f t="shared" si="96"/>
        <v/>
      </c>
      <c r="AS121" s="296" t="str">
        <f t="shared" si="97"/>
        <v/>
      </c>
      <c r="AT121" s="297" t="str">
        <f t="shared" si="98"/>
        <v/>
      </c>
      <c r="AU121" s="299" t="str">
        <f t="shared" si="99"/>
        <v/>
      </c>
      <c r="AV121" s="296" t="str">
        <f t="shared" si="100"/>
        <v/>
      </c>
      <c r="AW121" s="297" t="str">
        <f t="shared" si="101"/>
        <v/>
      </c>
      <c r="AX121" s="300"/>
      <c r="AY121" s="297" t="str">
        <f t="shared" si="102"/>
        <v/>
      </c>
      <c r="AZ121" s="297" t="str">
        <f t="shared" si="103"/>
        <v/>
      </c>
      <c r="BA121" s="301" t="str">
        <f t="shared" si="104"/>
        <v/>
      </c>
      <c r="BB121" s="302" t="str">
        <f t="shared" si="105"/>
        <v/>
      </c>
      <c r="BC121" s="303" t="str">
        <f t="shared" si="106"/>
        <v/>
      </c>
      <c r="BD121" s="301" t="str">
        <f t="shared" si="107"/>
        <v/>
      </c>
      <c r="BE121" s="302" t="str">
        <f t="shared" si="108"/>
        <v/>
      </c>
      <c r="BF121" s="303" t="str">
        <f t="shared" si="109"/>
        <v/>
      </c>
      <c r="BG121" s="301" t="str">
        <f t="shared" si="110"/>
        <v/>
      </c>
      <c r="BH121" s="304" t="str">
        <f t="shared" si="111"/>
        <v/>
      </c>
      <c r="BI121" s="305" t="str">
        <f t="shared" si="112"/>
        <v/>
      </c>
      <c r="BJ121" s="305" t="str">
        <f t="shared" si="113"/>
        <v/>
      </c>
      <c r="BK121" s="443" t="str">
        <f t="shared" si="114"/>
        <v/>
      </c>
      <c r="BL121" s="306" t="str">
        <f t="shared" si="121"/>
        <v/>
      </c>
      <c r="BM121" s="100" t="str">
        <f t="shared" si="122"/>
        <v/>
      </c>
      <c r="BN121" s="101" t="str">
        <f t="shared" si="123"/>
        <v/>
      </c>
      <c r="BO121" s="102" t="str">
        <f t="shared" si="124"/>
        <v/>
      </c>
      <c r="BP121" s="100" t="str">
        <f t="shared" si="125"/>
        <v/>
      </c>
      <c r="BQ121" s="101" t="str">
        <f t="shared" si="126"/>
        <v/>
      </c>
      <c r="BR121" s="102" t="str">
        <f t="shared" si="127"/>
        <v/>
      </c>
      <c r="BS121" s="100" t="str">
        <f t="shared" si="128"/>
        <v/>
      </c>
      <c r="BT121" s="105" t="str">
        <f t="shared" si="129"/>
        <v/>
      </c>
      <c r="BU121" s="305" t="str">
        <f t="shared" si="115"/>
        <v/>
      </c>
      <c r="BV121" s="305" t="str">
        <f t="shared" si="116"/>
        <v/>
      </c>
      <c r="BW121" s="305" t="str">
        <f t="shared" si="117"/>
        <v/>
      </c>
      <c r="BX121" s="307" t="str">
        <f t="shared" si="118"/>
        <v/>
      </c>
      <c r="BY121" s="308" t="str">
        <f t="shared" si="119"/>
        <v/>
      </c>
    </row>
    <row r="122" spans="1:77" s="4" customFormat="1" ht="15.75" x14ac:dyDescent="0.25">
      <c r="A122" s="106">
        <v>101</v>
      </c>
      <c r="B122" s="290"/>
      <c r="C122" s="20"/>
      <c r="D122" s="635"/>
      <c r="E122" s="637"/>
      <c r="F122" s="639"/>
      <c r="G122" s="45"/>
      <c r="H122" s="291"/>
      <c r="I122" s="291"/>
      <c r="J122" s="292"/>
      <c r="K122" s="293"/>
      <c r="L122" s="35" t="str">
        <f t="shared" si="65"/>
        <v/>
      </c>
      <c r="M122" s="35" t="str">
        <f t="shared" si="66"/>
        <v/>
      </c>
      <c r="N122" s="35" t="str">
        <f t="shared" si="67"/>
        <v/>
      </c>
      <c r="O122" s="36" t="str">
        <f t="shared" si="68"/>
        <v/>
      </c>
      <c r="P122" s="37" t="str">
        <f t="shared" si="120"/>
        <v/>
      </c>
      <c r="Q122" s="69" t="str">
        <f t="shared" si="69"/>
        <v/>
      </c>
      <c r="R122" s="294" t="str">
        <f t="shared" si="70"/>
        <v/>
      </c>
      <c r="S122" s="37" t="str">
        <f t="shared" si="71"/>
        <v/>
      </c>
      <c r="T122" s="69" t="str">
        <f t="shared" si="72"/>
        <v/>
      </c>
      <c r="U122" s="294" t="str">
        <f t="shared" si="73"/>
        <v/>
      </c>
      <c r="V122" s="37" t="str">
        <f t="shared" si="74"/>
        <v/>
      </c>
      <c r="W122" s="69" t="str">
        <f t="shared" si="75"/>
        <v/>
      </c>
      <c r="X122" s="38" t="str">
        <f t="shared" si="76"/>
        <v/>
      </c>
      <c r="Y122" s="38" t="str">
        <f t="shared" si="77"/>
        <v/>
      </c>
      <c r="Z122" s="38" t="str">
        <f t="shared" si="78"/>
        <v/>
      </c>
      <c r="AA122" s="39" t="str">
        <f t="shared" si="79"/>
        <v/>
      </c>
      <c r="AB122" s="295">
        <f t="shared" si="80"/>
        <v>0</v>
      </c>
      <c r="AC122" s="295" t="str">
        <f t="shared" si="81"/>
        <v/>
      </c>
      <c r="AD122" s="295" t="str">
        <f t="shared" si="82"/>
        <v/>
      </c>
      <c r="AE122" s="296" t="str">
        <f t="shared" si="83"/>
        <v/>
      </c>
      <c r="AF122" s="296" t="str">
        <f t="shared" si="84"/>
        <v/>
      </c>
      <c r="AG122" s="297" t="str">
        <f t="shared" si="85"/>
        <v/>
      </c>
      <c r="AH122" s="296" t="str">
        <f t="shared" si="86"/>
        <v/>
      </c>
      <c r="AI122" s="296" t="str">
        <f t="shared" si="87"/>
        <v/>
      </c>
      <c r="AJ122" s="297" t="str">
        <f t="shared" si="88"/>
        <v/>
      </c>
      <c r="AK122" s="296" t="str">
        <f t="shared" si="89"/>
        <v/>
      </c>
      <c r="AL122" s="296" t="str">
        <f t="shared" si="90"/>
        <v/>
      </c>
      <c r="AM122" s="297" t="str">
        <f t="shared" si="91"/>
        <v/>
      </c>
      <c r="AN122" s="298" t="str">
        <f t="shared" si="92"/>
        <v/>
      </c>
      <c r="AO122" s="299" t="str">
        <f t="shared" si="93"/>
        <v/>
      </c>
      <c r="AP122" s="296" t="str">
        <f t="shared" si="94"/>
        <v/>
      </c>
      <c r="AQ122" s="297" t="str">
        <f t="shared" si="95"/>
        <v/>
      </c>
      <c r="AR122" s="299" t="str">
        <f t="shared" si="96"/>
        <v/>
      </c>
      <c r="AS122" s="296" t="str">
        <f t="shared" si="97"/>
        <v/>
      </c>
      <c r="AT122" s="297" t="str">
        <f t="shared" si="98"/>
        <v/>
      </c>
      <c r="AU122" s="299" t="str">
        <f t="shared" si="99"/>
        <v/>
      </c>
      <c r="AV122" s="296" t="str">
        <f t="shared" si="100"/>
        <v/>
      </c>
      <c r="AW122" s="297" t="str">
        <f t="shared" si="101"/>
        <v/>
      </c>
      <c r="AX122" s="300"/>
      <c r="AY122" s="297" t="str">
        <f t="shared" si="102"/>
        <v/>
      </c>
      <c r="AZ122" s="297" t="str">
        <f t="shared" si="103"/>
        <v/>
      </c>
      <c r="BA122" s="301" t="str">
        <f t="shared" si="104"/>
        <v/>
      </c>
      <c r="BB122" s="302" t="str">
        <f t="shared" si="105"/>
        <v/>
      </c>
      <c r="BC122" s="303" t="str">
        <f t="shared" si="106"/>
        <v/>
      </c>
      <c r="BD122" s="301" t="str">
        <f t="shared" si="107"/>
        <v/>
      </c>
      <c r="BE122" s="302" t="str">
        <f t="shared" si="108"/>
        <v/>
      </c>
      <c r="BF122" s="303" t="str">
        <f t="shared" si="109"/>
        <v/>
      </c>
      <c r="BG122" s="301" t="str">
        <f t="shared" si="110"/>
        <v/>
      </c>
      <c r="BH122" s="304" t="str">
        <f t="shared" si="111"/>
        <v/>
      </c>
      <c r="BI122" s="305" t="str">
        <f t="shared" si="112"/>
        <v/>
      </c>
      <c r="BJ122" s="305" t="str">
        <f t="shared" si="113"/>
        <v/>
      </c>
      <c r="BK122" s="443" t="str">
        <f t="shared" si="114"/>
        <v/>
      </c>
      <c r="BL122" s="306" t="str">
        <f t="shared" si="121"/>
        <v/>
      </c>
      <c r="BM122" s="100" t="str">
        <f t="shared" si="122"/>
        <v/>
      </c>
      <c r="BN122" s="101" t="str">
        <f t="shared" si="123"/>
        <v/>
      </c>
      <c r="BO122" s="102" t="str">
        <f t="shared" si="124"/>
        <v/>
      </c>
      <c r="BP122" s="100" t="str">
        <f t="shared" si="125"/>
        <v/>
      </c>
      <c r="BQ122" s="101" t="str">
        <f t="shared" si="126"/>
        <v/>
      </c>
      <c r="BR122" s="102" t="str">
        <f t="shared" si="127"/>
        <v/>
      </c>
      <c r="BS122" s="100" t="str">
        <f t="shared" si="128"/>
        <v/>
      </c>
      <c r="BT122" s="105" t="str">
        <f t="shared" si="129"/>
        <v/>
      </c>
      <c r="BU122" s="305" t="str">
        <f t="shared" si="115"/>
        <v/>
      </c>
      <c r="BV122" s="305" t="str">
        <f t="shared" si="116"/>
        <v/>
      </c>
      <c r="BW122" s="305" t="str">
        <f t="shared" si="117"/>
        <v/>
      </c>
      <c r="BX122" s="307" t="str">
        <f t="shared" si="118"/>
        <v/>
      </c>
      <c r="BY122" s="308" t="str">
        <f t="shared" si="119"/>
        <v/>
      </c>
    </row>
    <row r="123" spans="1:77" s="4" customFormat="1" ht="15.75" x14ac:dyDescent="0.25">
      <c r="A123" s="106">
        <v>102</v>
      </c>
      <c r="B123" s="290"/>
      <c r="C123" s="20"/>
      <c r="D123" s="635"/>
      <c r="E123" s="637"/>
      <c r="F123" s="639"/>
      <c r="G123" s="45"/>
      <c r="H123" s="291"/>
      <c r="I123" s="291"/>
      <c r="J123" s="292"/>
      <c r="K123" s="293"/>
      <c r="L123" s="35" t="str">
        <f t="shared" si="65"/>
        <v/>
      </c>
      <c r="M123" s="35" t="str">
        <f t="shared" si="66"/>
        <v/>
      </c>
      <c r="N123" s="35" t="str">
        <f t="shared" si="67"/>
        <v/>
      </c>
      <c r="O123" s="36" t="str">
        <f t="shared" si="68"/>
        <v/>
      </c>
      <c r="P123" s="37" t="str">
        <f t="shared" si="120"/>
        <v/>
      </c>
      <c r="Q123" s="69" t="str">
        <f t="shared" si="69"/>
        <v/>
      </c>
      <c r="R123" s="294" t="str">
        <f t="shared" si="70"/>
        <v/>
      </c>
      <c r="S123" s="37" t="str">
        <f t="shared" si="71"/>
        <v/>
      </c>
      <c r="T123" s="69" t="str">
        <f t="shared" si="72"/>
        <v/>
      </c>
      <c r="U123" s="294" t="str">
        <f t="shared" si="73"/>
        <v/>
      </c>
      <c r="V123" s="37" t="str">
        <f t="shared" si="74"/>
        <v/>
      </c>
      <c r="W123" s="69" t="str">
        <f t="shared" si="75"/>
        <v/>
      </c>
      <c r="X123" s="38" t="str">
        <f t="shared" si="76"/>
        <v/>
      </c>
      <c r="Y123" s="38" t="str">
        <f t="shared" si="77"/>
        <v/>
      </c>
      <c r="Z123" s="38" t="str">
        <f t="shared" si="78"/>
        <v/>
      </c>
      <c r="AA123" s="39" t="str">
        <f t="shared" si="79"/>
        <v/>
      </c>
      <c r="AB123" s="295">
        <f t="shared" si="80"/>
        <v>0</v>
      </c>
      <c r="AC123" s="295" t="str">
        <f t="shared" si="81"/>
        <v/>
      </c>
      <c r="AD123" s="295" t="str">
        <f t="shared" si="82"/>
        <v/>
      </c>
      <c r="AE123" s="296" t="str">
        <f t="shared" si="83"/>
        <v/>
      </c>
      <c r="AF123" s="296" t="str">
        <f t="shared" si="84"/>
        <v/>
      </c>
      <c r="AG123" s="297" t="str">
        <f t="shared" si="85"/>
        <v/>
      </c>
      <c r="AH123" s="296" t="str">
        <f t="shared" si="86"/>
        <v/>
      </c>
      <c r="AI123" s="296" t="str">
        <f t="shared" si="87"/>
        <v/>
      </c>
      <c r="AJ123" s="297" t="str">
        <f t="shared" si="88"/>
        <v/>
      </c>
      <c r="AK123" s="296" t="str">
        <f t="shared" si="89"/>
        <v/>
      </c>
      <c r="AL123" s="296" t="str">
        <f t="shared" si="90"/>
        <v/>
      </c>
      <c r="AM123" s="297" t="str">
        <f t="shared" si="91"/>
        <v/>
      </c>
      <c r="AN123" s="298" t="str">
        <f t="shared" si="92"/>
        <v/>
      </c>
      <c r="AO123" s="299" t="str">
        <f t="shared" si="93"/>
        <v/>
      </c>
      <c r="AP123" s="296" t="str">
        <f t="shared" si="94"/>
        <v/>
      </c>
      <c r="AQ123" s="297" t="str">
        <f t="shared" si="95"/>
        <v/>
      </c>
      <c r="AR123" s="299" t="str">
        <f t="shared" si="96"/>
        <v/>
      </c>
      <c r="AS123" s="296" t="str">
        <f t="shared" si="97"/>
        <v/>
      </c>
      <c r="AT123" s="297" t="str">
        <f t="shared" si="98"/>
        <v/>
      </c>
      <c r="AU123" s="299" t="str">
        <f t="shared" si="99"/>
        <v/>
      </c>
      <c r="AV123" s="296" t="str">
        <f t="shared" si="100"/>
        <v/>
      </c>
      <c r="AW123" s="297" t="str">
        <f t="shared" si="101"/>
        <v/>
      </c>
      <c r="AX123" s="300"/>
      <c r="AY123" s="297" t="str">
        <f t="shared" si="102"/>
        <v/>
      </c>
      <c r="AZ123" s="297" t="str">
        <f t="shared" si="103"/>
        <v/>
      </c>
      <c r="BA123" s="301" t="str">
        <f t="shared" si="104"/>
        <v/>
      </c>
      <c r="BB123" s="302" t="str">
        <f t="shared" si="105"/>
        <v/>
      </c>
      <c r="BC123" s="303" t="str">
        <f t="shared" si="106"/>
        <v/>
      </c>
      <c r="BD123" s="301" t="str">
        <f t="shared" si="107"/>
        <v/>
      </c>
      <c r="BE123" s="302" t="str">
        <f t="shared" si="108"/>
        <v/>
      </c>
      <c r="BF123" s="303" t="str">
        <f t="shared" si="109"/>
        <v/>
      </c>
      <c r="BG123" s="301" t="str">
        <f t="shared" si="110"/>
        <v/>
      </c>
      <c r="BH123" s="304" t="str">
        <f t="shared" si="111"/>
        <v/>
      </c>
      <c r="BI123" s="305" t="str">
        <f t="shared" si="112"/>
        <v/>
      </c>
      <c r="BJ123" s="305" t="str">
        <f t="shared" si="113"/>
        <v/>
      </c>
      <c r="BK123" s="443" t="str">
        <f t="shared" si="114"/>
        <v/>
      </c>
      <c r="BL123" s="306" t="str">
        <f t="shared" si="121"/>
        <v/>
      </c>
      <c r="BM123" s="100" t="str">
        <f t="shared" si="122"/>
        <v/>
      </c>
      <c r="BN123" s="101" t="str">
        <f t="shared" si="123"/>
        <v/>
      </c>
      <c r="BO123" s="102" t="str">
        <f t="shared" si="124"/>
        <v/>
      </c>
      <c r="BP123" s="100" t="str">
        <f t="shared" si="125"/>
        <v/>
      </c>
      <c r="BQ123" s="101" t="str">
        <f t="shared" si="126"/>
        <v/>
      </c>
      <c r="BR123" s="102" t="str">
        <f t="shared" si="127"/>
        <v/>
      </c>
      <c r="BS123" s="100" t="str">
        <f t="shared" si="128"/>
        <v/>
      </c>
      <c r="BT123" s="105" t="str">
        <f t="shared" si="129"/>
        <v/>
      </c>
      <c r="BU123" s="305" t="str">
        <f t="shared" si="115"/>
        <v/>
      </c>
      <c r="BV123" s="305" t="str">
        <f t="shared" si="116"/>
        <v/>
      </c>
      <c r="BW123" s="305" t="str">
        <f t="shared" si="117"/>
        <v/>
      </c>
      <c r="BX123" s="307" t="str">
        <f t="shared" si="118"/>
        <v/>
      </c>
      <c r="BY123" s="308" t="str">
        <f t="shared" si="119"/>
        <v/>
      </c>
    </row>
    <row r="124" spans="1:77" s="4" customFormat="1" ht="15.75" x14ac:dyDescent="0.25">
      <c r="A124" s="106">
        <v>103</v>
      </c>
      <c r="B124" s="290"/>
      <c r="C124" s="20"/>
      <c r="D124" s="635"/>
      <c r="E124" s="637"/>
      <c r="F124" s="639"/>
      <c r="G124" s="45"/>
      <c r="H124" s="291"/>
      <c r="I124" s="291"/>
      <c r="J124" s="292"/>
      <c r="K124" s="293"/>
      <c r="L124" s="35" t="str">
        <f t="shared" si="65"/>
        <v/>
      </c>
      <c r="M124" s="35" t="str">
        <f t="shared" si="66"/>
        <v/>
      </c>
      <c r="N124" s="35" t="str">
        <f t="shared" si="67"/>
        <v/>
      </c>
      <c r="O124" s="36" t="str">
        <f t="shared" si="68"/>
        <v/>
      </c>
      <c r="P124" s="37" t="str">
        <f t="shared" si="120"/>
        <v/>
      </c>
      <c r="Q124" s="69" t="str">
        <f t="shared" si="69"/>
        <v/>
      </c>
      <c r="R124" s="294" t="str">
        <f t="shared" si="70"/>
        <v/>
      </c>
      <c r="S124" s="37" t="str">
        <f t="shared" si="71"/>
        <v/>
      </c>
      <c r="T124" s="69" t="str">
        <f t="shared" si="72"/>
        <v/>
      </c>
      <c r="U124" s="294" t="str">
        <f t="shared" si="73"/>
        <v/>
      </c>
      <c r="V124" s="37" t="str">
        <f t="shared" si="74"/>
        <v/>
      </c>
      <c r="W124" s="69" t="str">
        <f t="shared" si="75"/>
        <v/>
      </c>
      <c r="X124" s="38" t="str">
        <f t="shared" si="76"/>
        <v/>
      </c>
      <c r="Y124" s="38" t="str">
        <f t="shared" si="77"/>
        <v/>
      </c>
      <c r="Z124" s="38" t="str">
        <f t="shared" si="78"/>
        <v/>
      </c>
      <c r="AA124" s="39" t="str">
        <f t="shared" si="79"/>
        <v/>
      </c>
      <c r="AB124" s="295">
        <f t="shared" si="80"/>
        <v>0</v>
      </c>
      <c r="AC124" s="295" t="str">
        <f t="shared" si="81"/>
        <v/>
      </c>
      <c r="AD124" s="295" t="str">
        <f t="shared" si="82"/>
        <v/>
      </c>
      <c r="AE124" s="296" t="str">
        <f t="shared" si="83"/>
        <v/>
      </c>
      <c r="AF124" s="296" t="str">
        <f t="shared" si="84"/>
        <v/>
      </c>
      <c r="AG124" s="297" t="str">
        <f t="shared" si="85"/>
        <v/>
      </c>
      <c r="AH124" s="296" t="str">
        <f t="shared" si="86"/>
        <v/>
      </c>
      <c r="AI124" s="296" t="str">
        <f t="shared" si="87"/>
        <v/>
      </c>
      <c r="AJ124" s="297" t="str">
        <f t="shared" si="88"/>
        <v/>
      </c>
      <c r="AK124" s="296" t="str">
        <f t="shared" si="89"/>
        <v/>
      </c>
      <c r="AL124" s="296" t="str">
        <f t="shared" si="90"/>
        <v/>
      </c>
      <c r="AM124" s="297" t="str">
        <f t="shared" si="91"/>
        <v/>
      </c>
      <c r="AN124" s="298" t="str">
        <f t="shared" si="92"/>
        <v/>
      </c>
      <c r="AO124" s="299" t="str">
        <f t="shared" si="93"/>
        <v/>
      </c>
      <c r="AP124" s="296" t="str">
        <f t="shared" si="94"/>
        <v/>
      </c>
      <c r="AQ124" s="297" t="str">
        <f t="shared" si="95"/>
        <v/>
      </c>
      <c r="AR124" s="299" t="str">
        <f t="shared" si="96"/>
        <v/>
      </c>
      <c r="AS124" s="296" t="str">
        <f t="shared" si="97"/>
        <v/>
      </c>
      <c r="AT124" s="297" t="str">
        <f t="shared" si="98"/>
        <v/>
      </c>
      <c r="AU124" s="299" t="str">
        <f t="shared" si="99"/>
        <v/>
      </c>
      <c r="AV124" s="296" t="str">
        <f t="shared" si="100"/>
        <v/>
      </c>
      <c r="AW124" s="297" t="str">
        <f t="shared" si="101"/>
        <v/>
      </c>
      <c r="AX124" s="300"/>
      <c r="AY124" s="297" t="str">
        <f t="shared" si="102"/>
        <v/>
      </c>
      <c r="AZ124" s="297" t="str">
        <f t="shared" si="103"/>
        <v/>
      </c>
      <c r="BA124" s="301" t="str">
        <f t="shared" si="104"/>
        <v/>
      </c>
      <c r="BB124" s="302" t="str">
        <f t="shared" si="105"/>
        <v/>
      </c>
      <c r="BC124" s="303" t="str">
        <f t="shared" si="106"/>
        <v/>
      </c>
      <c r="BD124" s="301" t="str">
        <f t="shared" si="107"/>
        <v/>
      </c>
      <c r="BE124" s="302" t="str">
        <f t="shared" si="108"/>
        <v/>
      </c>
      <c r="BF124" s="303" t="str">
        <f t="shared" si="109"/>
        <v/>
      </c>
      <c r="BG124" s="301" t="str">
        <f t="shared" si="110"/>
        <v/>
      </c>
      <c r="BH124" s="304" t="str">
        <f t="shared" si="111"/>
        <v/>
      </c>
      <c r="BI124" s="305" t="str">
        <f t="shared" si="112"/>
        <v/>
      </c>
      <c r="BJ124" s="305" t="str">
        <f t="shared" si="113"/>
        <v/>
      </c>
      <c r="BK124" s="443" t="str">
        <f t="shared" si="114"/>
        <v/>
      </c>
      <c r="BL124" s="306" t="str">
        <f t="shared" si="121"/>
        <v/>
      </c>
      <c r="BM124" s="100" t="str">
        <f t="shared" si="122"/>
        <v/>
      </c>
      <c r="BN124" s="101" t="str">
        <f t="shared" si="123"/>
        <v/>
      </c>
      <c r="BO124" s="102" t="str">
        <f t="shared" si="124"/>
        <v/>
      </c>
      <c r="BP124" s="100" t="str">
        <f t="shared" si="125"/>
        <v/>
      </c>
      <c r="BQ124" s="101" t="str">
        <f t="shared" si="126"/>
        <v/>
      </c>
      <c r="BR124" s="102" t="str">
        <f t="shared" si="127"/>
        <v/>
      </c>
      <c r="BS124" s="100" t="str">
        <f t="shared" si="128"/>
        <v/>
      </c>
      <c r="BT124" s="105" t="str">
        <f t="shared" si="129"/>
        <v/>
      </c>
      <c r="BU124" s="305" t="str">
        <f t="shared" si="115"/>
        <v/>
      </c>
      <c r="BV124" s="305" t="str">
        <f t="shared" si="116"/>
        <v/>
      </c>
      <c r="BW124" s="305" t="str">
        <f t="shared" si="117"/>
        <v/>
      </c>
      <c r="BX124" s="307" t="str">
        <f t="shared" si="118"/>
        <v/>
      </c>
      <c r="BY124" s="308" t="str">
        <f t="shared" si="119"/>
        <v/>
      </c>
    </row>
    <row r="125" spans="1:77" s="4" customFormat="1" ht="15.75" x14ac:dyDescent="0.25">
      <c r="A125" s="106">
        <v>104</v>
      </c>
      <c r="B125" s="290"/>
      <c r="C125" s="20"/>
      <c r="D125" s="635"/>
      <c r="E125" s="637"/>
      <c r="F125" s="639"/>
      <c r="G125" s="45"/>
      <c r="H125" s="291"/>
      <c r="I125" s="291"/>
      <c r="J125" s="292"/>
      <c r="K125" s="293"/>
      <c r="L125" s="35" t="str">
        <f t="shared" si="65"/>
        <v/>
      </c>
      <c r="M125" s="35" t="str">
        <f t="shared" si="66"/>
        <v/>
      </c>
      <c r="N125" s="35" t="str">
        <f t="shared" si="67"/>
        <v/>
      </c>
      <c r="O125" s="36" t="str">
        <f t="shared" si="68"/>
        <v/>
      </c>
      <c r="P125" s="37" t="str">
        <f t="shared" si="120"/>
        <v/>
      </c>
      <c r="Q125" s="69" t="str">
        <f t="shared" si="69"/>
        <v/>
      </c>
      <c r="R125" s="294" t="str">
        <f t="shared" si="70"/>
        <v/>
      </c>
      <c r="S125" s="37" t="str">
        <f t="shared" si="71"/>
        <v/>
      </c>
      <c r="T125" s="69" t="str">
        <f t="shared" si="72"/>
        <v/>
      </c>
      <c r="U125" s="294" t="str">
        <f t="shared" si="73"/>
        <v/>
      </c>
      <c r="V125" s="37" t="str">
        <f t="shared" si="74"/>
        <v/>
      </c>
      <c r="W125" s="69" t="str">
        <f t="shared" si="75"/>
        <v/>
      </c>
      <c r="X125" s="38" t="str">
        <f t="shared" si="76"/>
        <v/>
      </c>
      <c r="Y125" s="38" t="str">
        <f t="shared" si="77"/>
        <v/>
      </c>
      <c r="Z125" s="38" t="str">
        <f t="shared" si="78"/>
        <v/>
      </c>
      <c r="AA125" s="39" t="str">
        <f t="shared" si="79"/>
        <v/>
      </c>
      <c r="AB125" s="295">
        <f t="shared" si="80"/>
        <v>0</v>
      </c>
      <c r="AC125" s="295" t="str">
        <f t="shared" si="81"/>
        <v/>
      </c>
      <c r="AD125" s="295" t="str">
        <f t="shared" si="82"/>
        <v/>
      </c>
      <c r="AE125" s="296" t="str">
        <f t="shared" si="83"/>
        <v/>
      </c>
      <c r="AF125" s="296" t="str">
        <f t="shared" si="84"/>
        <v/>
      </c>
      <c r="AG125" s="297" t="str">
        <f t="shared" si="85"/>
        <v/>
      </c>
      <c r="AH125" s="296" t="str">
        <f t="shared" si="86"/>
        <v/>
      </c>
      <c r="AI125" s="296" t="str">
        <f t="shared" si="87"/>
        <v/>
      </c>
      <c r="AJ125" s="297" t="str">
        <f t="shared" si="88"/>
        <v/>
      </c>
      <c r="AK125" s="296" t="str">
        <f t="shared" si="89"/>
        <v/>
      </c>
      <c r="AL125" s="296" t="str">
        <f t="shared" si="90"/>
        <v/>
      </c>
      <c r="AM125" s="297" t="str">
        <f t="shared" si="91"/>
        <v/>
      </c>
      <c r="AN125" s="298" t="str">
        <f t="shared" si="92"/>
        <v/>
      </c>
      <c r="AO125" s="299" t="str">
        <f t="shared" si="93"/>
        <v/>
      </c>
      <c r="AP125" s="296" t="str">
        <f t="shared" si="94"/>
        <v/>
      </c>
      <c r="AQ125" s="297" t="str">
        <f t="shared" si="95"/>
        <v/>
      </c>
      <c r="AR125" s="299" t="str">
        <f t="shared" si="96"/>
        <v/>
      </c>
      <c r="AS125" s="296" t="str">
        <f t="shared" si="97"/>
        <v/>
      </c>
      <c r="AT125" s="297" t="str">
        <f t="shared" si="98"/>
        <v/>
      </c>
      <c r="AU125" s="299" t="str">
        <f t="shared" si="99"/>
        <v/>
      </c>
      <c r="AV125" s="296" t="str">
        <f t="shared" si="100"/>
        <v/>
      </c>
      <c r="AW125" s="297" t="str">
        <f t="shared" si="101"/>
        <v/>
      </c>
      <c r="AX125" s="300"/>
      <c r="AY125" s="297" t="str">
        <f t="shared" si="102"/>
        <v/>
      </c>
      <c r="AZ125" s="297" t="str">
        <f t="shared" si="103"/>
        <v/>
      </c>
      <c r="BA125" s="301" t="str">
        <f t="shared" si="104"/>
        <v/>
      </c>
      <c r="BB125" s="302" t="str">
        <f t="shared" si="105"/>
        <v/>
      </c>
      <c r="BC125" s="303" t="str">
        <f t="shared" si="106"/>
        <v/>
      </c>
      <c r="BD125" s="301" t="str">
        <f t="shared" si="107"/>
        <v/>
      </c>
      <c r="BE125" s="302" t="str">
        <f t="shared" si="108"/>
        <v/>
      </c>
      <c r="BF125" s="303" t="str">
        <f t="shared" si="109"/>
        <v/>
      </c>
      <c r="BG125" s="301" t="str">
        <f t="shared" si="110"/>
        <v/>
      </c>
      <c r="BH125" s="304" t="str">
        <f t="shared" si="111"/>
        <v/>
      </c>
      <c r="BI125" s="305" t="str">
        <f t="shared" si="112"/>
        <v/>
      </c>
      <c r="BJ125" s="305" t="str">
        <f t="shared" si="113"/>
        <v/>
      </c>
      <c r="BK125" s="443" t="str">
        <f t="shared" si="114"/>
        <v/>
      </c>
      <c r="BL125" s="306" t="str">
        <f t="shared" si="121"/>
        <v/>
      </c>
      <c r="BM125" s="100" t="str">
        <f t="shared" si="122"/>
        <v/>
      </c>
      <c r="BN125" s="101" t="str">
        <f t="shared" si="123"/>
        <v/>
      </c>
      <c r="BO125" s="102" t="str">
        <f t="shared" si="124"/>
        <v/>
      </c>
      <c r="BP125" s="100" t="str">
        <f t="shared" si="125"/>
        <v/>
      </c>
      <c r="BQ125" s="101" t="str">
        <f t="shared" si="126"/>
        <v/>
      </c>
      <c r="BR125" s="102" t="str">
        <f t="shared" si="127"/>
        <v/>
      </c>
      <c r="BS125" s="100" t="str">
        <f t="shared" si="128"/>
        <v/>
      </c>
      <c r="BT125" s="105" t="str">
        <f t="shared" si="129"/>
        <v/>
      </c>
      <c r="BU125" s="305" t="str">
        <f t="shared" si="115"/>
        <v/>
      </c>
      <c r="BV125" s="305" t="str">
        <f t="shared" si="116"/>
        <v/>
      </c>
      <c r="BW125" s="305" t="str">
        <f t="shared" si="117"/>
        <v/>
      </c>
      <c r="BX125" s="307" t="str">
        <f t="shared" si="118"/>
        <v/>
      </c>
      <c r="BY125" s="308" t="str">
        <f t="shared" si="119"/>
        <v/>
      </c>
    </row>
    <row r="126" spans="1:77" s="4" customFormat="1" ht="15.75" x14ac:dyDescent="0.25">
      <c r="A126" s="106">
        <v>105</v>
      </c>
      <c r="B126" s="290"/>
      <c r="C126" s="20"/>
      <c r="D126" s="635"/>
      <c r="E126" s="637"/>
      <c r="F126" s="639"/>
      <c r="G126" s="45"/>
      <c r="H126" s="291"/>
      <c r="I126" s="291"/>
      <c r="J126" s="292"/>
      <c r="K126" s="293"/>
      <c r="L126" s="35" t="str">
        <f t="shared" si="65"/>
        <v/>
      </c>
      <c r="M126" s="35" t="str">
        <f t="shared" si="66"/>
        <v/>
      </c>
      <c r="N126" s="35" t="str">
        <f t="shared" si="67"/>
        <v/>
      </c>
      <c r="O126" s="36" t="str">
        <f t="shared" si="68"/>
        <v/>
      </c>
      <c r="P126" s="37" t="str">
        <f t="shared" si="120"/>
        <v/>
      </c>
      <c r="Q126" s="69" t="str">
        <f t="shared" si="69"/>
        <v/>
      </c>
      <c r="R126" s="294" t="str">
        <f t="shared" si="70"/>
        <v/>
      </c>
      <c r="S126" s="37" t="str">
        <f t="shared" si="71"/>
        <v/>
      </c>
      <c r="T126" s="69" t="str">
        <f t="shared" si="72"/>
        <v/>
      </c>
      <c r="U126" s="294" t="str">
        <f t="shared" si="73"/>
        <v/>
      </c>
      <c r="V126" s="37" t="str">
        <f t="shared" si="74"/>
        <v/>
      </c>
      <c r="W126" s="69" t="str">
        <f t="shared" si="75"/>
        <v/>
      </c>
      <c r="X126" s="38" t="str">
        <f t="shared" si="76"/>
        <v/>
      </c>
      <c r="Y126" s="38" t="str">
        <f t="shared" si="77"/>
        <v/>
      </c>
      <c r="Z126" s="38" t="str">
        <f t="shared" si="78"/>
        <v/>
      </c>
      <c r="AA126" s="39" t="str">
        <f t="shared" si="79"/>
        <v/>
      </c>
      <c r="AB126" s="295">
        <f t="shared" si="80"/>
        <v>0</v>
      </c>
      <c r="AC126" s="295" t="str">
        <f t="shared" si="81"/>
        <v/>
      </c>
      <c r="AD126" s="295" t="str">
        <f t="shared" si="82"/>
        <v/>
      </c>
      <c r="AE126" s="296" t="str">
        <f t="shared" si="83"/>
        <v/>
      </c>
      <c r="AF126" s="296" t="str">
        <f t="shared" si="84"/>
        <v/>
      </c>
      <c r="AG126" s="297" t="str">
        <f t="shared" si="85"/>
        <v/>
      </c>
      <c r="AH126" s="296" t="str">
        <f t="shared" si="86"/>
        <v/>
      </c>
      <c r="AI126" s="296" t="str">
        <f t="shared" si="87"/>
        <v/>
      </c>
      <c r="AJ126" s="297" t="str">
        <f t="shared" si="88"/>
        <v/>
      </c>
      <c r="AK126" s="296" t="str">
        <f t="shared" si="89"/>
        <v/>
      </c>
      <c r="AL126" s="296" t="str">
        <f t="shared" si="90"/>
        <v/>
      </c>
      <c r="AM126" s="297" t="str">
        <f t="shared" si="91"/>
        <v/>
      </c>
      <c r="AN126" s="298" t="str">
        <f t="shared" si="92"/>
        <v/>
      </c>
      <c r="AO126" s="299" t="str">
        <f t="shared" si="93"/>
        <v/>
      </c>
      <c r="AP126" s="296" t="str">
        <f t="shared" si="94"/>
        <v/>
      </c>
      <c r="AQ126" s="297" t="str">
        <f t="shared" si="95"/>
        <v/>
      </c>
      <c r="AR126" s="299" t="str">
        <f t="shared" si="96"/>
        <v/>
      </c>
      <c r="AS126" s="296" t="str">
        <f t="shared" si="97"/>
        <v/>
      </c>
      <c r="AT126" s="297" t="str">
        <f t="shared" si="98"/>
        <v/>
      </c>
      <c r="AU126" s="299" t="str">
        <f t="shared" si="99"/>
        <v/>
      </c>
      <c r="AV126" s="296" t="str">
        <f t="shared" si="100"/>
        <v/>
      </c>
      <c r="AW126" s="297" t="str">
        <f t="shared" si="101"/>
        <v/>
      </c>
      <c r="AX126" s="300"/>
      <c r="AY126" s="297" t="str">
        <f t="shared" si="102"/>
        <v/>
      </c>
      <c r="AZ126" s="297" t="str">
        <f t="shared" si="103"/>
        <v/>
      </c>
      <c r="BA126" s="301" t="str">
        <f t="shared" si="104"/>
        <v/>
      </c>
      <c r="BB126" s="302" t="str">
        <f t="shared" si="105"/>
        <v/>
      </c>
      <c r="BC126" s="303" t="str">
        <f t="shared" si="106"/>
        <v/>
      </c>
      <c r="BD126" s="301" t="str">
        <f t="shared" si="107"/>
        <v/>
      </c>
      <c r="BE126" s="302" t="str">
        <f t="shared" si="108"/>
        <v/>
      </c>
      <c r="BF126" s="303" t="str">
        <f t="shared" si="109"/>
        <v/>
      </c>
      <c r="BG126" s="301" t="str">
        <f t="shared" si="110"/>
        <v/>
      </c>
      <c r="BH126" s="304" t="str">
        <f t="shared" si="111"/>
        <v/>
      </c>
      <c r="BI126" s="305" t="str">
        <f t="shared" si="112"/>
        <v/>
      </c>
      <c r="BJ126" s="305" t="str">
        <f t="shared" si="113"/>
        <v/>
      </c>
      <c r="BK126" s="443" t="str">
        <f t="shared" si="114"/>
        <v/>
      </c>
      <c r="BL126" s="306" t="str">
        <f t="shared" si="121"/>
        <v/>
      </c>
      <c r="BM126" s="100" t="str">
        <f t="shared" si="122"/>
        <v/>
      </c>
      <c r="BN126" s="101" t="str">
        <f t="shared" si="123"/>
        <v/>
      </c>
      <c r="BO126" s="102" t="str">
        <f t="shared" si="124"/>
        <v/>
      </c>
      <c r="BP126" s="100" t="str">
        <f t="shared" si="125"/>
        <v/>
      </c>
      <c r="BQ126" s="101" t="str">
        <f t="shared" si="126"/>
        <v/>
      </c>
      <c r="BR126" s="102" t="str">
        <f t="shared" si="127"/>
        <v/>
      </c>
      <c r="BS126" s="100" t="str">
        <f t="shared" si="128"/>
        <v/>
      </c>
      <c r="BT126" s="105" t="str">
        <f t="shared" si="129"/>
        <v/>
      </c>
      <c r="BU126" s="305" t="str">
        <f t="shared" si="115"/>
        <v/>
      </c>
      <c r="BV126" s="305" t="str">
        <f t="shared" si="116"/>
        <v/>
      </c>
      <c r="BW126" s="305" t="str">
        <f t="shared" si="117"/>
        <v/>
      </c>
      <c r="BX126" s="307" t="str">
        <f t="shared" si="118"/>
        <v/>
      </c>
      <c r="BY126" s="308" t="str">
        <f t="shared" si="119"/>
        <v/>
      </c>
    </row>
    <row r="127" spans="1:77" s="4" customFormat="1" ht="15.75" x14ac:dyDescent="0.25">
      <c r="A127" s="106">
        <v>106</v>
      </c>
      <c r="B127" s="290"/>
      <c r="C127" s="20"/>
      <c r="D127" s="635"/>
      <c r="E127" s="637"/>
      <c r="F127" s="639"/>
      <c r="G127" s="45"/>
      <c r="H127" s="291"/>
      <c r="I127" s="291"/>
      <c r="J127" s="292"/>
      <c r="K127" s="293"/>
      <c r="L127" s="35" t="str">
        <f t="shared" si="65"/>
        <v/>
      </c>
      <c r="M127" s="35" t="str">
        <f t="shared" si="66"/>
        <v/>
      </c>
      <c r="N127" s="35" t="str">
        <f t="shared" si="67"/>
        <v/>
      </c>
      <c r="O127" s="36" t="str">
        <f t="shared" si="68"/>
        <v/>
      </c>
      <c r="P127" s="37" t="str">
        <f t="shared" si="120"/>
        <v/>
      </c>
      <c r="Q127" s="69" t="str">
        <f t="shared" si="69"/>
        <v/>
      </c>
      <c r="R127" s="294" t="str">
        <f t="shared" si="70"/>
        <v/>
      </c>
      <c r="S127" s="37" t="str">
        <f t="shared" si="71"/>
        <v/>
      </c>
      <c r="T127" s="69" t="str">
        <f t="shared" si="72"/>
        <v/>
      </c>
      <c r="U127" s="294" t="str">
        <f t="shared" si="73"/>
        <v/>
      </c>
      <c r="V127" s="37" t="str">
        <f t="shared" si="74"/>
        <v/>
      </c>
      <c r="W127" s="69" t="str">
        <f t="shared" si="75"/>
        <v/>
      </c>
      <c r="X127" s="38" t="str">
        <f t="shared" si="76"/>
        <v/>
      </c>
      <c r="Y127" s="38" t="str">
        <f t="shared" si="77"/>
        <v/>
      </c>
      <c r="Z127" s="38" t="str">
        <f t="shared" si="78"/>
        <v/>
      </c>
      <c r="AA127" s="39" t="str">
        <f t="shared" si="79"/>
        <v/>
      </c>
      <c r="AB127" s="295">
        <f t="shared" si="80"/>
        <v>0</v>
      </c>
      <c r="AC127" s="295" t="str">
        <f t="shared" si="81"/>
        <v/>
      </c>
      <c r="AD127" s="295" t="str">
        <f t="shared" si="82"/>
        <v/>
      </c>
      <c r="AE127" s="296" t="str">
        <f t="shared" si="83"/>
        <v/>
      </c>
      <c r="AF127" s="296" t="str">
        <f t="shared" si="84"/>
        <v/>
      </c>
      <c r="AG127" s="297" t="str">
        <f t="shared" si="85"/>
        <v/>
      </c>
      <c r="AH127" s="296" t="str">
        <f t="shared" si="86"/>
        <v/>
      </c>
      <c r="AI127" s="296" t="str">
        <f t="shared" si="87"/>
        <v/>
      </c>
      <c r="AJ127" s="297" t="str">
        <f t="shared" si="88"/>
        <v/>
      </c>
      <c r="AK127" s="296" t="str">
        <f t="shared" si="89"/>
        <v/>
      </c>
      <c r="AL127" s="296" t="str">
        <f t="shared" si="90"/>
        <v/>
      </c>
      <c r="AM127" s="297" t="str">
        <f t="shared" si="91"/>
        <v/>
      </c>
      <c r="AN127" s="298" t="str">
        <f t="shared" si="92"/>
        <v/>
      </c>
      <c r="AO127" s="299" t="str">
        <f t="shared" si="93"/>
        <v/>
      </c>
      <c r="AP127" s="296" t="str">
        <f t="shared" si="94"/>
        <v/>
      </c>
      <c r="AQ127" s="297" t="str">
        <f t="shared" si="95"/>
        <v/>
      </c>
      <c r="AR127" s="299" t="str">
        <f t="shared" si="96"/>
        <v/>
      </c>
      <c r="AS127" s="296" t="str">
        <f t="shared" si="97"/>
        <v/>
      </c>
      <c r="AT127" s="297" t="str">
        <f t="shared" si="98"/>
        <v/>
      </c>
      <c r="AU127" s="299" t="str">
        <f t="shared" si="99"/>
        <v/>
      </c>
      <c r="AV127" s="296" t="str">
        <f t="shared" si="100"/>
        <v/>
      </c>
      <c r="AW127" s="297" t="str">
        <f t="shared" si="101"/>
        <v/>
      </c>
      <c r="AX127" s="300"/>
      <c r="AY127" s="297" t="str">
        <f t="shared" si="102"/>
        <v/>
      </c>
      <c r="AZ127" s="297" t="str">
        <f t="shared" si="103"/>
        <v/>
      </c>
      <c r="BA127" s="301" t="str">
        <f t="shared" si="104"/>
        <v/>
      </c>
      <c r="BB127" s="302" t="str">
        <f t="shared" si="105"/>
        <v/>
      </c>
      <c r="BC127" s="303" t="str">
        <f t="shared" si="106"/>
        <v/>
      </c>
      <c r="BD127" s="301" t="str">
        <f t="shared" si="107"/>
        <v/>
      </c>
      <c r="BE127" s="302" t="str">
        <f t="shared" si="108"/>
        <v/>
      </c>
      <c r="BF127" s="303" t="str">
        <f t="shared" si="109"/>
        <v/>
      </c>
      <c r="BG127" s="301" t="str">
        <f t="shared" si="110"/>
        <v/>
      </c>
      <c r="BH127" s="304" t="str">
        <f t="shared" si="111"/>
        <v/>
      </c>
      <c r="BI127" s="305" t="str">
        <f t="shared" si="112"/>
        <v/>
      </c>
      <c r="BJ127" s="305" t="str">
        <f t="shared" si="113"/>
        <v/>
      </c>
      <c r="BK127" s="443" t="str">
        <f t="shared" si="114"/>
        <v/>
      </c>
      <c r="BL127" s="306" t="str">
        <f t="shared" si="121"/>
        <v/>
      </c>
      <c r="BM127" s="100" t="str">
        <f t="shared" si="122"/>
        <v/>
      </c>
      <c r="BN127" s="101" t="str">
        <f t="shared" si="123"/>
        <v/>
      </c>
      <c r="BO127" s="102" t="str">
        <f t="shared" si="124"/>
        <v/>
      </c>
      <c r="BP127" s="100" t="str">
        <f t="shared" si="125"/>
        <v/>
      </c>
      <c r="BQ127" s="101" t="str">
        <f t="shared" si="126"/>
        <v/>
      </c>
      <c r="BR127" s="102" t="str">
        <f t="shared" si="127"/>
        <v/>
      </c>
      <c r="BS127" s="100" t="str">
        <f t="shared" si="128"/>
        <v/>
      </c>
      <c r="BT127" s="105" t="str">
        <f t="shared" si="129"/>
        <v/>
      </c>
      <c r="BU127" s="305" t="str">
        <f t="shared" si="115"/>
        <v/>
      </c>
      <c r="BV127" s="305" t="str">
        <f t="shared" si="116"/>
        <v/>
      </c>
      <c r="BW127" s="305" t="str">
        <f t="shared" si="117"/>
        <v/>
      </c>
      <c r="BX127" s="307" t="str">
        <f t="shared" si="118"/>
        <v/>
      </c>
      <c r="BY127" s="308" t="str">
        <f t="shared" si="119"/>
        <v/>
      </c>
    </row>
    <row r="128" spans="1:77" s="4" customFormat="1" ht="15.75" x14ac:dyDescent="0.25">
      <c r="A128" s="106">
        <v>107</v>
      </c>
      <c r="B128" s="290"/>
      <c r="C128" s="20"/>
      <c r="D128" s="635"/>
      <c r="E128" s="637"/>
      <c r="F128" s="639"/>
      <c r="G128" s="45"/>
      <c r="H128" s="291"/>
      <c r="I128" s="291"/>
      <c r="J128" s="292"/>
      <c r="K128" s="293"/>
      <c r="L128" s="35" t="str">
        <f t="shared" si="65"/>
        <v/>
      </c>
      <c r="M128" s="35" t="str">
        <f t="shared" si="66"/>
        <v/>
      </c>
      <c r="N128" s="35" t="str">
        <f t="shared" si="67"/>
        <v/>
      </c>
      <c r="O128" s="36" t="str">
        <f t="shared" si="68"/>
        <v/>
      </c>
      <c r="P128" s="37" t="str">
        <f t="shared" si="120"/>
        <v/>
      </c>
      <c r="Q128" s="69" t="str">
        <f t="shared" si="69"/>
        <v/>
      </c>
      <c r="R128" s="294" t="str">
        <f t="shared" si="70"/>
        <v/>
      </c>
      <c r="S128" s="37" t="str">
        <f t="shared" si="71"/>
        <v/>
      </c>
      <c r="T128" s="69" t="str">
        <f t="shared" si="72"/>
        <v/>
      </c>
      <c r="U128" s="294" t="str">
        <f t="shared" si="73"/>
        <v/>
      </c>
      <c r="V128" s="37" t="str">
        <f t="shared" si="74"/>
        <v/>
      </c>
      <c r="W128" s="69" t="str">
        <f t="shared" si="75"/>
        <v/>
      </c>
      <c r="X128" s="38" t="str">
        <f t="shared" si="76"/>
        <v/>
      </c>
      <c r="Y128" s="38" t="str">
        <f t="shared" si="77"/>
        <v/>
      </c>
      <c r="Z128" s="38" t="str">
        <f t="shared" si="78"/>
        <v/>
      </c>
      <c r="AA128" s="39" t="str">
        <f t="shared" si="79"/>
        <v/>
      </c>
      <c r="AB128" s="295">
        <f t="shared" si="80"/>
        <v>0</v>
      </c>
      <c r="AC128" s="295" t="str">
        <f t="shared" si="81"/>
        <v/>
      </c>
      <c r="AD128" s="295" t="str">
        <f t="shared" si="82"/>
        <v/>
      </c>
      <c r="AE128" s="296" t="str">
        <f t="shared" si="83"/>
        <v/>
      </c>
      <c r="AF128" s="296" t="str">
        <f t="shared" si="84"/>
        <v/>
      </c>
      <c r="AG128" s="297" t="str">
        <f t="shared" si="85"/>
        <v/>
      </c>
      <c r="AH128" s="296" t="str">
        <f t="shared" si="86"/>
        <v/>
      </c>
      <c r="AI128" s="296" t="str">
        <f t="shared" si="87"/>
        <v/>
      </c>
      <c r="AJ128" s="297" t="str">
        <f t="shared" si="88"/>
        <v/>
      </c>
      <c r="AK128" s="296" t="str">
        <f t="shared" si="89"/>
        <v/>
      </c>
      <c r="AL128" s="296" t="str">
        <f t="shared" si="90"/>
        <v/>
      </c>
      <c r="AM128" s="297" t="str">
        <f t="shared" si="91"/>
        <v/>
      </c>
      <c r="AN128" s="298" t="str">
        <f t="shared" si="92"/>
        <v/>
      </c>
      <c r="AO128" s="299" t="str">
        <f t="shared" si="93"/>
        <v/>
      </c>
      <c r="AP128" s="296" t="str">
        <f t="shared" si="94"/>
        <v/>
      </c>
      <c r="AQ128" s="297" t="str">
        <f t="shared" si="95"/>
        <v/>
      </c>
      <c r="AR128" s="299" t="str">
        <f t="shared" si="96"/>
        <v/>
      </c>
      <c r="AS128" s="296" t="str">
        <f t="shared" si="97"/>
        <v/>
      </c>
      <c r="AT128" s="297" t="str">
        <f t="shared" si="98"/>
        <v/>
      </c>
      <c r="AU128" s="299" t="str">
        <f t="shared" si="99"/>
        <v/>
      </c>
      <c r="AV128" s="296" t="str">
        <f t="shared" si="100"/>
        <v/>
      </c>
      <c r="AW128" s="297" t="str">
        <f t="shared" si="101"/>
        <v/>
      </c>
      <c r="AX128" s="300"/>
      <c r="AY128" s="297" t="str">
        <f t="shared" si="102"/>
        <v/>
      </c>
      <c r="AZ128" s="297" t="str">
        <f t="shared" si="103"/>
        <v/>
      </c>
      <c r="BA128" s="301" t="str">
        <f t="shared" si="104"/>
        <v/>
      </c>
      <c r="BB128" s="302" t="str">
        <f t="shared" si="105"/>
        <v/>
      </c>
      <c r="BC128" s="303" t="str">
        <f t="shared" si="106"/>
        <v/>
      </c>
      <c r="BD128" s="301" t="str">
        <f t="shared" si="107"/>
        <v/>
      </c>
      <c r="BE128" s="302" t="str">
        <f t="shared" si="108"/>
        <v/>
      </c>
      <c r="BF128" s="303" t="str">
        <f t="shared" si="109"/>
        <v/>
      </c>
      <c r="BG128" s="301" t="str">
        <f t="shared" si="110"/>
        <v/>
      </c>
      <c r="BH128" s="304" t="str">
        <f t="shared" si="111"/>
        <v/>
      </c>
      <c r="BI128" s="305" t="str">
        <f t="shared" si="112"/>
        <v/>
      </c>
      <c r="BJ128" s="305" t="str">
        <f t="shared" si="113"/>
        <v/>
      </c>
      <c r="BK128" s="443" t="str">
        <f t="shared" si="114"/>
        <v/>
      </c>
      <c r="BL128" s="306" t="str">
        <f t="shared" si="121"/>
        <v/>
      </c>
      <c r="BM128" s="100" t="str">
        <f t="shared" si="122"/>
        <v/>
      </c>
      <c r="BN128" s="101" t="str">
        <f t="shared" si="123"/>
        <v/>
      </c>
      <c r="BO128" s="102" t="str">
        <f t="shared" si="124"/>
        <v/>
      </c>
      <c r="BP128" s="100" t="str">
        <f t="shared" si="125"/>
        <v/>
      </c>
      <c r="BQ128" s="101" t="str">
        <f t="shared" si="126"/>
        <v/>
      </c>
      <c r="BR128" s="102" t="str">
        <f t="shared" si="127"/>
        <v/>
      </c>
      <c r="BS128" s="100" t="str">
        <f t="shared" si="128"/>
        <v/>
      </c>
      <c r="BT128" s="105" t="str">
        <f t="shared" si="129"/>
        <v/>
      </c>
      <c r="BU128" s="305" t="str">
        <f t="shared" si="115"/>
        <v/>
      </c>
      <c r="BV128" s="305" t="str">
        <f t="shared" si="116"/>
        <v/>
      </c>
      <c r="BW128" s="305" t="str">
        <f t="shared" si="117"/>
        <v/>
      </c>
      <c r="BX128" s="307" t="str">
        <f t="shared" si="118"/>
        <v/>
      </c>
      <c r="BY128" s="308" t="str">
        <f t="shared" si="119"/>
        <v/>
      </c>
    </row>
    <row r="129" spans="1:77" s="4" customFormat="1" ht="15.75" x14ac:dyDescent="0.25">
      <c r="A129" s="106">
        <v>108</v>
      </c>
      <c r="B129" s="290"/>
      <c r="C129" s="20"/>
      <c r="D129" s="635"/>
      <c r="E129" s="637"/>
      <c r="F129" s="639"/>
      <c r="G129" s="45"/>
      <c r="H129" s="291"/>
      <c r="I129" s="291"/>
      <c r="J129" s="292"/>
      <c r="K129" s="293"/>
      <c r="L129" s="35" t="str">
        <f t="shared" si="65"/>
        <v/>
      </c>
      <c r="M129" s="35" t="str">
        <f t="shared" si="66"/>
        <v/>
      </c>
      <c r="N129" s="35" t="str">
        <f t="shared" si="67"/>
        <v/>
      </c>
      <c r="O129" s="36" t="str">
        <f t="shared" si="68"/>
        <v/>
      </c>
      <c r="P129" s="37" t="str">
        <f t="shared" si="120"/>
        <v/>
      </c>
      <c r="Q129" s="69" t="str">
        <f t="shared" si="69"/>
        <v/>
      </c>
      <c r="R129" s="294" t="str">
        <f t="shared" si="70"/>
        <v/>
      </c>
      <c r="S129" s="37" t="str">
        <f t="shared" si="71"/>
        <v/>
      </c>
      <c r="T129" s="69" t="str">
        <f t="shared" si="72"/>
        <v/>
      </c>
      <c r="U129" s="294" t="str">
        <f t="shared" si="73"/>
        <v/>
      </c>
      <c r="V129" s="37" t="str">
        <f t="shared" si="74"/>
        <v/>
      </c>
      <c r="W129" s="69" t="str">
        <f t="shared" si="75"/>
        <v/>
      </c>
      <c r="X129" s="38" t="str">
        <f t="shared" si="76"/>
        <v/>
      </c>
      <c r="Y129" s="38" t="str">
        <f t="shared" si="77"/>
        <v/>
      </c>
      <c r="Z129" s="38" t="str">
        <f t="shared" si="78"/>
        <v/>
      </c>
      <c r="AA129" s="39" t="str">
        <f t="shared" si="79"/>
        <v/>
      </c>
      <c r="AB129" s="295">
        <f t="shared" si="80"/>
        <v>0</v>
      </c>
      <c r="AC129" s="295" t="str">
        <f t="shared" si="81"/>
        <v/>
      </c>
      <c r="AD129" s="295" t="str">
        <f t="shared" si="82"/>
        <v/>
      </c>
      <c r="AE129" s="296" t="str">
        <f t="shared" si="83"/>
        <v/>
      </c>
      <c r="AF129" s="296" t="str">
        <f t="shared" si="84"/>
        <v/>
      </c>
      <c r="AG129" s="297" t="str">
        <f t="shared" si="85"/>
        <v/>
      </c>
      <c r="AH129" s="296" t="str">
        <f t="shared" si="86"/>
        <v/>
      </c>
      <c r="AI129" s="296" t="str">
        <f t="shared" si="87"/>
        <v/>
      </c>
      <c r="AJ129" s="297" t="str">
        <f t="shared" si="88"/>
        <v/>
      </c>
      <c r="AK129" s="296" t="str">
        <f t="shared" si="89"/>
        <v/>
      </c>
      <c r="AL129" s="296" t="str">
        <f t="shared" si="90"/>
        <v/>
      </c>
      <c r="AM129" s="297" t="str">
        <f t="shared" si="91"/>
        <v/>
      </c>
      <c r="AN129" s="298" t="str">
        <f t="shared" si="92"/>
        <v/>
      </c>
      <c r="AO129" s="299" t="str">
        <f t="shared" si="93"/>
        <v/>
      </c>
      <c r="AP129" s="296" t="str">
        <f t="shared" si="94"/>
        <v/>
      </c>
      <c r="AQ129" s="297" t="str">
        <f t="shared" si="95"/>
        <v/>
      </c>
      <c r="AR129" s="299" t="str">
        <f t="shared" si="96"/>
        <v/>
      </c>
      <c r="AS129" s="296" t="str">
        <f t="shared" si="97"/>
        <v/>
      </c>
      <c r="AT129" s="297" t="str">
        <f t="shared" si="98"/>
        <v/>
      </c>
      <c r="AU129" s="299" t="str">
        <f t="shared" si="99"/>
        <v/>
      </c>
      <c r="AV129" s="296" t="str">
        <f t="shared" si="100"/>
        <v/>
      </c>
      <c r="AW129" s="297" t="str">
        <f t="shared" si="101"/>
        <v/>
      </c>
      <c r="AX129" s="300"/>
      <c r="AY129" s="297" t="str">
        <f t="shared" si="102"/>
        <v/>
      </c>
      <c r="AZ129" s="297" t="str">
        <f t="shared" si="103"/>
        <v/>
      </c>
      <c r="BA129" s="301" t="str">
        <f t="shared" si="104"/>
        <v/>
      </c>
      <c r="BB129" s="302" t="str">
        <f t="shared" si="105"/>
        <v/>
      </c>
      <c r="BC129" s="303" t="str">
        <f t="shared" si="106"/>
        <v/>
      </c>
      <c r="BD129" s="301" t="str">
        <f t="shared" si="107"/>
        <v/>
      </c>
      <c r="BE129" s="302" t="str">
        <f t="shared" si="108"/>
        <v/>
      </c>
      <c r="BF129" s="303" t="str">
        <f t="shared" si="109"/>
        <v/>
      </c>
      <c r="BG129" s="301" t="str">
        <f t="shared" si="110"/>
        <v/>
      </c>
      <c r="BH129" s="304" t="str">
        <f t="shared" si="111"/>
        <v/>
      </c>
      <c r="BI129" s="305" t="str">
        <f t="shared" si="112"/>
        <v/>
      </c>
      <c r="BJ129" s="305" t="str">
        <f t="shared" si="113"/>
        <v/>
      </c>
      <c r="BK129" s="443" t="str">
        <f t="shared" si="114"/>
        <v/>
      </c>
      <c r="BL129" s="306" t="str">
        <f t="shared" si="121"/>
        <v/>
      </c>
      <c r="BM129" s="100" t="str">
        <f t="shared" si="122"/>
        <v/>
      </c>
      <c r="BN129" s="101" t="str">
        <f t="shared" si="123"/>
        <v/>
      </c>
      <c r="BO129" s="102" t="str">
        <f t="shared" si="124"/>
        <v/>
      </c>
      <c r="BP129" s="100" t="str">
        <f t="shared" si="125"/>
        <v/>
      </c>
      <c r="BQ129" s="101" t="str">
        <f t="shared" si="126"/>
        <v/>
      </c>
      <c r="BR129" s="102" t="str">
        <f t="shared" si="127"/>
        <v/>
      </c>
      <c r="BS129" s="100" t="str">
        <f t="shared" si="128"/>
        <v/>
      </c>
      <c r="BT129" s="105" t="str">
        <f t="shared" si="129"/>
        <v/>
      </c>
      <c r="BU129" s="305" t="str">
        <f t="shared" si="115"/>
        <v/>
      </c>
      <c r="BV129" s="305" t="str">
        <f t="shared" si="116"/>
        <v/>
      </c>
      <c r="BW129" s="305" t="str">
        <f t="shared" si="117"/>
        <v/>
      </c>
      <c r="BX129" s="307" t="str">
        <f t="shared" si="118"/>
        <v/>
      </c>
      <c r="BY129" s="308" t="str">
        <f t="shared" si="119"/>
        <v/>
      </c>
    </row>
    <row r="130" spans="1:77" s="4" customFormat="1" ht="15.75" x14ac:dyDescent="0.25">
      <c r="A130" s="106">
        <v>109</v>
      </c>
      <c r="B130" s="290"/>
      <c r="C130" s="20"/>
      <c r="D130" s="635"/>
      <c r="E130" s="637"/>
      <c r="F130" s="639"/>
      <c r="G130" s="45"/>
      <c r="H130" s="291"/>
      <c r="I130" s="291"/>
      <c r="J130" s="292"/>
      <c r="K130" s="293"/>
      <c r="L130" s="35" t="str">
        <f t="shared" si="65"/>
        <v/>
      </c>
      <c r="M130" s="35" t="str">
        <f t="shared" si="66"/>
        <v/>
      </c>
      <c r="N130" s="35" t="str">
        <f t="shared" si="67"/>
        <v/>
      </c>
      <c r="O130" s="36" t="str">
        <f t="shared" si="68"/>
        <v/>
      </c>
      <c r="P130" s="37" t="str">
        <f t="shared" si="120"/>
        <v/>
      </c>
      <c r="Q130" s="69" t="str">
        <f t="shared" si="69"/>
        <v/>
      </c>
      <c r="R130" s="294" t="str">
        <f t="shared" si="70"/>
        <v/>
      </c>
      <c r="S130" s="37" t="str">
        <f t="shared" si="71"/>
        <v/>
      </c>
      <c r="T130" s="69" t="str">
        <f t="shared" si="72"/>
        <v/>
      </c>
      <c r="U130" s="294" t="str">
        <f t="shared" si="73"/>
        <v/>
      </c>
      <c r="V130" s="37" t="str">
        <f t="shared" si="74"/>
        <v/>
      </c>
      <c r="W130" s="69" t="str">
        <f t="shared" si="75"/>
        <v/>
      </c>
      <c r="X130" s="38" t="str">
        <f t="shared" si="76"/>
        <v/>
      </c>
      <c r="Y130" s="38" t="str">
        <f t="shared" si="77"/>
        <v/>
      </c>
      <c r="Z130" s="38" t="str">
        <f t="shared" si="78"/>
        <v/>
      </c>
      <c r="AA130" s="39" t="str">
        <f t="shared" si="79"/>
        <v/>
      </c>
      <c r="AB130" s="295">
        <f t="shared" si="80"/>
        <v>0</v>
      </c>
      <c r="AC130" s="295" t="str">
        <f t="shared" si="81"/>
        <v/>
      </c>
      <c r="AD130" s="295" t="str">
        <f t="shared" si="82"/>
        <v/>
      </c>
      <c r="AE130" s="296" t="str">
        <f t="shared" si="83"/>
        <v/>
      </c>
      <c r="AF130" s="296" t="str">
        <f t="shared" si="84"/>
        <v/>
      </c>
      <c r="AG130" s="297" t="str">
        <f t="shared" si="85"/>
        <v/>
      </c>
      <c r="AH130" s="296" t="str">
        <f t="shared" si="86"/>
        <v/>
      </c>
      <c r="AI130" s="296" t="str">
        <f t="shared" si="87"/>
        <v/>
      </c>
      <c r="AJ130" s="297" t="str">
        <f t="shared" si="88"/>
        <v/>
      </c>
      <c r="AK130" s="296" t="str">
        <f t="shared" si="89"/>
        <v/>
      </c>
      <c r="AL130" s="296" t="str">
        <f t="shared" si="90"/>
        <v/>
      </c>
      <c r="AM130" s="297" t="str">
        <f t="shared" si="91"/>
        <v/>
      </c>
      <c r="AN130" s="298" t="str">
        <f t="shared" si="92"/>
        <v/>
      </c>
      <c r="AO130" s="299" t="str">
        <f t="shared" si="93"/>
        <v/>
      </c>
      <c r="AP130" s="296" t="str">
        <f t="shared" si="94"/>
        <v/>
      </c>
      <c r="AQ130" s="297" t="str">
        <f t="shared" si="95"/>
        <v/>
      </c>
      <c r="AR130" s="299" t="str">
        <f t="shared" si="96"/>
        <v/>
      </c>
      <c r="AS130" s="296" t="str">
        <f t="shared" si="97"/>
        <v/>
      </c>
      <c r="AT130" s="297" t="str">
        <f t="shared" si="98"/>
        <v/>
      </c>
      <c r="AU130" s="299" t="str">
        <f t="shared" si="99"/>
        <v/>
      </c>
      <c r="AV130" s="296" t="str">
        <f t="shared" si="100"/>
        <v/>
      </c>
      <c r="AW130" s="297" t="str">
        <f t="shared" si="101"/>
        <v/>
      </c>
      <c r="AX130" s="300"/>
      <c r="AY130" s="297" t="str">
        <f t="shared" si="102"/>
        <v/>
      </c>
      <c r="AZ130" s="297" t="str">
        <f t="shared" si="103"/>
        <v/>
      </c>
      <c r="BA130" s="301" t="str">
        <f t="shared" si="104"/>
        <v/>
      </c>
      <c r="BB130" s="302" t="str">
        <f t="shared" si="105"/>
        <v/>
      </c>
      <c r="BC130" s="303" t="str">
        <f t="shared" si="106"/>
        <v/>
      </c>
      <c r="BD130" s="301" t="str">
        <f t="shared" si="107"/>
        <v/>
      </c>
      <c r="BE130" s="302" t="str">
        <f t="shared" si="108"/>
        <v/>
      </c>
      <c r="BF130" s="303" t="str">
        <f t="shared" si="109"/>
        <v/>
      </c>
      <c r="BG130" s="301" t="str">
        <f t="shared" si="110"/>
        <v/>
      </c>
      <c r="BH130" s="304" t="str">
        <f t="shared" si="111"/>
        <v/>
      </c>
      <c r="BI130" s="305" t="str">
        <f t="shared" si="112"/>
        <v/>
      </c>
      <c r="BJ130" s="305" t="str">
        <f t="shared" si="113"/>
        <v/>
      </c>
      <c r="BK130" s="443" t="str">
        <f t="shared" si="114"/>
        <v/>
      </c>
      <c r="BL130" s="306" t="str">
        <f t="shared" si="121"/>
        <v/>
      </c>
      <c r="BM130" s="100" t="str">
        <f t="shared" si="122"/>
        <v/>
      </c>
      <c r="BN130" s="101" t="str">
        <f t="shared" si="123"/>
        <v/>
      </c>
      <c r="BO130" s="102" t="str">
        <f t="shared" si="124"/>
        <v/>
      </c>
      <c r="BP130" s="100" t="str">
        <f t="shared" si="125"/>
        <v/>
      </c>
      <c r="BQ130" s="101" t="str">
        <f t="shared" si="126"/>
        <v/>
      </c>
      <c r="BR130" s="102" t="str">
        <f t="shared" si="127"/>
        <v/>
      </c>
      <c r="BS130" s="100" t="str">
        <f t="shared" si="128"/>
        <v/>
      </c>
      <c r="BT130" s="105" t="str">
        <f t="shared" si="129"/>
        <v/>
      </c>
      <c r="BU130" s="305" t="str">
        <f t="shared" si="115"/>
        <v/>
      </c>
      <c r="BV130" s="305" t="str">
        <f t="shared" si="116"/>
        <v/>
      </c>
      <c r="BW130" s="305" t="str">
        <f t="shared" si="117"/>
        <v/>
      </c>
      <c r="BX130" s="307" t="str">
        <f t="shared" si="118"/>
        <v/>
      </c>
      <c r="BY130" s="308" t="str">
        <f t="shared" si="119"/>
        <v/>
      </c>
    </row>
    <row r="131" spans="1:77" s="4" customFormat="1" ht="15.75" x14ac:dyDescent="0.25">
      <c r="A131" s="106">
        <v>110</v>
      </c>
      <c r="B131" s="290"/>
      <c r="C131" s="20"/>
      <c r="D131" s="635"/>
      <c r="E131" s="637"/>
      <c r="F131" s="639"/>
      <c r="G131" s="45"/>
      <c r="H131" s="291"/>
      <c r="I131" s="291"/>
      <c r="J131" s="292"/>
      <c r="K131" s="293"/>
      <c r="L131" s="35" t="str">
        <f t="shared" si="65"/>
        <v/>
      </c>
      <c r="M131" s="35" t="str">
        <f t="shared" si="66"/>
        <v/>
      </c>
      <c r="N131" s="35" t="str">
        <f t="shared" si="67"/>
        <v/>
      </c>
      <c r="O131" s="36" t="str">
        <f t="shared" si="68"/>
        <v/>
      </c>
      <c r="P131" s="37" t="str">
        <f t="shared" si="120"/>
        <v/>
      </c>
      <c r="Q131" s="69" t="str">
        <f t="shared" si="69"/>
        <v/>
      </c>
      <c r="R131" s="294" t="str">
        <f t="shared" si="70"/>
        <v/>
      </c>
      <c r="S131" s="37" t="str">
        <f t="shared" si="71"/>
        <v/>
      </c>
      <c r="T131" s="69" t="str">
        <f t="shared" si="72"/>
        <v/>
      </c>
      <c r="U131" s="294" t="str">
        <f t="shared" si="73"/>
        <v/>
      </c>
      <c r="V131" s="37" t="str">
        <f t="shared" si="74"/>
        <v/>
      </c>
      <c r="W131" s="69" t="str">
        <f t="shared" si="75"/>
        <v/>
      </c>
      <c r="X131" s="38" t="str">
        <f t="shared" si="76"/>
        <v/>
      </c>
      <c r="Y131" s="38" t="str">
        <f t="shared" si="77"/>
        <v/>
      </c>
      <c r="Z131" s="38" t="str">
        <f t="shared" si="78"/>
        <v/>
      </c>
      <c r="AA131" s="39" t="str">
        <f t="shared" si="79"/>
        <v/>
      </c>
      <c r="AB131" s="295">
        <f t="shared" si="80"/>
        <v>0</v>
      </c>
      <c r="AC131" s="295" t="str">
        <f t="shared" si="81"/>
        <v/>
      </c>
      <c r="AD131" s="295" t="str">
        <f t="shared" si="82"/>
        <v/>
      </c>
      <c r="AE131" s="296" t="str">
        <f t="shared" si="83"/>
        <v/>
      </c>
      <c r="AF131" s="296" t="str">
        <f t="shared" si="84"/>
        <v/>
      </c>
      <c r="AG131" s="297" t="str">
        <f t="shared" si="85"/>
        <v/>
      </c>
      <c r="AH131" s="296" t="str">
        <f t="shared" si="86"/>
        <v/>
      </c>
      <c r="AI131" s="296" t="str">
        <f t="shared" si="87"/>
        <v/>
      </c>
      <c r="AJ131" s="297" t="str">
        <f t="shared" si="88"/>
        <v/>
      </c>
      <c r="AK131" s="296" t="str">
        <f t="shared" si="89"/>
        <v/>
      </c>
      <c r="AL131" s="296" t="str">
        <f t="shared" si="90"/>
        <v/>
      </c>
      <c r="AM131" s="297" t="str">
        <f t="shared" si="91"/>
        <v/>
      </c>
      <c r="AN131" s="298" t="str">
        <f t="shared" si="92"/>
        <v/>
      </c>
      <c r="AO131" s="299" t="str">
        <f t="shared" si="93"/>
        <v/>
      </c>
      <c r="AP131" s="296" t="str">
        <f t="shared" si="94"/>
        <v/>
      </c>
      <c r="AQ131" s="297" t="str">
        <f t="shared" si="95"/>
        <v/>
      </c>
      <c r="AR131" s="299" t="str">
        <f t="shared" si="96"/>
        <v/>
      </c>
      <c r="AS131" s="296" t="str">
        <f t="shared" si="97"/>
        <v/>
      </c>
      <c r="AT131" s="297" t="str">
        <f t="shared" si="98"/>
        <v/>
      </c>
      <c r="AU131" s="299" t="str">
        <f t="shared" si="99"/>
        <v/>
      </c>
      <c r="AV131" s="296" t="str">
        <f t="shared" si="100"/>
        <v/>
      </c>
      <c r="AW131" s="297" t="str">
        <f t="shared" si="101"/>
        <v/>
      </c>
      <c r="AX131" s="300"/>
      <c r="AY131" s="297" t="str">
        <f t="shared" si="102"/>
        <v/>
      </c>
      <c r="AZ131" s="297" t="str">
        <f t="shared" si="103"/>
        <v/>
      </c>
      <c r="BA131" s="301" t="str">
        <f t="shared" si="104"/>
        <v/>
      </c>
      <c r="BB131" s="302" t="str">
        <f t="shared" si="105"/>
        <v/>
      </c>
      <c r="BC131" s="303" t="str">
        <f t="shared" si="106"/>
        <v/>
      </c>
      <c r="BD131" s="301" t="str">
        <f t="shared" si="107"/>
        <v/>
      </c>
      <c r="BE131" s="302" t="str">
        <f t="shared" si="108"/>
        <v/>
      </c>
      <c r="BF131" s="303" t="str">
        <f t="shared" si="109"/>
        <v/>
      </c>
      <c r="BG131" s="301" t="str">
        <f t="shared" si="110"/>
        <v/>
      </c>
      <c r="BH131" s="304" t="str">
        <f t="shared" si="111"/>
        <v/>
      </c>
      <c r="BI131" s="305" t="str">
        <f t="shared" si="112"/>
        <v/>
      </c>
      <c r="BJ131" s="305" t="str">
        <f t="shared" si="113"/>
        <v/>
      </c>
      <c r="BK131" s="443" t="str">
        <f t="shared" si="114"/>
        <v/>
      </c>
      <c r="BL131" s="306" t="str">
        <f t="shared" si="121"/>
        <v/>
      </c>
      <c r="BM131" s="100" t="str">
        <f t="shared" si="122"/>
        <v/>
      </c>
      <c r="BN131" s="101" t="str">
        <f t="shared" si="123"/>
        <v/>
      </c>
      <c r="BO131" s="102" t="str">
        <f t="shared" si="124"/>
        <v/>
      </c>
      <c r="BP131" s="100" t="str">
        <f t="shared" si="125"/>
        <v/>
      </c>
      <c r="BQ131" s="101" t="str">
        <f t="shared" si="126"/>
        <v/>
      </c>
      <c r="BR131" s="102" t="str">
        <f t="shared" si="127"/>
        <v/>
      </c>
      <c r="BS131" s="100" t="str">
        <f t="shared" si="128"/>
        <v/>
      </c>
      <c r="BT131" s="105" t="str">
        <f t="shared" si="129"/>
        <v/>
      </c>
      <c r="BU131" s="305" t="str">
        <f t="shared" si="115"/>
        <v/>
      </c>
      <c r="BV131" s="305" t="str">
        <f t="shared" si="116"/>
        <v/>
      </c>
      <c r="BW131" s="305" t="str">
        <f t="shared" si="117"/>
        <v/>
      </c>
      <c r="BX131" s="307" t="str">
        <f t="shared" si="118"/>
        <v/>
      </c>
      <c r="BY131" s="308" t="str">
        <f t="shared" si="119"/>
        <v/>
      </c>
    </row>
    <row r="132" spans="1:77" s="4" customFormat="1" ht="15.75" x14ac:dyDescent="0.25">
      <c r="A132" s="106">
        <v>111</v>
      </c>
      <c r="B132" s="290"/>
      <c r="C132" s="20"/>
      <c r="D132" s="635"/>
      <c r="E132" s="637"/>
      <c r="F132" s="639"/>
      <c r="G132" s="45"/>
      <c r="H132" s="291"/>
      <c r="I132" s="291"/>
      <c r="J132" s="292"/>
      <c r="K132" s="293"/>
      <c r="L132" s="35" t="str">
        <f t="shared" si="65"/>
        <v/>
      </c>
      <c r="M132" s="35" t="str">
        <f t="shared" si="66"/>
        <v/>
      </c>
      <c r="N132" s="35" t="str">
        <f t="shared" si="67"/>
        <v/>
      </c>
      <c r="O132" s="36" t="str">
        <f t="shared" si="68"/>
        <v/>
      </c>
      <c r="P132" s="37" t="str">
        <f t="shared" si="120"/>
        <v/>
      </c>
      <c r="Q132" s="69" t="str">
        <f t="shared" si="69"/>
        <v/>
      </c>
      <c r="R132" s="294" t="str">
        <f t="shared" si="70"/>
        <v/>
      </c>
      <c r="S132" s="37" t="str">
        <f t="shared" si="71"/>
        <v/>
      </c>
      <c r="T132" s="69" t="str">
        <f t="shared" si="72"/>
        <v/>
      </c>
      <c r="U132" s="294" t="str">
        <f t="shared" si="73"/>
        <v/>
      </c>
      <c r="V132" s="37" t="str">
        <f t="shared" si="74"/>
        <v/>
      </c>
      <c r="W132" s="69" t="str">
        <f t="shared" si="75"/>
        <v/>
      </c>
      <c r="X132" s="38" t="str">
        <f t="shared" si="76"/>
        <v/>
      </c>
      <c r="Y132" s="38" t="str">
        <f t="shared" si="77"/>
        <v/>
      </c>
      <c r="Z132" s="38" t="str">
        <f t="shared" si="78"/>
        <v/>
      </c>
      <c r="AA132" s="39" t="str">
        <f t="shared" si="79"/>
        <v/>
      </c>
      <c r="AB132" s="295">
        <f t="shared" si="80"/>
        <v>0</v>
      </c>
      <c r="AC132" s="295" t="str">
        <f t="shared" si="81"/>
        <v/>
      </c>
      <c r="AD132" s="295" t="str">
        <f t="shared" si="82"/>
        <v/>
      </c>
      <c r="AE132" s="296" t="str">
        <f t="shared" si="83"/>
        <v/>
      </c>
      <c r="AF132" s="296" t="str">
        <f t="shared" si="84"/>
        <v/>
      </c>
      <c r="AG132" s="297" t="str">
        <f t="shared" si="85"/>
        <v/>
      </c>
      <c r="AH132" s="296" t="str">
        <f t="shared" si="86"/>
        <v/>
      </c>
      <c r="AI132" s="296" t="str">
        <f t="shared" si="87"/>
        <v/>
      </c>
      <c r="AJ132" s="297" t="str">
        <f t="shared" si="88"/>
        <v/>
      </c>
      <c r="AK132" s="296" t="str">
        <f t="shared" si="89"/>
        <v/>
      </c>
      <c r="AL132" s="296" t="str">
        <f t="shared" si="90"/>
        <v/>
      </c>
      <c r="AM132" s="297" t="str">
        <f t="shared" si="91"/>
        <v/>
      </c>
      <c r="AN132" s="298" t="str">
        <f t="shared" si="92"/>
        <v/>
      </c>
      <c r="AO132" s="299" t="str">
        <f t="shared" si="93"/>
        <v/>
      </c>
      <c r="AP132" s="296" t="str">
        <f t="shared" si="94"/>
        <v/>
      </c>
      <c r="AQ132" s="297" t="str">
        <f t="shared" si="95"/>
        <v/>
      </c>
      <c r="AR132" s="299" t="str">
        <f t="shared" si="96"/>
        <v/>
      </c>
      <c r="AS132" s="296" t="str">
        <f t="shared" si="97"/>
        <v/>
      </c>
      <c r="AT132" s="297" t="str">
        <f t="shared" si="98"/>
        <v/>
      </c>
      <c r="AU132" s="299" t="str">
        <f t="shared" si="99"/>
        <v/>
      </c>
      <c r="AV132" s="296" t="str">
        <f t="shared" si="100"/>
        <v/>
      </c>
      <c r="AW132" s="297" t="str">
        <f t="shared" si="101"/>
        <v/>
      </c>
      <c r="AX132" s="300"/>
      <c r="AY132" s="297" t="str">
        <f t="shared" si="102"/>
        <v/>
      </c>
      <c r="AZ132" s="297" t="str">
        <f t="shared" si="103"/>
        <v/>
      </c>
      <c r="BA132" s="301" t="str">
        <f t="shared" si="104"/>
        <v/>
      </c>
      <c r="BB132" s="302" t="str">
        <f t="shared" si="105"/>
        <v/>
      </c>
      <c r="BC132" s="303" t="str">
        <f t="shared" si="106"/>
        <v/>
      </c>
      <c r="BD132" s="301" t="str">
        <f t="shared" si="107"/>
        <v/>
      </c>
      <c r="BE132" s="302" t="str">
        <f t="shared" si="108"/>
        <v/>
      </c>
      <c r="BF132" s="303" t="str">
        <f t="shared" si="109"/>
        <v/>
      </c>
      <c r="BG132" s="301" t="str">
        <f t="shared" si="110"/>
        <v/>
      </c>
      <c r="BH132" s="304" t="str">
        <f t="shared" si="111"/>
        <v/>
      </c>
      <c r="BI132" s="305" t="str">
        <f t="shared" si="112"/>
        <v/>
      </c>
      <c r="BJ132" s="305" t="str">
        <f t="shared" si="113"/>
        <v/>
      </c>
      <c r="BK132" s="443" t="str">
        <f t="shared" si="114"/>
        <v/>
      </c>
      <c r="BL132" s="306" t="str">
        <f t="shared" si="121"/>
        <v/>
      </c>
      <c r="BM132" s="100" t="str">
        <f t="shared" si="122"/>
        <v/>
      </c>
      <c r="BN132" s="101" t="str">
        <f t="shared" si="123"/>
        <v/>
      </c>
      <c r="BO132" s="102" t="str">
        <f t="shared" si="124"/>
        <v/>
      </c>
      <c r="BP132" s="100" t="str">
        <f t="shared" si="125"/>
        <v/>
      </c>
      <c r="BQ132" s="101" t="str">
        <f t="shared" si="126"/>
        <v/>
      </c>
      <c r="BR132" s="102" t="str">
        <f t="shared" si="127"/>
        <v/>
      </c>
      <c r="BS132" s="100" t="str">
        <f t="shared" si="128"/>
        <v/>
      </c>
      <c r="BT132" s="105" t="str">
        <f t="shared" si="129"/>
        <v/>
      </c>
      <c r="BU132" s="305" t="str">
        <f t="shared" si="115"/>
        <v/>
      </c>
      <c r="BV132" s="305" t="str">
        <f t="shared" si="116"/>
        <v/>
      </c>
      <c r="BW132" s="305" t="str">
        <f t="shared" si="117"/>
        <v/>
      </c>
      <c r="BX132" s="307" t="str">
        <f t="shared" si="118"/>
        <v/>
      </c>
      <c r="BY132" s="308" t="str">
        <f t="shared" si="119"/>
        <v/>
      </c>
    </row>
    <row r="133" spans="1:77" s="4" customFormat="1" ht="15.75" x14ac:dyDescent="0.25">
      <c r="A133" s="106">
        <v>112</v>
      </c>
      <c r="B133" s="290"/>
      <c r="C133" s="20"/>
      <c r="D133" s="635"/>
      <c r="E133" s="637"/>
      <c r="F133" s="639"/>
      <c r="G133" s="45"/>
      <c r="H133" s="291"/>
      <c r="I133" s="291"/>
      <c r="J133" s="292"/>
      <c r="K133" s="293"/>
      <c r="L133" s="35" t="str">
        <f t="shared" si="65"/>
        <v/>
      </c>
      <c r="M133" s="35" t="str">
        <f t="shared" si="66"/>
        <v/>
      </c>
      <c r="N133" s="35" t="str">
        <f t="shared" si="67"/>
        <v/>
      </c>
      <c r="O133" s="36" t="str">
        <f t="shared" si="68"/>
        <v/>
      </c>
      <c r="P133" s="37" t="str">
        <f t="shared" si="120"/>
        <v/>
      </c>
      <c r="Q133" s="69" t="str">
        <f t="shared" si="69"/>
        <v/>
      </c>
      <c r="R133" s="294" t="str">
        <f t="shared" si="70"/>
        <v/>
      </c>
      <c r="S133" s="37" t="str">
        <f t="shared" si="71"/>
        <v/>
      </c>
      <c r="T133" s="69" t="str">
        <f t="shared" si="72"/>
        <v/>
      </c>
      <c r="U133" s="294" t="str">
        <f t="shared" si="73"/>
        <v/>
      </c>
      <c r="V133" s="37" t="str">
        <f t="shared" si="74"/>
        <v/>
      </c>
      <c r="W133" s="69" t="str">
        <f t="shared" si="75"/>
        <v/>
      </c>
      <c r="X133" s="38" t="str">
        <f t="shared" si="76"/>
        <v/>
      </c>
      <c r="Y133" s="38" t="str">
        <f t="shared" si="77"/>
        <v/>
      </c>
      <c r="Z133" s="38" t="str">
        <f t="shared" si="78"/>
        <v/>
      </c>
      <c r="AA133" s="39" t="str">
        <f t="shared" si="79"/>
        <v/>
      </c>
      <c r="AB133" s="295">
        <f t="shared" si="80"/>
        <v>0</v>
      </c>
      <c r="AC133" s="295" t="str">
        <f t="shared" si="81"/>
        <v/>
      </c>
      <c r="AD133" s="295" t="str">
        <f t="shared" si="82"/>
        <v/>
      </c>
      <c r="AE133" s="296" t="str">
        <f t="shared" si="83"/>
        <v/>
      </c>
      <c r="AF133" s="296" t="str">
        <f t="shared" si="84"/>
        <v/>
      </c>
      <c r="AG133" s="297" t="str">
        <f t="shared" si="85"/>
        <v/>
      </c>
      <c r="AH133" s="296" t="str">
        <f t="shared" si="86"/>
        <v/>
      </c>
      <c r="AI133" s="296" t="str">
        <f t="shared" si="87"/>
        <v/>
      </c>
      <c r="AJ133" s="297" t="str">
        <f t="shared" si="88"/>
        <v/>
      </c>
      <c r="AK133" s="296" t="str">
        <f t="shared" si="89"/>
        <v/>
      </c>
      <c r="AL133" s="296" t="str">
        <f t="shared" si="90"/>
        <v/>
      </c>
      <c r="AM133" s="297" t="str">
        <f t="shared" si="91"/>
        <v/>
      </c>
      <c r="AN133" s="298" t="str">
        <f t="shared" si="92"/>
        <v/>
      </c>
      <c r="AO133" s="299" t="str">
        <f t="shared" si="93"/>
        <v/>
      </c>
      <c r="AP133" s="296" t="str">
        <f t="shared" si="94"/>
        <v/>
      </c>
      <c r="AQ133" s="297" t="str">
        <f t="shared" si="95"/>
        <v/>
      </c>
      <c r="AR133" s="299" t="str">
        <f t="shared" si="96"/>
        <v/>
      </c>
      <c r="AS133" s="296" t="str">
        <f t="shared" si="97"/>
        <v/>
      </c>
      <c r="AT133" s="297" t="str">
        <f t="shared" si="98"/>
        <v/>
      </c>
      <c r="AU133" s="299" t="str">
        <f t="shared" si="99"/>
        <v/>
      </c>
      <c r="AV133" s="296" t="str">
        <f t="shared" si="100"/>
        <v/>
      </c>
      <c r="AW133" s="297" t="str">
        <f t="shared" si="101"/>
        <v/>
      </c>
      <c r="AX133" s="300"/>
      <c r="AY133" s="297" t="str">
        <f t="shared" si="102"/>
        <v/>
      </c>
      <c r="AZ133" s="297" t="str">
        <f t="shared" si="103"/>
        <v/>
      </c>
      <c r="BA133" s="301" t="str">
        <f t="shared" si="104"/>
        <v/>
      </c>
      <c r="BB133" s="302" t="str">
        <f t="shared" si="105"/>
        <v/>
      </c>
      <c r="BC133" s="303" t="str">
        <f t="shared" si="106"/>
        <v/>
      </c>
      <c r="BD133" s="301" t="str">
        <f t="shared" si="107"/>
        <v/>
      </c>
      <c r="BE133" s="302" t="str">
        <f t="shared" si="108"/>
        <v/>
      </c>
      <c r="BF133" s="303" t="str">
        <f t="shared" si="109"/>
        <v/>
      </c>
      <c r="BG133" s="301" t="str">
        <f t="shared" si="110"/>
        <v/>
      </c>
      <c r="BH133" s="304" t="str">
        <f t="shared" si="111"/>
        <v/>
      </c>
      <c r="BI133" s="305" t="str">
        <f t="shared" si="112"/>
        <v/>
      </c>
      <c r="BJ133" s="305" t="str">
        <f t="shared" si="113"/>
        <v/>
      </c>
      <c r="BK133" s="443" t="str">
        <f t="shared" si="114"/>
        <v/>
      </c>
      <c r="BL133" s="306" t="str">
        <f t="shared" si="121"/>
        <v/>
      </c>
      <c r="BM133" s="100" t="str">
        <f t="shared" si="122"/>
        <v/>
      </c>
      <c r="BN133" s="101" t="str">
        <f t="shared" si="123"/>
        <v/>
      </c>
      <c r="BO133" s="102" t="str">
        <f t="shared" si="124"/>
        <v/>
      </c>
      <c r="BP133" s="100" t="str">
        <f t="shared" si="125"/>
        <v/>
      </c>
      <c r="BQ133" s="101" t="str">
        <f t="shared" si="126"/>
        <v/>
      </c>
      <c r="BR133" s="102" t="str">
        <f t="shared" si="127"/>
        <v/>
      </c>
      <c r="BS133" s="100" t="str">
        <f t="shared" si="128"/>
        <v/>
      </c>
      <c r="BT133" s="105" t="str">
        <f t="shared" si="129"/>
        <v/>
      </c>
      <c r="BU133" s="305" t="str">
        <f t="shared" si="115"/>
        <v/>
      </c>
      <c r="BV133" s="305" t="str">
        <f t="shared" si="116"/>
        <v/>
      </c>
      <c r="BW133" s="305" t="str">
        <f t="shared" si="117"/>
        <v/>
      </c>
      <c r="BX133" s="307" t="str">
        <f t="shared" si="118"/>
        <v/>
      </c>
      <c r="BY133" s="308" t="str">
        <f t="shared" si="119"/>
        <v/>
      </c>
    </row>
    <row r="134" spans="1:77" s="4" customFormat="1" ht="15.75" x14ac:dyDescent="0.25">
      <c r="A134" s="106">
        <v>113</v>
      </c>
      <c r="B134" s="290"/>
      <c r="C134" s="20"/>
      <c r="D134" s="635"/>
      <c r="E134" s="637"/>
      <c r="F134" s="639"/>
      <c r="G134" s="45"/>
      <c r="H134" s="291"/>
      <c r="I134" s="291"/>
      <c r="J134" s="292"/>
      <c r="K134" s="293"/>
      <c r="L134" s="35" t="str">
        <f t="shared" si="65"/>
        <v/>
      </c>
      <c r="M134" s="35" t="str">
        <f t="shared" si="66"/>
        <v/>
      </c>
      <c r="N134" s="35" t="str">
        <f t="shared" si="67"/>
        <v/>
      </c>
      <c r="O134" s="36" t="str">
        <f t="shared" si="68"/>
        <v/>
      </c>
      <c r="P134" s="37" t="str">
        <f t="shared" si="120"/>
        <v/>
      </c>
      <c r="Q134" s="69" t="str">
        <f t="shared" si="69"/>
        <v/>
      </c>
      <c r="R134" s="294" t="str">
        <f t="shared" si="70"/>
        <v/>
      </c>
      <c r="S134" s="37" t="str">
        <f t="shared" si="71"/>
        <v/>
      </c>
      <c r="T134" s="69" t="str">
        <f t="shared" si="72"/>
        <v/>
      </c>
      <c r="U134" s="294" t="str">
        <f t="shared" si="73"/>
        <v/>
      </c>
      <c r="V134" s="37" t="str">
        <f t="shared" si="74"/>
        <v/>
      </c>
      <c r="W134" s="69" t="str">
        <f t="shared" si="75"/>
        <v/>
      </c>
      <c r="X134" s="38" t="str">
        <f t="shared" si="76"/>
        <v/>
      </c>
      <c r="Y134" s="38" t="str">
        <f t="shared" si="77"/>
        <v/>
      </c>
      <c r="Z134" s="38" t="str">
        <f t="shared" si="78"/>
        <v/>
      </c>
      <c r="AA134" s="39" t="str">
        <f t="shared" si="79"/>
        <v/>
      </c>
      <c r="AB134" s="295">
        <f t="shared" si="80"/>
        <v>0</v>
      </c>
      <c r="AC134" s="295" t="str">
        <f t="shared" si="81"/>
        <v/>
      </c>
      <c r="AD134" s="295" t="str">
        <f t="shared" si="82"/>
        <v/>
      </c>
      <c r="AE134" s="296" t="str">
        <f t="shared" si="83"/>
        <v/>
      </c>
      <c r="AF134" s="296" t="str">
        <f t="shared" si="84"/>
        <v/>
      </c>
      <c r="AG134" s="297" t="str">
        <f t="shared" si="85"/>
        <v/>
      </c>
      <c r="AH134" s="296" t="str">
        <f t="shared" si="86"/>
        <v/>
      </c>
      <c r="AI134" s="296" t="str">
        <f t="shared" si="87"/>
        <v/>
      </c>
      <c r="AJ134" s="297" t="str">
        <f t="shared" si="88"/>
        <v/>
      </c>
      <c r="AK134" s="296" t="str">
        <f t="shared" si="89"/>
        <v/>
      </c>
      <c r="AL134" s="296" t="str">
        <f t="shared" si="90"/>
        <v/>
      </c>
      <c r="AM134" s="297" t="str">
        <f t="shared" si="91"/>
        <v/>
      </c>
      <c r="AN134" s="298" t="str">
        <f t="shared" si="92"/>
        <v/>
      </c>
      <c r="AO134" s="299" t="str">
        <f t="shared" si="93"/>
        <v/>
      </c>
      <c r="AP134" s="296" t="str">
        <f t="shared" si="94"/>
        <v/>
      </c>
      <c r="AQ134" s="297" t="str">
        <f t="shared" si="95"/>
        <v/>
      </c>
      <c r="AR134" s="299" t="str">
        <f t="shared" si="96"/>
        <v/>
      </c>
      <c r="AS134" s="296" t="str">
        <f t="shared" si="97"/>
        <v/>
      </c>
      <c r="AT134" s="297" t="str">
        <f t="shared" si="98"/>
        <v/>
      </c>
      <c r="AU134" s="299" t="str">
        <f t="shared" si="99"/>
        <v/>
      </c>
      <c r="AV134" s="296" t="str">
        <f t="shared" si="100"/>
        <v/>
      </c>
      <c r="AW134" s="297" t="str">
        <f t="shared" si="101"/>
        <v/>
      </c>
      <c r="AX134" s="300"/>
      <c r="AY134" s="297" t="str">
        <f t="shared" si="102"/>
        <v/>
      </c>
      <c r="AZ134" s="297" t="str">
        <f t="shared" si="103"/>
        <v/>
      </c>
      <c r="BA134" s="301" t="str">
        <f t="shared" si="104"/>
        <v/>
      </c>
      <c r="BB134" s="302" t="str">
        <f t="shared" si="105"/>
        <v/>
      </c>
      <c r="BC134" s="303" t="str">
        <f t="shared" si="106"/>
        <v/>
      </c>
      <c r="BD134" s="301" t="str">
        <f t="shared" si="107"/>
        <v/>
      </c>
      <c r="BE134" s="302" t="str">
        <f t="shared" si="108"/>
        <v/>
      </c>
      <c r="BF134" s="303" t="str">
        <f t="shared" si="109"/>
        <v/>
      </c>
      <c r="BG134" s="301" t="str">
        <f t="shared" si="110"/>
        <v/>
      </c>
      <c r="BH134" s="304" t="str">
        <f t="shared" si="111"/>
        <v/>
      </c>
      <c r="BI134" s="305" t="str">
        <f t="shared" si="112"/>
        <v/>
      </c>
      <c r="BJ134" s="305" t="str">
        <f t="shared" si="113"/>
        <v/>
      </c>
      <c r="BK134" s="443" t="str">
        <f t="shared" si="114"/>
        <v/>
      </c>
      <c r="BL134" s="306" t="str">
        <f t="shared" si="121"/>
        <v/>
      </c>
      <c r="BM134" s="100" t="str">
        <f t="shared" si="122"/>
        <v/>
      </c>
      <c r="BN134" s="101" t="str">
        <f t="shared" si="123"/>
        <v/>
      </c>
      <c r="BO134" s="102" t="str">
        <f t="shared" si="124"/>
        <v/>
      </c>
      <c r="BP134" s="100" t="str">
        <f t="shared" si="125"/>
        <v/>
      </c>
      <c r="BQ134" s="101" t="str">
        <f t="shared" si="126"/>
        <v/>
      </c>
      <c r="BR134" s="102" t="str">
        <f t="shared" si="127"/>
        <v/>
      </c>
      <c r="BS134" s="100" t="str">
        <f t="shared" si="128"/>
        <v/>
      </c>
      <c r="BT134" s="105" t="str">
        <f t="shared" si="129"/>
        <v/>
      </c>
      <c r="BU134" s="305" t="str">
        <f t="shared" si="115"/>
        <v/>
      </c>
      <c r="BV134" s="305" t="str">
        <f t="shared" si="116"/>
        <v/>
      </c>
      <c r="BW134" s="305" t="str">
        <f t="shared" si="117"/>
        <v/>
      </c>
      <c r="BX134" s="307" t="str">
        <f t="shared" si="118"/>
        <v/>
      </c>
      <c r="BY134" s="308" t="str">
        <f t="shared" si="119"/>
        <v/>
      </c>
    </row>
    <row r="135" spans="1:77" s="4" customFormat="1" ht="15.75" x14ac:dyDescent="0.25">
      <c r="A135" s="106">
        <v>114</v>
      </c>
      <c r="B135" s="290"/>
      <c r="C135" s="20"/>
      <c r="D135" s="635"/>
      <c r="E135" s="637"/>
      <c r="F135" s="639"/>
      <c r="G135" s="45"/>
      <c r="H135" s="291"/>
      <c r="I135" s="291"/>
      <c r="J135" s="292"/>
      <c r="K135" s="293"/>
      <c r="L135" s="35" t="str">
        <f t="shared" si="65"/>
        <v/>
      </c>
      <c r="M135" s="35" t="str">
        <f t="shared" si="66"/>
        <v/>
      </c>
      <c r="N135" s="35" t="str">
        <f t="shared" si="67"/>
        <v/>
      </c>
      <c r="O135" s="36" t="str">
        <f t="shared" si="68"/>
        <v/>
      </c>
      <c r="P135" s="37" t="str">
        <f t="shared" si="120"/>
        <v/>
      </c>
      <c r="Q135" s="69" t="str">
        <f t="shared" si="69"/>
        <v/>
      </c>
      <c r="R135" s="294" t="str">
        <f t="shared" si="70"/>
        <v/>
      </c>
      <c r="S135" s="37" t="str">
        <f t="shared" si="71"/>
        <v/>
      </c>
      <c r="T135" s="69" t="str">
        <f t="shared" si="72"/>
        <v/>
      </c>
      <c r="U135" s="294" t="str">
        <f t="shared" si="73"/>
        <v/>
      </c>
      <c r="V135" s="37" t="str">
        <f t="shared" si="74"/>
        <v/>
      </c>
      <c r="W135" s="69" t="str">
        <f t="shared" si="75"/>
        <v/>
      </c>
      <c r="X135" s="38" t="str">
        <f t="shared" si="76"/>
        <v/>
      </c>
      <c r="Y135" s="38" t="str">
        <f t="shared" si="77"/>
        <v/>
      </c>
      <c r="Z135" s="38" t="str">
        <f t="shared" si="78"/>
        <v/>
      </c>
      <c r="AA135" s="39" t="str">
        <f t="shared" si="79"/>
        <v/>
      </c>
      <c r="AB135" s="295">
        <f t="shared" si="80"/>
        <v>0</v>
      </c>
      <c r="AC135" s="295" t="str">
        <f t="shared" si="81"/>
        <v/>
      </c>
      <c r="AD135" s="295" t="str">
        <f t="shared" si="82"/>
        <v/>
      </c>
      <c r="AE135" s="296" t="str">
        <f t="shared" si="83"/>
        <v/>
      </c>
      <c r="AF135" s="296" t="str">
        <f t="shared" si="84"/>
        <v/>
      </c>
      <c r="AG135" s="297" t="str">
        <f t="shared" si="85"/>
        <v/>
      </c>
      <c r="AH135" s="296" t="str">
        <f t="shared" si="86"/>
        <v/>
      </c>
      <c r="AI135" s="296" t="str">
        <f t="shared" si="87"/>
        <v/>
      </c>
      <c r="AJ135" s="297" t="str">
        <f t="shared" si="88"/>
        <v/>
      </c>
      <c r="AK135" s="296" t="str">
        <f t="shared" si="89"/>
        <v/>
      </c>
      <c r="AL135" s="296" t="str">
        <f t="shared" si="90"/>
        <v/>
      </c>
      <c r="AM135" s="297" t="str">
        <f t="shared" si="91"/>
        <v/>
      </c>
      <c r="AN135" s="298" t="str">
        <f t="shared" si="92"/>
        <v/>
      </c>
      <c r="AO135" s="299" t="str">
        <f t="shared" si="93"/>
        <v/>
      </c>
      <c r="AP135" s="296" t="str">
        <f t="shared" si="94"/>
        <v/>
      </c>
      <c r="AQ135" s="297" t="str">
        <f t="shared" si="95"/>
        <v/>
      </c>
      <c r="AR135" s="299" t="str">
        <f t="shared" si="96"/>
        <v/>
      </c>
      <c r="AS135" s="296" t="str">
        <f t="shared" si="97"/>
        <v/>
      </c>
      <c r="AT135" s="297" t="str">
        <f t="shared" si="98"/>
        <v/>
      </c>
      <c r="AU135" s="299" t="str">
        <f t="shared" si="99"/>
        <v/>
      </c>
      <c r="AV135" s="296" t="str">
        <f t="shared" si="100"/>
        <v/>
      </c>
      <c r="AW135" s="297" t="str">
        <f t="shared" si="101"/>
        <v/>
      </c>
      <c r="AX135" s="300"/>
      <c r="AY135" s="297" t="str">
        <f t="shared" si="102"/>
        <v/>
      </c>
      <c r="AZ135" s="297" t="str">
        <f t="shared" si="103"/>
        <v/>
      </c>
      <c r="BA135" s="301" t="str">
        <f t="shared" si="104"/>
        <v/>
      </c>
      <c r="BB135" s="302" t="str">
        <f t="shared" si="105"/>
        <v/>
      </c>
      <c r="BC135" s="303" t="str">
        <f t="shared" si="106"/>
        <v/>
      </c>
      <c r="BD135" s="301" t="str">
        <f t="shared" si="107"/>
        <v/>
      </c>
      <c r="BE135" s="302" t="str">
        <f t="shared" si="108"/>
        <v/>
      </c>
      <c r="BF135" s="303" t="str">
        <f t="shared" si="109"/>
        <v/>
      </c>
      <c r="BG135" s="301" t="str">
        <f t="shared" si="110"/>
        <v/>
      </c>
      <c r="BH135" s="304" t="str">
        <f t="shared" si="111"/>
        <v/>
      </c>
      <c r="BI135" s="305" t="str">
        <f t="shared" si="112"/>
        <v/>
      </c>
      <c r="BJ135" s="305" t="str">
        <f t="shared" si="113"/>
        <v/>
      </c>
      <c r="BK135" s="443" t="str">
        <f t="shared" si="114"/>
        <v/>
      </c>
      <c r="BL135" s="306" t="str">
        <f t="shared" si="121"/>
        <v/>
      </c>
      <c r="BM135" s="100" t="str">
        <f t="shared" si="122"/>
        <v/>
      </c>
      <c r="BN135" s="101" t="str">
        <f t="shared" si="123"/>
        <v/>
      </c>
      <c r="BO135" s="102" t="str">
        <f t="shared" si="124"/>
        <v/>
      </c>
      <c r="BP135" s="100" t="str">
        <f t="shared" si="125"/>
        <v/>
      </c>
      <c r="BQ135" s="101" t="str">
        <f t="shared" si="126"/>
        <v/>
      </c>
      <c r="BR135" s="102" t="str">
        <f t="shared" si="127"/>
        <v/>
      </c>
      <c r="BS135" s="100" t="str">
        <f t="shared" si="128"/>
        <v/>
      </c>
      <c r="BT135" s="105" t="str">
        <f t="shared" si="129"/>
        <v/>
      </c>
      <c r="BU135" s="305" t="str">
        <f t="shared" si="115"/>
        <v/>
      </c>
      <c r="BV135" s="305" t="str">
        <f t="shared" si="116"/>
        <v/>
      </c>
      <c r="BW135" s="305" t="str">
        <f t="shared" si="117"/>
        <v/>
      </c>
      <c r="BX135" s="307" t="str">
        <f t="shared" si="118"/>
        <v/>
      </c>
      <c r="BY135" s="308" t="str">
        <f t="shared" si="119"/>
        <v/>
      </c>
    </row>
    <row r="136" spans="1:77" s="4" customFormat="1" ht="15.75" x14ac:dyDescent="0.25">
      <c r="A136" s="106">
        <v>115</v>
      </c>
      <c r="B136" s="290"/>
      <c r="C136" s="20"/>
      <c r="D136" s="635"/>
      <c r="E136" s="637"/>
      <c r="F136" s="639"/>
      <c r="G136" s="45"/>
      <c r="H136" s="291"/>
      <c r="I136" s="291"/>
      <c r="J136" s="292"/>
      <c r="K136" s="293"/>
      <c r="L136" s="35" t="str">
        <f t="shared" si="65"/>
        <v/>
      </c>
      <c r="M136" s="35" t="str">
        <f t="shared" si="66"/>
        <v/>
      </c>
      <c r="N136" s="35" t="str">
        <f t="shared" si="67"/>
        <v/>
      </c>
      <c r="O136" s="36" t="str">
        <f t="shared" si="68"/>
        <v/>
      </c>
      <c r="P136" s="37" t="str">
        <f t="shared" si="120"/>
        <v/>
      </c>
      <c r="Q136" s="69" t="str">
        <f t="shared" si="69"/>
        <v/>
      </c>
      <c r="R136" s="294" t="str">
        <f t="shared" si="70"/>
        <v/>
      </c>
      <c r="S136" s="37" t="str">
        <f t="shared" si="71"/>
        <v/>
      </c>
      <c r="T136" s="69" t="str">
        <f t="shared" si="72"/>
        <v/>
      </c>
      <c r="U136" s="294" t="str">
        <f t="shared" si="73"/>
        <v/>
      </c>
      <c r="V136" s="37" t="str">
        <f t="shared" si="74"/>
        <v/>
      </c>
      <c r="W136" s="69" t="str">
        <f t="shared" si="75"/>
        <v/>
      </c>
      <c r="X136" s="38" t="str">
        <f t="shared" si="76"/>
        <v/>
      </c>
      <c r="Y136" s="38" t="str">
        <f t="shared" si="77"/>
        <v/>
      </c>
      <c r="Z136" s="38" t="str">
        <f t="shared" si="78"/>
        <v/>
      </c>
      <c r="AA136" s="39" t="str">
        <f t="shared" si="79"/>
        <v/>
      </c>
      <c r="AB136" s="295">
        <f t="shared" si="80"/>
        <v>0</v>
      </c>
      <c r="AC136" s="295" t="str">
        <f t="shared" si="81"/>
        <v/>
      </c>
      <c r="AD136" s="295" t="str">
        <f t="shared" si="82"/>
        <v/>
      </c>
      <c r="AE136" s="296" t="str">
        <f t="shared" si="83"/>
        <v/>
      </c>
      <c r="AF136" s="296" t="str">
        <f t="shared" si="84"/>
        <v/>
      </c>
      <c r="AG136" s="297" t="str">
        <f t="shared" si="85"/>
        <v/>
      </c>
      <c r="AH136" s="296" t="str">
        <f t="shared" si="86"/>
        <v/>
      </c>
      <c r="AI136" s="296" t="str">
        <f t="shared" si="87"/>
        <v/>
      </c>
      <c r="AJ136" s="297" t="str">
        <f t="shared" si="88"/>
        <v/>
      </c>
      <c r="AK136" s="296" t="str">
        <f t="shared" si="89"/>
        <v/>
      </c>
      <c r="AL136" s="296" t="str">
        <f t="shared" si="90"/>
        <v/>
      </c>
      <c r="AM136" s="297" t="str">
        <f t="shared" si="91"/>
        <v/>
      </c>
      <c r="AN136" s="298" t="str">
        <f t="shared" si="92"/>
        <v/>
      </c>
      <c r="AO136" s="299" t="str">
        <f t="shared" si="93"/>
        <v/>
      </c>
      <c r="AP136" s="296" t="str">
        <f t="shared" si="94"/>
        <v/>
      </c>
      <c r="AQ136" s="297" t="str">
        <f t="shared" si="95"/>
        <v/>
      </c>
      <c r="AR136" s="299" t="str">
        <f t="shared" si="96"/>
        <v/>
      </c>
      <c r="AS136" s="296" t="str">
        <f t="shared" si="97"/>
        <v/>
      </c>
      <c r="AT136" s="297" t="str">
        <f t="shared" si="98"/>
        <v/>
      </c>
      <c r="AU136" s="299" t="str">
        <f t="shared" si="99"/>
        <v/>
      </c>
      <c r="AV136" s="296" t="str">
        <f t="shared" si="100"/>
        <v/>
      </c>
      <c r="AW136" s="297" t="str">
        <f t="shared" si="101"/>
        <v/>
      </c>
      <c r="AX136" s="300"/>
      <c r="AY136" s="297" t="str">
        <f t="shared" si="102"/>
        <v/>
      </c>
      <c r="AZ136" s="297" t="str">
        <f t="shared" si="103"/>
        <v/>
      </c>
      <c r="BA136" s="301" t="str">
        <f t="shared" si="104"/>
        <v/>
      </c>
      <c r="BB136" s="302" t="str">
        <f t="shared" si="105"/>
        <v/>
      </c>
      <c r="BC136" s="303" t="str">
        <f t="shared" si="106"/>
        <v/>
      </c>
      <c r="BD136" s="301" t="str">
        <f t="shared" si="107"/>
        <v/>
      </c>
      <c r="BE136" s="302" t="str">
        <f t="shared" si="108"/>
        <v/>
      </c>
      <c r="BF136" s="303" t="str">
        <f t="shared" si="109"/>
        <v/>
      </c>
      <c r="BG136" s="301" t="str">
        <f t="shared" si="110"/>
        <v/>
      </c>
      <c r="BH136" s="304" t="str">
        <f t="shared" si="111"/>
        <v/>
      </c>
      <c r="BI136" s="305" t="str">
        <f t="shared" si="112"/>
        <v/>
      </c>
      <c r="BJ136" s="305" t="str">
        <f t="shared" si="113"/>
        <v/>
      </c>
      <c r="BK136" s="443" t="str">
        <f t="shared" si="114"/>
        <v/>
      </c>
      <c r="BL136" s="306" t="str">
        <f t="shared" si="121"/>
        <v/>
      </c>
      <c r="BM136" s="100" t="str">
        <f t="shared" si="122"/>
        <v/>
      </c>
      <c r="BN136" s="101" t="str">
        <f t="shared" si="123"/>
        <v/>
      </c>
      <c r="BO136" s="102" t="str">
        <f t="shared" si="124"/>
        <v/>
      </c>
      <c r="BP136" s="100" t="str">
        <f t="shared" si="125"/>
        <v/>
      </c>
      <c r="BQ136" s="101" t="str">
        <f t="shared" si="126"/>
        <v/>
      </c>
      <c r="BR136" s="102" t="str">
        <f t="shared" si="127"/>
        <v/>
      </c>
      <c r="BS136" s="100" t="str">
        <f t="shared" si="128"/>
        <v/>
      </c>
      <c r="BT136" s="105" t="str">
        <f t="shared" si="129"/>
        <v/>
      </c>
      <c r="BU136" s="305" t="str">
        <f t="shared" si="115"/>
        <v/>
      </c>
      <c r="BV136" s="305" t="str">
        <f t="shared" si="116"/>
        <v/>
      </c>
      <c r="BW136" s="305" t="str">
        <f t="shared" si="117"/>
        <v/>
      </c>
      <c r="BX136" s="307" t="str">
        <f t="shared" si="118"/>
        <v/>
      </c>
      <c r="BY136" s="308" t="str">
        <f t="shared" si="119"/>
        <v/>
      </c>
    </row>
    <row r="137" spans="1:77" s="4" customFormat="1" ht="16.5" thickBot="1" x14ac:dyDescent="0.3">
      <c r="A137" s="107">
        <v>116</v>
      </c>
      <c r="B137" s="417"/>
      <c r="C137" s="418"/>
      <c r="D137" s="636"/>
      <c r="E137" s="638"/>
      <c r="F137" s="640"/>
      <c r="G137" s="419"/>
      <c r="H137" s="420"/>
      <c r="I137" s="420"/>
      <c r="J137" s="421"/>
      <c r="K137" s="422"/>
      <c r="L137" s="112" t="str">
        <f t="shared" si="65"/>
        <v/>
      </c>
      <c r="M137" s="112" t="str">
        <f t="shared" si="66"/>
        <v/>
      </c>
      <c r="N137" s="112" t="str">
        <f t="shared" si="67"/>
        <v/>
      </c>
      <c r="O137" s="423" t="str">
        <f t="shared" si="68"/>
        <v/>
      </c>
      <c r="P137" s="114" t="str">
        <f t="shared" si="120"/>
        <v/>
      </c>
      <c r="Q137" s="424" t="str">
        <f t="shared" si="69"/>
        <v/>
      </c>
      <c r="R137" s="425" t="str">
        <f t="shared" si="70"/>
        <v/>
      </c>
      <c r="S137" s="114" t="str">
        <f t="shared" si="71"/>
        <v/>
      </c>
      <c r="T137" s="424" t="str">
        <f t="shared" si="72"/>
        <v/>
      </c>
      <c r="U137" s="425" t="str">
        <f t="shared" si="73"/>
        <v/>
      </c>
      <c r="V137" s="114" t="str">
        <f t="shared" si="74"/>
        <v/>
      </c>
      <c r="W137" s="424" t="str">
        <f t="shared" si="75"/>
        <v/>
      </c>
      <c r="X137" s="426" t="str">
        <f t="shared" si="76"/>
        <v/>
      </c>
      <c r="Y137" s="426" t="str">
        <f t="shared" si="77"/>
        <v/>
      </c>
      <c r="Z137" s="426" t="str">
        <f t="shared" si="78"/>
        <v/>
      </c>
      <c r="AA137" s="427" t="str">
        <f t="shared" si="79"/>
        <v/>
      </c>
      <c r="AB137" s="428">
        <f t="shared" si="80"/>
        <v>0</v>
      </c>
      <c r="AC137" s="428" t="str">
        <f t="shared" si="81"/>
        <v/>
      </c>
      <c r="AD137" s="428" t="str">
        <f t="shared" si="82"/>
        <v/>
      </c>
      <c r="AE137" s="429" t="str">
        <f t="shared" si="83"/>
        <v/>
      </c>
      <c r="AF137" s="429" t="str">
        <f t="shared" si="84"/>
        <v/>
      </c>
      <c r="AG137" s="430" t="str">
        <f t="shared" si="85"/>
        <v/>
      </c>
      <c r="AH137" s="429" t="str">
        <f t="shared" si="86"/>
        <v/>
      </c>
      <c r="AI137" s="429" t="str">
        <f t="shared" si="87"/>
        <v/>
      </c>
      <c r="AJ137" s="430" t="str">
        <f t="shared" si="88"/>
        <v/>
      </c>
      <c r="AK137" s="429" t="str">
        <f t="shared" si="89"/>
        <v/>
      </c>
      <c r="AL137" s="429" t="str">
        <f t="shared" si="90"/>
        <v/>
      </c>
      <c r="AM137" s="430" t="str">
        <f t="shared" si="91"/>
        <v/>
      </c>
      <c r="AN137" s="431" t="str">
        <f t="shared" si="92"/>
        <v/>
      </c>
      <c r="AO137" s="432" t="str">
        <f t="shared" si="93"/>
        <v/>
      </c>
      <c r="AP137" s="429" t="str">
        <f t="shared" si="94"/>
        <v/>
      </c>
      <c r="AQ137" s="430" t="str">
        <f t="shared" si="95"/>
        <v/>
      </c>
      <c r="AR137" s="432" t="str">
        <f t="shared" si="96"/>
        <v/>
      </c>
      <c r="AS137" s="429" t="str">
        <f t="shared" si="97"/>
        <v/>
      </c>
      <c r="AT137" s="430" t="str">
        <f t="shared" si="98"/>
        <v/>
      </c>
      <c r="AU137" s="432" t="str">
        <f t="shared" si="99"/>
        <v/>
      </c>
      <c r="AV137" s="429" t="str">
        <f t="shared" si="100"/>
        <v/>
      </c>
      <c r="AW137" s="430" t="str">
        <f t="shared" si="101"/>
        <v/>
      </c>
      <c r="AX137" s="433"/>
      <c r="AY137" s="430" t="str">
        <f t="shared" si="102"/>
        <v/>
      </c>
      <c r="AZ137" s="430" t="str">
        <f t="shared" si="103"/>
        <v/>
      </c>
      <c r="BA137" s="434" t="str">
        <f t="shared" si="104"/>
        <v/>
      </c>
      <c r="BB137" s="435" t="str">
        <f t="shared" si="105"/>
        <v/>
      </c>
      <c r="BC137" s="436" t="str">
        <f t="shared" si="106"/>
        <v/>
      </c>
      <c r="BD137" s="434" t="str">
        <f t="shared" si="107"/>
        <v/>
      </c>
      <c r="BE137" s="435" t="str">
        <f t="shared" si="108"/>
        <v/>
      </c>
      <c r="BF137" s="436" t="str">
        <f t="shared" si="109"/>
        <v/>
      </c>
      <c r="BG137" s="434" t="str">
        <f t="shared" si="110"/>
        <v/>
      </c>
      <c r="BH137" s="437" t="str">
        <f t="shared" si="111"/>
        <v/>
      </c>
      <c r="BI137" s="438" t="str">
        <f t="shared" si="112"/>
        <v/>
      </c>
      <c r="BJ137" s="438" t="str">
        <f t="shared" si="113"/>
        <v/>
      </c>
      <c r="BK137" s="444" t="str">
        <f t="shared" si="114"/>
        <v/>
      </c>
      <c r="BL137" s="439" t="str">
        <f t="shared" si="121"/>
        <v/>
      </c>
      <c r="BM137" s="440" t="str">
        <f t="shared" si="122"/>
        <v/>
      </c>
      <c r="BN137" s="441" t="str">
        <f t="shared" si="123"/>
        <v/>
      </c>
      <c r="BO137" s="442" t="str">
        <f t="shared" si="124"/>
        <v/>
      </c>
      <c r="BP137" s="440" t="str">
        <f t="shared" si="125"/>
        <v/>
      </c>
      <c r="BQ137" s="441" t="str">
        <f t="shared" si="126"/>
        <v/>
      </c>
      <c r="BR137" s="442" t="str">
        <f t="shared" si="127"/>
        <v/>
      </c>
      <c r="BS137" s="440" t="str">
        <f t="shared" si="128"/>
        <v/>
      </c>
      <c r="BT137" s="117" t="str">
        <f t="shared" si="129"/>
        <v/>
      </c>
      <c r="BU137" s="305" t="str">
        <f t="shared" si="115"/>
        <v/>
      </c>
      <c r="BV137" s="305" t="str">
        <f t="shared" si="116"/>
        <v/>
      </c>
      <c r="BW137" s="305" t="str">
        <f t="shared" si="117"/>
        <v/>
      </c>
      <c r="BX137" s="307" t="str">
        <f t="shared" si="118"/>
        <v/>
      </c>
      <c r="BY137" s="308" t="str">
        <f t="shared" si="119"/>
        <v/>
      </c>
    </row>
    <row r="138" spans="1:77" s="55" customFormat="1" ht="16.5" hidden="1" thickTop="1" x14ac:dyDescent="0.25">
      <c r="A138" s="398">
        <v>117</v>
      </c>
      <c r="B138" s="91"/>
      <c r="C138" s="342" t="s">
        <v>35</v>
      </c>
      <c r="D138" s="310"/>
      <c r="E138" s="311"/>
      <c r="F138" s="312"/>
      <c r="G138" s="313"/>
      <c r="H138" s="314"/>
      <c r="I138" s="314"/>
      <c r="J138" s="314"/>
      <c r="K138" s="56"/>
      <c r="L138" s="399" t="str">
        <f t="shared" si="65"/>
        <v/>
      </c>
      <c r="M138" s="399" t="str">
        <f t="shared" si="66"/>
        <v/>
      </c>
      <c r="N138" s="399" t="str">
        <f t="shared" si="67"/>
        <v/>
      </c>
      <c r="O138" s="400" t="str">
        <f t="shared" si="68"/>
        <v/>
      </c>
      <c r="P138" s="337" t="str">
        <f t="shared" si="120"/>
        <v/>
      </c>
      <c r="Q138" s="401" t="str">
        <f t="shared" si="69"/>
        <v/>
      </c>
      <c r="R138" s="402" t="str">
        <f t="shared" si="70"/>
        <v/>
      </c>
      <c r="S138" s="337" t="str">
        <f t="shared" si="71"/>
        <v/>
      </c>
      <c r="T138" s="401" t="str">
        <f t="shared" si="72"/>
        <v/>
      </c>
      <c r="U138" s="402" t="str">
        <f t="shared" si="73"/>
        <v/>
      </c>
      <c r="V138" s="337" t="str">
        <f t="shared" si="74"/>
        <v/>
      </c>
      <c r="W138" s="401" t="str">
        <f t="shared" si="75"/>
        <v/>
      </c>
      <c r="X138" s="403">
        <f t="shared" si="76"/>
        <v>0</v>
      </c>
      <c r="Y138" s="403">
        <f t="shared" si="77"/>
        <v>0</v>
      </c>
      <c r="Z138" s="403">
        <f t="shared" si="78"/>
        <v>0</v>
      </c>
      <c r="AA138" s="404">
        <f t="shared" si="79"/>
        <v>0</v>
      </c>
      <c r="AB138" s="405">
        <f t="shared" si="80"/>
        <v>0</v>
      </c>
      <c r="AC138" s="405" t="str">
        <f t="shared" si="81"/>
        <v>Elem. Grade Span Group</v>
      </c>
      <c r="AD138" s="405" t="str">
        <f t="shared" si="82"/>
        <v/>
      </c>
      <c r="AE138" s="406" t="str">
        <f t="shared" si="83"/>
        <v/>
      </c>
      <c r="AF138" s="406" t="str">
        <f t="shared" si="84"/>
        <v/>
      </c>
      <c r="AG138" s="407" t="str">
        <f t="shared" si="85"/>
        <v/>
      </c>
      <c r="AH138" s="406" t="str">
        <f t="shared" si="86"/>
        <v/>
      </c>
      <c r="AI138" s="406" t="str">
        <f t="shared" si="87"/>
        <v/>
      </c>
      <c r="AJ138" s="407" t="str">
        <f t="shared" si="88"/>
        <v/>
      </c>
      <c r="AK138" s="406" t="str">
        <f t="shared" si="89"/>
        <v/>
      </c>
      <c r="AL138" s="406" t="str">
        <f t="shared" si="90"/>
        <v/>
      </c>
      <c r="AM138" s="407" t="str">
        <f t="shared" si="91"/>
        <v/>
      </c>
      <c r="AN138" s="408" t="str">
        <f t="shared" si="92"/>
        <v/>
      </c>
      <c r="AO138" s="409" t="str">
        <f t="shared" si="93"/>
        <v/>
      </c>
      <c r="AP138" s="406" t="str">
        <f t="shared" si="94"/>
        <v/>
      </c>
      <c r="AQ138" s="407" t="str">
        <f t="shared" si="95"/>
        <v/>
      </c>
      <c r="AR138" s="409" t="str">
        <f t="shared" si="96"/>
        <v/>
      </c>
      <c r="AS138" s="406" t="str">
        <f t="shared" si="97"/>
        <v/>
      </c>
      <c r="AT138" s="407" t="str">
        <f t="shared" si="98"/>
        <v/>
      </c>
      <c r="AU138" s="409" t="str">
        <f t="shared" si="99"/>
        <v/>
      </c>
      <c r="AV138" s="406" t="str">
        <f t="shared" si="100"/>
        <v/>
      </c>
      <c r="AW138" s="407" t="str">
        <f t="shared" si="101"/>
        <v/>
      </c>
      <c r="AX138" s="410"/>
      <c r="AY138" s="407" t="str">
        <f t="shared" si="102"/>
        <v/>
      </c>
      <c r="AZ138" s="407" t="str">
        <f t="shared" si="103"/>
        <v/>
      </c>
      <c r="BA138" s="411" t="str">
        <f t="shared" si="104"/>
        <v/>
      </c>
      <c r="BB138" s="412" t="str">
        <f t="shared" si="105"/>
        <v/>
      </c>
      <c r="BC138" s="413" t="str">
        <f t="shared" si="106"/>
        <v/>
      </c>
      <c r="BD138" s="411" t="str">
        <f t="shared" si="107"/>
        <v/>
      </c>
      <c r="BE138" s="412" t="str">
        <f t="shared" si="108"/>
        <v/>
      </c>
      <c r="BF138" s="413" t="str">
        <f t="shared" si="109"/>
        <v/>
      </c>
      <c r="BG138" s="411" t="str">
        <f t="shared" si="110"/>
        <v/>
      </c>
      <c r="BH138" s="414" t="str">
        <f t="shared" si="111"/>
        <v/>
      </c>
      <c r="BI138" s="334" t="str">
        <f t="shared" si="112"/>
        <v/>
      </c>
      <c r="BJ138" s="334" t="str">
        <f t="shared" si="113"/>
        <v/>
      </c>
      <c r="BK138" s="335" t="str">
        <f t="shared" si="114"/>
        <v/>
      </c>
      <c r="BL138" s="336" t="str">
        <f t="shared" si="121"/>
        <v/>
      </c>
      <c r="BM138" s="337" t="str">
        <f t="shared" si="122"/>
        <v/>
      </c>
      <c r="BN138" s="338" t="str">
        <f t="shared" si="123"/>
        <v/>
      </c>
      <c r="BO138" s="339" t="str">
        <f t="shared" si="124"/>
        <v/>
      </c>
      <c r="BP138" s="337" t="str">
        <f t="shared" si="125"/>
        <v/>
      </c>
      <c r="BQ138" s="338" t="str">
        <f t="shared" si="126"/>
        <v/>
      </c>
      <c r="BR138" s="339" t="str">
        <f t="shared" si="127"/>
        <v/>
      </c>
      <c r="BS138" s="337" t="str">
        <f t="shared" si="128"/>
        <v/>
      </c>
      <c r="BT138" s="401" t="str">
        <f t="shared" si="129"/>
        <v/>
      </c>
      <c r="BU138" s="334" t="str">
        <f t="shared" si="115"/>
        <v/>
      </c>
      <c r="BV138" s="334" t="str">
        <f t="shared" si="116"/>
        <v/>
      </c>
      <c r="BW138" s="334" t="str">
        <f t="shared" si="117"/>
        <v/>
      </c>
      <c r="BX138" s="340" t="str">
        <f t="shared" si="118"/>
        <v/>
      </c>
      <c r="BY138" s="341" t="str">
        <f t="shared" si="119"/>
        <v/>
      </c>
    </row>
    <row r="139" spans="1:77" s="55" customFormat="1" ht="16.5" hidden="1" thickTop="1" x14ac:dyDescent="0.25">
      <c r="A139" s="309">
        <v>118</v>
      </c>
      <c r="B139" s="91"/>
      <c r="C139" s="342" t="s">
        <v>36</v>
      </c>
      <c r="D139" s="310"/>
      <c r="E139" s="311"/>
      <c r="F139" s="312"/>
      <c r="G139" s="313"/>
      <c r="H139" s="314"/>
      <c r="I139" s="314"/>
      <c r="J139" s="315"/>
      <c r="K139" s="316"/>
      <c r="L139" s="317" t="str">
        <f t="shared" si="65"/>
        <v/>
      </c>
      <c r="M139" s="317" t="str">
        <f t="shared" si="66"/>
        <v/>
      </c>
      <c r="N139" s="317" t="str">
        <f t="shared" si="67"/>
        <v/>
      </c>
      <c r="O139" s="318" t="str">
        <f t="shared" si="68"/>
        <v/>
      </c>
      <c r="P139" s="319" t="str">
        <f t="shared" si="120"/>
        <v/>
      </c>
      <c r="Q139" s="320" t="str">
        <f t="shared" si="69"/>
        <v/>
      </c>
      <c r="R139" s="321" t="str">
        <f t="shared" si="70"/>
        <v/>
      </c>
      <c r="S139" s="319" t="str">
        <f t="shared" si="71"/>
        <v/>
      </c>
      <c r="T139" s="320" t="str">
        <f t="shared" si="72"/>
        <v/>
      </c>
      <c r="U139" s="321" t="str">
        <f t="shared" si="73"/>
        <v/>
      </c>
      <c r="V139" s="319" t="str">
        <f t="shared" si="74"/>
        <v/>
      </c>
      <c r="W139" s="320" t="str">
        <f t="shared" si="75"/>
        <v/>
      </c>
      <c r="X139" s="322">
        <f t="shared" si="76"/>
        <v>0</v>
      </c>
      <c r="Y139" s="322">
        <f t="shared" si="77"/>
        <v>0</v>
      </c>
      <c r="Z139" s="322">
        <f t="shared" si="78"/>
        <v>0</v>
      </c>
      <c r="AA139" s="323">
        <f t="shared" si="79"/>
        <v>0</v>
      </c>
      <c r="AB139" s="324">
        <f t="shared" si="80"/>
        <v>0</v>
      </c>
      <c r="AC139" s="324" t="str">
        <f t="shared" si="81"/>
        <v>Middle Grade Span Group</v>
      </c>
      <c r="AD139" s="324" t="str">
        <f t="shared" si="82"/>
        <v/>
      </c>
      <c r="AE139" s="325" t="str">
        <f t="shared" si="83"/>
        <v/>
      </c>
      <c r="AF139" s="325" t="str">
        <f t="shared" si="84"/>
        <v/>
      </c>
      <c r="AG139" s="326" t="str">
        <f t="shared" si="85"/>
        <v/>
      </c>
      <c r="AH139" s="325" t="str">
        <f t="shared" si="86"/>
        <v/>
      </c>
      <c r="AI139" s="325" t="str">
        <f t="shared" si="87"/>
        <v/>
      </c>
      <c r="AJ139" s="326" t="str">
        <f t="shared" si="88"/>
        <v/>
      </c>
      <c r="AK139" s="325" t="str">
        <f t="shared" si="89"/>
        <v/>
      </c>
      <c r="AL139" s="325" t="str">
        <f t="shared" si="90"/>
        <v/>
      </c>
      <c r="AM139" s="326" t="str">
        <f t="shared" si="91"/>
        <v/>
      </c>
      <c r="AN139" s="327" t="str">
        <f t="shared" si="92"/>
        <v/>
      </c>
      <c r="AO139" s="328" t="str">
        <f t="shared" si="93"/>
        <v/>
      </c>
      <c r="AP139" s="325" t="str">
        <f t="shared" si="94"/>
        <v/>
      </c>
      <c r="AQ139" s="326" t="str">
        <f t="shared" si="95"/>
        <v/>
      </c>
      <c r="AR139" s="328" t="str">
        <f t="shared" si="96"/>
        <v/>
      </c>
      <c r="AS139" s="325" t="str">
        <f t="shared" si="97"/>
        <v/>
      </c>
      <c r="AT139" s="326" t="str">
        <f t="shared" si="98"/>
        <v/>
      </c>
      <c r="AU139" s="328" t="str">
        <f t="shared" si="99"/>
        <v/>
      </c>
      <c r="AV139" s="325" t="str">
        <f t="shared" si="100"/>
        <v/>
      </c>
      <c r="AW139" s="326" t="str">
        <f t="shared" si="101"/>
        <v/>
      </c>
      <c r="AX139" s="329"/>
      <c r="AY139" s="326" t="str">
        <f t="shared" si="102"/>
        <v/>
      </c>
      <c r="AZ139" s="326" t="str">
        <f t="shared" si="103"/>
        <v/>
      </c>
      <c r="BA139" s="330" t="str">
        <f t="shared" si="104"/>
        <v/>
      </c>
      <c r="BB139" s="331" t="str">
        <f t="shared" si="105"/>
        <v/>
      </c>
      <c r="BC139" s="332" t="str">
        <f t="shared" si="106"/>
        <v/>
      </c>
      <c r="BD139" s="330" t="str">
        <f t="shared" si="107"/>
        <v/>
      </c>
      <c r="BE139" s="331" t="str">
        <f t="shared" si="108"/>
        <v/>
      </c>
      <c r="BF139" s="332" t="str">
        <f t="shared" si="109"/>
        <v/>
      </c>
      <c r="BG139" s="330" t="str">
        <f t="shared" si="110"/>
        <v/>
      </c>
      <c r="BH139" s="333" t="str">
        <f t="shared" si="111"/>
        <v/>
      </c>
      <c r="BI139" s="334" t="str">
        <f t="shared" si="112"/>
        <v/>
      </c>
      <c r="BJ139" s="334" t="str">
        <f t="shared" si="113"/>
        <v/>
      </c>
      <c r="BK139" s="335" t="str">
        <f t="shared" si="114"/>
        <v/>
      </c>
      <c r="BL139" s="336" t="str">
        <f t="shared" si="121"/>
        <v/>
      </c>
      <c r="BM139" s="337" t="str">
        <f t="shared" si="122"/>
        <v/>
      </c>
      <c r="BN139" s="338" t="str">
        <f t="shared" si="123"/>
        <v/>
      </c>
      <c r="BO139" s="339" t="str">
        <f t="shared" si="124"/>
        <v/>
      </c>
      <c r="BP139" s="337" t="str">
        <f t="shared" si="125"/>
        <v/>
      </c>
      <c r="BQ139" s="338" t="str">
        <f t="shared" si="126"/>
        <v/>
      </c>
      <c r="BR139" s="339" t="str">
        <f t="shared" si="127"/>
        <v/>
      </c>
      <c r="BS139" s="337" t="str">
        <f t="shared" si="128"/>
        <v/>
      </c>
      <c r="BT139" s="320" t="str">
        <f t="shared" si="129"/>
        <v/>
      </c>
      <c r="BU139" s="334" t="str">
        <f t="shared" si="115"/>
        <v/>
      </c>
      <c r="BV139" s="334" t="str">
        <f t="shared" si="116"/>
        <v/>
      </c>
      <c r="BW139" s="334" t="str">
        <f t="shared" si="117"/>
        <v/>
      </c>
      <c r="BX139" s="340" t="str">
        <f t="shared" si="118"/>
        <v/>
      </c>
      <c r="BY139" s="341" t="str">
        <f t="shared" si="119"/>
        <v/>
      </c>
    </row>
    <row r="140" spans="1:77" s="55" customFormat="1" ht="16.5" hidden="1" thickTop="1" x14ac:dyDescent="0.25">
      <c r="A140" s="309">
        <v>119</v>
      </c>
      <c r="B140" s="91"/>
      <c r="C140" s="342" t="s">
        <v>37</v>
      </c>
      <c r="D140" s="310"/>
      <c r="E140" s="311"/>
      <c r="F140" s="312"/>
      <c r="G140" s="313"/>
      <c r="H140" s="314"/>
      <c r="I140" s="314"/>
      <c r="J140" s="315"/>
      <c r="K140" s="316"/>
      <c r="L140" s="317" t="str">
        <f t="shared" si="65"/>
        <v/>
      </c>
      <c r="M140" s="317" t="str">
        <f t="shared" si="66"/>
        <v/>
      </c>
      <c r="N140" s="317" t="str">
        <f t="shared" si="67"/>
        <v/>
      </c>
      <c r="O140" s="318" t="str">
        <f t="shared" si="68"/>
        <v/>
      </c>
      <c r="P140" s="319" t="str">
        <f t="shared" si="120"/>
        <v/>
      </c>
      <c r="Q140" s="320" t="str">
        <f t="shared" si="69"/>
        <v/>
      </c>
      <c r="R140" s="321" t="str">
        <f t="shared" si="70"/>
        <v/>
      </c>
      <c r="S140" s="319" t="str">
        <f t="shared" si="71"/>
        <v/>
      </c>
      <c r="T140" s="320" t="str">
        <f t="shared" si="72"/>
        <v/>
      </c>
      <c r="U140" s="321" t="str">
        <f t="shared" si="73"/>
        <v/>
      </c>
      <c r="V140" s="319" t="str">
        <f t="shared" si="74"/>
        <v/>
      </c>
      <c r="W140" s="320" t="str">
        <f t="shared" si="75"/>
        <v/>
      </c>
      <c r="X140" s="322">
        <f t="shared" si="76"/>
        <v>0</v>
      </c>
      <c r="Y140" s="322">
        <f t="shared" si="77"/>
        <v>0</v>
      </c>
      <c r="Z140" s="322">
        <f t="shared" si="78"/>
        <v>0</v>
      </c>
      <c r="AA140" s="323">
        <f t="shared" si="79"/>
        <v>0</v>
      </c>
      <c r="AB140" s="324">
        <f t="shared" si="80"/>
        <v>0</v>
      </c>
      <c r="AC140" s="324" t="str">
        <f t="shared" si="81"/>
        <v>High Grade Span Group</v>
      </c>
      <c r="AD140" s="324" t="str">
        <f t="shared" si="82"/>
        <v/>
      </c>
      <c r="AE140" s="325" t="str">
        <f t="shared" si="83"/>
        <v/>
      </c>
      <c r="AF140" s="325" t="str">
        <f t="shared" si="84"/>
        <v/>
      </c>
      <c r="AG140" s="326" t="str">
        <f t="shared" si="85"/>
        <v/>
      </c>
      <c r="AH140" s="325" t="str">
        <f t="shared" si="86"/>
        <v/>
      </c>
      <c r="AI140" s="325" t="str">
        <f t="shared" si="87"/>
        <v/>
      </c>
      <c r="AJ140" s="326" t="str">
        <f t="shared" si="88"/>
        <v/>
      </c>
      <c r="AK140" s="325" t="str">
        <f t="shared" si="89"/>
        <v/>
      </c>
      <c r="AL140" s="325" t="str">
        <f t="shared" si="90"/>
        <v/>
      </c>
      <c r="AM140" s="326" t="str">
        <f t="shared" si="91"/>
        <v/>
      </c>
      <c r="AN140" s="327" t="str">
        <f t="shared" si="92"/>
        <v/>
      </c>
      <c r="AO140" s="328" t="str">
        <f t="shared" si="93"/>
        <v/>
      </c>
      <c r="AP140" s="325" t="str">
        <f t="shared" si="94"/>
        <v/>
      </c>
      <c r="AQ140" s="326" t="str">
        <f t="shared" si="95"/>
        <v/>
      </c>
      <c r="AR140" s="328" t="str">
        <f t="shared" si="96"/>
        <v/>
      </c>
      <c r="AS140" s="325" t="str">
        <f t="shared" si="97"/>
        <v/>
      </c>
      <c r="AT140" s="326" t="str">
        <f t="shared" si="98"/>
        <v/>
      </c>
      <c r="AU140" s="328" t="str">
        <f t="shared" si="99"/>
        <v/>
      </c>
      <c r="AV140" s="325" t="str">
        <f t="shared" si="100"/>
        <v/>
      </c>
      <c r="AW140" s="326" t="str">
        <f t="shared" si="101"/>
        <v/>
      </c>
      <c r="AX140" s="329"/>
      <c r="AY140" s="326" t="str">
        <f t="shared" si="102"/>
        <v/>
      </c>
      <c r="AZ140" s="326" t="str">
        <f t="shared" si="103"/>
        <v/>
      </c>
      <c r="BA140" s="330" t="str">
        <f t="shared" si="104"/>
        <v/>
      </c>
      <c r="BB140" s="331" t="str">
        <f t="shared" si="105"/>
        <v/>
      </c>
      <c r="BC140" s="332" t="str">
        <f t="shared" si="106"/>
        <v/>
      </c>
      <c r="BD140" s="330" t="str">
        <f t="shared" si="107"/>
        <v/>
      </c>
      <c r="BE140" s="331" t="str">
        <f t="shared" si="108"/>
        <v/>
      </c>
      <c r="BF140" s="332" t="str">
        <f t="shared" si="109"/>
        <v/>
      </c>
      <c r="BG140" s="330" t="str">
        <f t="shared" si="110"/>
        <v/>
      </c>
      <c r="BH140" s="333" t="str">
        <f t="shared" si="111"/>
        <v/>
      </c>
      <c r="BI140" s="334" t="str">
        <f t="shared" si="112"/>
        <v/>
      </c>
      <c r="BJ140" s="334" t="str">
        <f t="shared" si="113"/>
        <v/>
      </c>
      <c r="BK140" s="335" t="str">
        <f t="shared" si="114"/>
        <v/>
      </c>
      <c r="BL140" s="336" t="str">
        <f t="shared" si="121"/>
        <v/>
      </c>
      <c r="BM140" s="337" t="str">
        <f t="shared" si="122"/>
        <v/>
      </c>
      <c r="BN140" s="338" t="str">
        <f t="shared" si="123"/>
        <v/>
      </c>
      <c r="BO140" s="339" t="str">
        <f t="shared" si="124"/>
        <v/>
      </c>
      <c r="BP140" s="337" t="str">
        <f t="shared" si="125"/>
        <v/>
      </c>
      <c r="BQ140" s="338" t="str">
        <f t="shared" si="126"/>
        <v/>
      </c>
      <c r="BR140" s="339" t="str">
        <f t="shared" si="127"/>
        <v/>
      </c>
      <c r="BS140" s="337" t="str">
        <f t="shared" si="128"/>
        <v/>
      </c>
      <c r="BT140" s="320" t="str">
        <f t="shared" si="129"/>
        <v/>
      </c>
      <c r="BU140" s="334" t="str">
        <f t="shared" si="115"/>
        <v/>
      </c>
      <c r="BV140" s="334" t="str">
        <f t="shared" si="116"/>
        <v/>
      </c>
      <c r="BW140" s="334" t="str">
        <f t="shared" si="117"/>
        <v/>
      </c>
      <c r="BX140" s="340" t="str">
        <f t="shared" si="118"/>
        <v/>
      </c>
      <c r="BY140" s="341" t="str">
        <f t="shared" si="119"/>
        <v/>
      </c>
    </row>
    <row r="141" spans="1:77" s="55" customFormat="1" ht="16.5" hidden="1" thickTop="1" x14ac:dyDescent="0.25">
      <c r="A141" s="309">
        <v>120</v>
      </c>
      <c r="B141" s="91"/>
      <c r="C141" s="342" t="s">
        <v>39</v>
      </c>
      <c r="D141" s="310"/>
      <c r="E141" s="311"/>
      <c r="F141" s="312"/>
      <c r="G141" s="313"/>
      <c r="H141" s="314"/>
      <c r="I141" s="314"/>
      <c r="J141" s="315"/>
      <c r="K141" s="316"/>
      <c r="L141" s="317" t="str">
        <f t="shared" si="65"/>
        <v/>
      </c>
      <c r="M141" s="317" t="str">
        <f t="shared" si="66"/>
        <v/>
      </c>
      <c r="N141" s="317" t="str">
        <f t="shared" si="67"/>
        <v/>
      </c>
      <c r="O141" s="318" t="str">
        <f t="shared" si="68"/>
        <v/>
      </c>
      <c r="P141" s="319" t="str">
        <f t="shared" si="120"/>
        <v/>
      </c>
      <c r="Q141" s="320" t="str">
        <f t="shared" si="69"/>
        <v/>
      </c>
      <c r="R141" s="321" t="str">
        <f t="shared" si="70"/>
        <v/>
      </c>
      <c r="S141" s="319" t="str">
        <f t="shared" si="71"/>
        <v/>
      </c>
      <c r="T141" s="320" t="str">
        <f t="shared" si="72"/>
        <v/>
      </c>
      <c r="U141" s="321" t="str">
        <f t="shared" si="73"/>
        <v/>
      </c>
      <c r="V141" s="319" t="str">
        <f t="shared" si="74"/>
        <v/>
      </c>
      <c r="W141" s="320" t="str">
        <f t="shared" si="75"/>
        <v/>
      </c>
      <c r="X141" s="322">
        <f t="shared" si="76"/>
        <v>0</v>
      </c>
      <c r="Y141" s="322">
        <f t="shared" si="77"/>
        <v>0</v>
      </c>
      <c r="Z141" s="322">
        <f t="shared" si="78"/>
        <v>0</v>
      </c>
      <c r="AA141" s="323">
        <f t="shared" si="79"/>
        <v>0</v>
      </c>
      <c r="AB141" s="324">
        <f t="shared" si="80"/>
        <v>0</v>
      </c>
      <c r="AC141" s="324" t="str">
        <f t="shared" si="81"/>
        <v>Elem. Grade Span Group/Low</v>
      </c>
      <c r="AD141" s="324" t="str">
        <f t="shared" si="82"/>
        <v/>
      </c>
      <c r="AE141" s="325" t="str">
        <f t="shared" si="83"/>
        <v/>
      </c>
      <c r="AF141" s="325" t="str">
        <f t="shared" si="84"/>
        <v/>
      </c>
      <c r="AG141" s="326" t="str">
        <f t="shared" si="85"/>
        <v/>
      </c>
      <c r="AH141" s="325" t="str">
        <f t="shared" si="86"/>
        <v/>
      </c>
      <c r="AI141" s="325" t="str">
        <f t="shared" si="87"/>
        <v/>
      </c>
      <c r="AJ141" s="326" t="str">
        <f t="shared" si="88"/>
        <v/>
      </c>
      <c r="AK141" s="325" t="str">
        <f t="shared" si="89"/>
        <v/>
      </c>
      <c r="AL141" s="325" t="str">
        <f t="shared" si="90"/>
        <v/>
      </c>
      <c r="AM141" s="326" t="str">
        <f t="shared" si="91"/>
        <v/>
      </c>
      <c r="AN141" s="327" t="str">
        <f t="shared" si="92"/>
        <v/>
      </c>
      <c r="AO141" s="328" t="str">
        <f t="shared" si="93"/>
        <v/>
      </c>
      <c r="AP141" s="325" t="str">
        <f t="shared" si="94"/>
        <v/>
      </c>
      <c r="AQ141" s="326" t="str">
        <f t="shared" si="95"/>
        <v/>
      </c>
      <c r="AR141" s="328" t="str">
        <f t="shared" si="96"/>
        <v/>
      </c>
      <c r="AS141" s="325" t="str">
        <f t="shared" si="97"/>
        <v/>
      </c>
      <c r="AT141" s="326" t="str">
        <f t="shared" si="98"/>
        <v/>
      </c>
      <c r="AU141" s="328" t="str">
        <f t="shared" si="99"/>
        <v/>
      </c>
      <c r="AV141" s="325" t="str">
        <f t="shared" si="100"/>
        <v/>
      </c>
      <c r="AW141" s="326" t="str">
        <f t="shared" si="101"/>
        <v/>
      </c>
      <c r="AX141" s="329"/>
      <c r="AY141" s="326" t="str">
        <f t="shared" si="102"/>
        <v/>
      </c>
      <c r="AZ141" s="326" t="str">
        <f t="shared" si="103"/>
        <v/>
      </c>
      <c r="BA141" s="330" t="str">
        <f t="shared" si="104"/>
        <v/>
      </c>
      <c r="BB141" s="331" t="str">
        <f t="shared" si="105"/>
        <v/>
      </c>
      <c r="BC141" s="332" t="str">
        <f t="shared" si="106"/>
        <v/>
      </c>
      <c r="BD141" s="330" t="str">
        <f t="shared" si="107"/>
        <v/>
      </c>
      <c r="BE141" s="331" t="str">
        <f t="shared" si="108"/>
        <v/>
      </c>
      <c r="BF141" s="332" t="str">
        <f t="shared" si="109"/>
        <v/>
      </c>
      <c r="BG141" s="330" t="str">
        <f t="shared" si="110"/>
        <v/>
      </c>
      <c r="BH141" s="333" t="str">
        <f t="shared" si="111"/>
        <v/>
      </c>
      <c r="BI141" s="334" t="str">
        <f t="shared" si="112"/>
        <v/>
      </c>
      <c r="BJ141" s="334" t="str">
        <f t="shared" si="113"/>
        <v/>
      </c>
      <c r="BK141" s="335" t="str">
        <f t="shared" si="114"/>
        <v/>
      </c>
      <c r="BL141" s="336" t="str">
        <f t="shared" si="121"/>
        <v/>
      </c>
      <c r="BM141" s="337" t="str">
        <f t="shared" si="122"/>
        <v/>
      </c>
      <c r="BN141" s="338" t="str">
        <f t="shared" si="123"/>
        <v/>
      </c>
      <c r="BO141" s="339" t="str">
        <f t="shared" si="124"/>
        <v/>
      </c>
      <c r="BP141" s="337" t="str">
        <f t="shared" si="125"/>
        <v/>
      </c>
      <c r="BQ141" s="338" t="str">
        <f t="shared" si="126"/>
        <v/>
      </c>
      <c r="BR141" s="339" t="str">
        <f t="shared" si="127"/>
        <v/>
      </c>
      <c r="BS141" s="337" t="str">
        <f t="shared" si="128"/>
        <v/>
      </c>
      <c r="BT141" s="320" t="str">
        <f t="shared" si="129"/>
        <v/>
      </c>
      <c r="BU141" s="334" t="str">
        <f t="shared" si="115"/>
        <v/>
      </c>
      <c r="BV141" s="334" t="str">
        <f t="shared" si="116"/>
        <v/>
      </c>
      <c r="BW141" s="334" t="str">
        <f t="shared" si="117"/>
        <v/>
      </c>
      <c r="BX141" s="340" t="str">
        <f t="shared" si="118"/>
        <v/>
      </c>
      <c r="BY141" s="341" t="str">
        <f t="shared" si="119"/>
        <v/>
      </c>
    </row>
    <row r="142" spans="1:77" s="55" customFormat="1" ht="16.5" hidden="1" thickTop="1" x14ac:dyDescent="0.25">
      <c r="A142" s="309">
        <v>121</v>
      </c>
      <c r="B142" s="91"/>
      <c r="C142" s="342" t="s">
        <v>38</v>
      </c>
      <c r="D142" s="310"/>
      <c r="E142" s="311"/>
      <c r="F142" s="312"/>
      <c r="G142" s="313"/>
      <c r="H142" s="314"/>
      <c r="I142" s="314"/>
      <c r="J142" s="315"/>
      <c r="K142" s="316"/>
      <c r="L142" s="317" t="str">
        <f t="shared" si="65"/>
        <v/>
      </c>
      <c r="M142" s="317" t="str">
        <f t="shared" si="66"/>
        <v/>
      </c>
      <c r="N142" s="317" t="str">
        <f t="shared" si="67"/>
        <v/>
      </c>
      <c r="O142" s="318" t="str">
        <f t="shared" si="68"/>
        <v/>
      </c>
      <c r="P142" s="319" t="str">
        <f t="shared" si="120"/>
        <v/>
      </c>
      <c r="Q142" s="320" t="str">
        <f t="shared" si="69"/>
        <v/>
      </c>
      <c r="R142" s="321" t="str">
        <f t="shared" si="70"/>
        <v/>
      </c>
      <c r="S142" s="319" t="str">
        <f t="shared" si="71"/>
        <v/>
      </c>
      <c r="T142" s="320" t="str">
        <f t="shared" si="72"/>
        <v/>
      </c>
      <c r="U142" s="321" t="str">
        <f t="shared" si="73"/>
        <v/>
      </c>
      <c r="V142" s="319" t="str">
        <f t="shared" si="74"/>
        <v/>
      </c>
      <c r="W142" s="320" t="str">
        <f t="shared" si="75"/>
        <v/>
      </c>
      <c r="X142" s="322">
        <f t="shared" si="76"/>
        <v>0</v>
      </c>
      <c r="Y142" s="322">
        <f t="shared" si="77"/>
        <v>0</v>
      </c>
      <c r="Z142" s="322">
        <f t="shared" si="78"/>
        <v>0</v>
      </c>
      <c r="AA142" s="323">
        <f t="shared" si="79"/>
        <v>0</v>
      </c>
      <c r="AB142" s="324">
        <f t="shared" si="80"/>
        <v>0</v>
      </c>
      <c r="AC142" s="324" t="str">
        <f t="shared" si="81"/>
        <v>Elem. Grade Span Group/High</v>
      </c>
      <c r="AD142" s="324" t="str">
        <f t="shared" si="82"/>
        <v/>
      </c>
      <c r="AE142" s="325" t="str">
        <f t="shared" si="83"/>
        <v/>
      </c>
      <c r="AF142" s="325" t="str">
        <f t="shared" si="84"/>
        <v/>
      </c>
      <c r="AG142" s="326" t="str">
        <f t="shared" si="85"/>
        <v/>
      </c>
      <c r="AH142" s="325" t="str">
        <f t="shared" si="86"/>
        <v/>
      </c>
      <c r="AI142" s="325" t="str">
        <f t="shared" si="87"/>
        <v/>
      </c>
      <c r="AJ142" s="326" t="str">
        <f t="shared" si="88"/>
        <v/>
      </c>
      <c r="AK142" s="325" t="str">
        <f t="shared" si="89"/>
        <v/>
      </c>
      <c r="AL142" s="325" t="str">
        <f t="shared" si="90"/>
        <v/>
      </c>
      <c r="AM142" s="326" t="str">
        <f t="shared" si="91"/>
        <v/>
      </c>
      <c r="AN142" s="327" t="str">
        <f t="shared" si="92"/>
        <v/>
      </c>
      <c r="AO142" s="328" t="str">
        <f t="shared" si="93"/>
        <v/>
      </c>
      <c r="AP142" s="325" t="str">
        <f t="shared" si="94"/>
        <v/>
      </c>
      <c r="AQ142" s="326" t="str">
        <f t="shared" si="95"/>
        <v/>
      </c>
      <c r="AR142" s="328" t="str">
        <f t="shared" si="96"/>
        <v/>
      </c>
      <c r="AS142" s="325" t="str">
        <f t="shared" si="97"/>
        <v/>
      </c>
      <c r="AT142" s="326" t="str">
        <f t="shared" si="98"/>
        <v/>
      </c>
      <c r="AU142" s="328" t="str">
        <f t="shared" si="99"/>
        <v/>
      </c>
      <c r="AV142" s="325" t="str">
        <f t="shared" si="100"/>
        <v/>
      </c>
      <c r="AW142" s="326" t="str">
        <f t="shared" si="101"/>
        <v/>
      </c>
      <c r="AX142" s="329"/>
      <c r="AY142" s="326" t="str">
        <f t="shared" si="102"/>
        <v/>
      </c>
      <c r="AZ142" s="326" t="str">
        <f t="shared" si="103"/>
        <v/>
      </c>
      <c r="BA142" s="330" t="str">
        <f t="shared" si="104"/>
        <v/>
      </c>
      <c r="BB142" s="331" t="str">
        <f t="shared" si="105"/>
        <v/>
      </c>
      <c r="BC142" s="332" t="str">
        <f t="shared" si="106"/>
        <v/>
      </c>
      <c r="BD142" s="330" t="str">
        <f t="shared" si="107"/>
        <v/>
      </c>
      <c r="BE142" s="331" t="str">
        <f t="shared" si="108"/>
        <v/>
      </c>
      <c r="BF142" s="332" t="str">
        <f t="shared" si="109"/>
        <v/>
      </c>
      <c r="BG142" s="330" t="str">
        <f t="shared" si="110"/>
        <v/>
      </c>
      <c r="BH142" s="333" t="str">
        <f t="shared" si="111"/>
        <v/>
      </c>
      <c r="BI142" s="334" t="str">
        <f t="shared" si="112"/>
        <v/>
      </c>
      <c r="BJ142" s="334" t="str">
        <f t="shared" si="113"/>
        <v/>
      </c>
      <c r="BK142" s="335" t="str">
        <f t="shared" si="114"/>
        <v/>
      </c>
      <c r="BL142" s="336" t="str">
        <f t="shared" si="121"/>
        <v/>
      </c>
      <c r="BM142" s="337" t="str">
        <f t="shared" si="122"/>
        <v/>
      </c>
      <c r="BN142" s="338" t="str">
        <f t="shared" si="123"/>
        <v/>
      </c>
      <c r="BO142" s="339" t="str">
        <f t="shared" si="124"/>
        <v/>
      </c>
      <c r="BP142" s="337" t="str">
        <f t="shared" si="125"/>
        <v/>
      </c>
      <c r="BQ142" s="338" t="str">
        <f t="shared" si="126"/>
        <v/>
      </c>
      <c r="BR142" s="339" t="str">
        <f t="shared" si="127"/>
        <v/>
      </c>
      <c r="BS142" s="337" t="str">
        <f t="shared" si="128"/>
        <v/>
      </c>
      <c r="BT142" s="320" t="str">
        <f t="shared" si="129"/>
        <v/>
      </c>
      <c r="BU142" s="334" t="str">
        <f t="shared" si="115"/>
        <v/>
      </c>
      <c r="BV142" s="334" t="str">
        <f t="shared" si="116"/>
        <v/>
      </c>
      <c r="BW142" s="334" t="str">
        <f t="shared" si="117"/>
        <v/>
      </c>
      <c r="BX142" s="340" t="str">
        <f t="shared" si="118"/>
        <v/>
      </c>
      <c r="BY142" s="341" t="str">
        <f t="shared" si="119"/>
        <v/>
      </c>
    </row>
    <row r="143" spans="1:77" s="55" customFormat="1" ht="16.5" hidden="1" thickTop="1" x14ac:dyDescent="0.25">
      <c r="A143" s="309">
        <v>122</v>
      </c>
      <c r="B143" s="91"/>
      <c r="C143" s="342" t="s">
        <v>40</v>
      </c>
      <c r="D143" s="310"/>
      <c r="E143" s="311"/>
      <c r="F143" s="312"/>
      <c r="G143" s="313"/>
      <c r="H143" s="314"/>
      <c r="I143" s="314"/>
      <c r="J143" s="315"/>
      <c r="K143" s="316"/>
      <c r="L143" s="317" t="str">
        <f t="shared" si="65"/>
        <v/>
      </c>
      <c r="M143" s="317" t="str">
        <f t="shared" si="66"/>
        <v/>
      </c>
      <c r="N143" s="317" t="str">
        <f t="shared" si="67"/>
        <v/>
      </c>
      <c r="O143" s="318" t="str">
        <f t="shared" si="68"/>
        <v/>
      </c>
      <c r="P143" s="319" t="str">
        <f t="shared" si="120"/>
        <v/>
      </c>
      <c r="Q143" s="320" t="str">
        <f t="shared" si="69"/>
        <v/>
      </c>
      <c r="R143" s="321" t="str">
        <f t="shared" si="70"/>
        <v/>
      </c>
      <c r="S143" s="319" t="str">
        <f t="shared" si="71"/>
        <v/>
      </c>
      <c r="T143" s="320" t="str">
        <f t="shared" si="72"/>
        <v/>
      </c>
      <c r="U143" s="321" t="str">
        <f t="shared" si="73"/>
        <v/>
      </c>
      <c r="V143" s="319" t="str">
        <f t="shared" si="74"/>
        <v/>
      </c>
      <c r="W143" s="320" t="str">
        <f t="shared" si="75"/>
        <v/>
      </c>
      <c r="X143" s="322">
        <f t="shared" si="76"/>
        <v>0</v>
      </c>
      <c r="Y143" s="322">
        <f t="shared" si="77"/>
        <v>0</v>
      </c>
      <c r="Z143" s="322">
        <f t="shared" si="78"/>
        <v>0</v>
      </c>
      <c r="AA143" s="323">
        <f t="shared" si="79"/>
        <v>0</v>
      </c>
      <c r="AB143" s="324">
        <f t="shared" si="80"/>
        <v>0</v>
      </c>
      <c r="AC143" s="324" t="str">
        <f t="shared" si="81"/>
        <v>Middle Grade Span Group/Low</v>
      </c>
      <c r="AD143" s="324" t="str">
        <f t="shared" si="82"/>
        <v/>
      </c>
      <c r="AE143" s="325" t="str">
        <f t="shared" si="83"/>
        <v/>
      </c>
      <c r="AF143" s="325" t="str">
        <f t="shared" si="84"/>
        <v/>
      </c>
      <c r="AG143" s="326" t="str">
        <f t="shared" si="85"/>
        <v/>
      </c>
      <c r="AH143" s="325" t="str">
        <f t="shared" si="86"/>
        <v/>
      </c>
      <c r="AI143" s="325" t="str">
        <f t="shared" si="87"/>
        <v/>
      </c>
      <c r="AJ143" s="326" t="str">
        <f t="shared" si="88"/>
        <v/>
      </c>
      <c r="AK143" s="325" t="str">
        <f t="shared" si="89"/>
        <v/>
      </c>
      <c r="AL143" s="325" t="str">
        <f t="shared" si="90"/>
        <v/>
      </c>
      <c r="AM143" s="326" t="str">
        <f t="shared" si="91"/>
        <v/>
      </c>
      <c r="AN143" s="327" t="str">
        <f t="shared" si="92"/>
        <v/>
      </c>
      <c r="AO143" s="328" t="str">
        <f t="shared" si="93"/>
        <v/>
      </c>
      <c r="AP143" s="325" t="str">
        <f t="shared" si="94"/>
        <v/>
      </c>
      <c r="AQ143" s="326" t="str">
        <f t="shared" si="95"/>
        <v/>
      </c>
      <c r="AR143" s="328" t="str">
        <f t="shared" si="96"/>
        <v/>
      </c>
      <c r="AS143" s="325" t="str">
        <f t="shared" si="97"/>
        <v/>
      </c>
      <c r="AT143" s="326" t="str">
        <f t="shared" si="98"/>
        <v/>
      </c>
      <c r="AU143" s="328" t="str">
        <f t="shared" si="99"/>
        <v/>
      </c>
      <c r="AV143" s="325" t="str">
        <f t="shared" si="100"/>
        <v/>
      </c>
      <c r="AW143" s="326" t="str">
        <f t="shared" si="101"/>
        <v/>
      </c>
      <c r="AX143" s="329"/>
      <c r="AY143" s="326" t="str">
        <f t="shared" si="102"/>
        <v/>
      </c>
      <c r="AZ143" s="326" t="str">
        <f t="shared" si="103"/>
        <v/>
      </c>
      <c r="BA143" s="330" t="str">
        <f t="shared" si="104"/>
        <v/>
      </c>
      <c r="BB143" s="331" t="str">
        <f t="shared" si="105"/>
        <v/>
      </c>
      <c r="BC143" s="332" t="str">
        <f t="shared" si="106"/>
        <v/>
      </c>
      <c r="BD143" s="330" t="str">
        <f t="shared" si="107"/>
        <v/>
      </c>
      <c r="BE143" s="331" t="str">
        <f t="shared" si="108"/>
        <v/>
      </c>
      <c r="BF143" s="332" t="str">
        <f t="shared" si="109"/>
        <v/>
      </c>
      <c r="BG143" s="330" t="str">
        <f t="shared" si="110"/>
        <v/>
      </c>
      <c r="BH143" s="333" t="str">
        <f t="shared" si="111"/>
        <v/>
      </c>
      <c r="BI143" s="334" t="str">
        <f t="shared" si="112"/>
        <v/>
      </c>
      <c r="BJ143" s="334" t="str">
        <f t="shared" si="113"/>
        <v/>
      </c>
      <c r="BK143" s="335" t="str">
        <f t="shared" si="114"/>
        <v/>
      </c>
      <c r="BL143" s="336" t="str">
        <f t="shared" si="121"/>
        <v/>
      </c>
      <c r="BM143" s="337" t="str">
        <f t="shared" si="122"/>
        <v/>
      </c>
      <c r="BN143" s="338" t="str">
        <f t="shared" si="123"/>
        <v/>
      </c>
      <c r="BO143" s="339" t="str">
        <f t="shared" si="124"/>
        <v/>
      </c>
      <c r="BP143" s="337" t="str">
        <f t="shared" si="125"/>
        <v/>
      </c>
      <c r="BQ143" s="338" t="str">
        <f t="shared" si="126"/>
        <v/>
      </c>
      <c r="BR143" s="339" t="str">
        <f t="shared" si="127"/>
        <v/>
      </c>
      <c r="BS143" s="337" t="str">
        <f t="shared" si="128"/>
        <v/>
      </c>
      <c r="BT143" s="320" t="str">
        <f t="shared" si="129"/>
        <v/>
      </c>
      <c r="BU143" s="334" t="str">
        <f t="shared" si="115"/>
        <v/>
      </c>
      <c r="BV143" s="334" t="str">
        <f t="shared" si="116"/>
        <v/>
      </c>
      <c r="BW143" s="334" t="str">
        <f t="shared" si="117"/>
        <v/>
      </c>
      <c r="BX143" s="340" t="str">
        <f t="shared" si="118"/>
        <v/>
      </c>
      <c r="BY143" s="341" t="str">
        <f t="shared" si="119"/>
        <v/>
      </c>
    </row>
    <row r="144" spans="1:77" s="55" customFormat="1" ht="16.5" hidden="1" thickTop="1" x14ac:dyDescent="0.25">
      <c r="A144" s="309">
        <v>123</v>
      </c>
      <c r="B144" s="91"/>
      <c r="C144" s="342" t="s">
        <v>41</v>
      </c>
      <c r="D144" s="310"/>
      <c r="E144" s="311"/>
      <c r="F144" s="312"/>
      <c r="G144" s="313"/>
      <c r="H144" s="314"/>
      <c r="I144" s="314"/>
      <c r="J144" s="315"/>
      <c r="K144" s="316"/>
      <c r="L144" s="317" t="str">
        <f t="shared" si="65"/>
        <v/>
      </c>
      <c r="M144" s="317" t="str">
        <f t="shared" si="66"/>
        <v/>
      </c>
      <c r="N144" s="317" t="str">
        <f t="shared" si="67"/>
        <v/>
      </c>
      <c r="O144" s="318" t="str">
        <f t="shared" si="68"/>
        <v/>
      </c>
      <c r="P144" s="319" t="str">
        <f t="shared" si="120"/>
        <v/>
      </c>
      <c r="Q144" s="320" t="str">
        <f t="shared" si="69"/>
        <v/>
      </c>
      <c r="R144" s="321" t="str">
        <f t="shared" si="70"/>
        <v/>
      </c>
      <c r="S144" s="319" t="str">
        <f t="shared" si="71"/>
        <v/>
      </c>
      <c r="T144" s="320" t="str">
        <f t="shared" si="72"/>
        <v/>
      </c>
      <c r="U144" s="321" t="str">
        <f t="shared" si="73"/>
        <v/>
      </c>
      <c r="V144" s="319" t="str">
        <f t="shared" si="74"/>
        <v/>
      </c>
      <c r="W144" s="320" t="str">
        <f t="shared" si="75"/>
        <v/>
      </c>
      <c r="X144" s="322">
        <f t="shared" si="76"/>
        <v>0</v>
      </c>
      <c r="Y144" s="322">
        <f t="shared" si="77"/>
        <v>0</v>
      </c>
      <c r="Z144" s="322">
        <f t="shared" si="78"/>
        <v>0</v>
      </c>
      <c r="AA144" s="323">
        <f t="shared" si="79"/>
        <v>0</v>
      </c>
      <c r="AB144" s="324">
        <f t="shared" si="80"/>
        <v>0</v>
      </c>
      <c r="AC144" s="324" t="str">
        <f t="shared" si="81"/>
        <v>Middle Grade Span Group/High</v>
      </c>
      <c r="AD144" s="324" t="str">
        <f t="shared" si="82"/>
        <v/>
      </c>
      <c r="AE144" s="325" t="str">
        <f t="shared" si="83"/>
        <v/>
      </c>
      <c r="AF144" s="325" t="str">
        <f t="shared" si="84"/>
        <v/>
      </c>
      <c r="AG144" s="326" t="str">
        <f t="shared" si="85"/>
        <v/>
      </c>
      <c r="AH144" s="325" t="str">
        <f t="shared" si="86"/>
        <v/>
      </c>
      <c r="AI144" s="325" t="str">
        <f t="shared" si="87"/>
        <v/>
      </c>
      <c r="AJ144" s="326" t="str">
        <f t="shared" si="88"/>
        <v/>
      </c>
      <c r="AK144" s="325" t="str">
        <f t="shared" si="89"/>
        <v/>
      </c>
      <c r="AL144" s="325" t="str">
        <f t="shared" si="90"/>
        <v/>
      </c>
      <c r="AM144" s="326" t="str">
        <f t="shared" si="91"/>
        <v/>
      </c>
      <c r="AN144" s="327" t="str">
        <f t="shared" si="92"/>
        <v/>
      </c>
      <c r="AO144" s="328" t="str">
        <f t="shared" si="93"/>
        <v/>
      </c>
      <c r="AP144" s="325" t="str">
        <f t="shared" si="94"/>
        <v/>
      </c>
      <c r="AQ144" s="326" t="str">
        <f t="shared" si="95"/>
        <v/>
      </c>
      <c r="AR144" s="328" t="str">
        <f t="shared" si="96"/>
        <v/>
      </c>
      <c r="AS144" s="325" t="str">
        <f t="shared" si="97"/>
        <v/>
      </c>
      <c r="AT144" s="326" t="str">
        <f t="shared" si="98"/>
        <v/>
      </c>
      <c r="AU144" s="328" t="str">
        <f t="shared" si="99"/>
        <v/>
      </c>
      <c r="AV144" s="325" t="str">
        <f t="shared" si="100"/>
        <v/>
      </c>
      <c r="AW144" s="326" t="str">
        <f t="shared" si="101"/>
        <v/>
      </c>
      <c r="AX144" s="329"/>
      <c r="AY144" s="326" t="str">
        <f t="shared" si="102"/>
        <v/>
      </c>
      <c r="AZ144" s="326" t="str">
        <f t="shared" si="103"/>
        <v/>
      </c>
      <c r="BA144" s="330" t="str">
        <f t="shared" si="104"/>
        <v/>
      </c>
      <c r="BB144" s="331" t="str">
        <f t="shared" si="105"/>
        <v/>
      </c>
      <c r="BC144" s="332" t="str">
        <f t="shared" si="106"/>
        <v/>
      </c>
      <c r="BD144" s="330" t="str">
        <f t="shared" si="107"/>
        <v/>
      </c>
      <c r="BE144" s="331" t="str">
        <f t="shared" si="108"/>
        <v/>
      </c>
      <c r="BF144" s="332" t="str">
        <f t="shared" si="109"/>
        <v/>
      </c>
      <c r="BG144" s="330" t="str">
        <f t="shared" si="110"/>
        <v/>
      </c>
      <c r="BH144" s="333" t="str">
        <f t="shared" si="111"/>
        <v/>
      </c>
      <c r="BI144" s="334" t="str">
        <f t="shared" si="112"/>
        <v/>
      </c>
      <c r="BJ144" s="334" t="str">
        <f t="shared" si="113"/>
        <v/>
      </c>
      <c r="BK144" s="335" t="str">
        <f t="shared" si="114"/>
        <v/>
      </c>
      <c r="BL144" s="336" t="str">
        <f t="shared" si="121"/>
        <v/>
      </c>
      <c r="BM144" s="337" t="str">
        <f t="shared" si="122"/>
        <v/>
      </c>
      <c r="BN144" s="338" t="str">
        <f t="shared" si="123"/>
        <v/>
      </c>
      <c r="BO144" s="339" t="str">
        <f t="shared" si="124"/>
        <v/>
      </c>
      <c r="BP144" s="337" t="str">
        <f t="shared" si="125"/>
        <v/>
      </c>
      <c r="BQ144" s="338" t="str">
        <f t="shared" si="126"/>
        <v/>
      </c>
      <c r="BR144" s="339" t="str">
        <f t="shared" si="127"/>
        <v/>
      </c>
      <c r="BS144" s="337" t="str">
        <f t="shared" si="128"/>
        <v/>
      </c>
      <c r="BT144" s="320" t="str">
        <f t="shared" si="129"/>
        <v/>
      </c>
      <c r="BU144" s="334" t="str">
        <f t="shared" si="115"/>
        <v/>
      </c>
      <c r="BV144" s="334" t="str">
        <f t="shared" si="116"/>
        <v/>
      </c>
      <c r="BW144" s="334" t="str">
        <f t="shared" si="117"/>
        <v/>
      </c>
      <c r="BX144" s="340" t="str">
        <f t="shared" si="118"/>
        <v/>
      </c>
      <c r="BY144" s="341" t="str">
        <f t="shared" si="119"/>
        <v/>
      </c>
    </row>
    <row r="145" spans="1:77" s="55" customFormat="1" ht="16.5" hidden="1" thickTop="1" x14ac:dyDescent="0.25">
      <c r="A145" s="309">
        <v>124</v>
      </c>
      <c r="B145" s="91"/>
      <c r="C145" s="342" t="s">
        <v>42</v>
      </c>
      <c r="D145" s="310"/>
      <c r="E145" s="311"/>
      <c r="F145" s="312"/>
      <c r="G145" s="313"/>
      <c r="H145" s="314"/>
      <c r="I145" s="314"/>
      <c r="J145" s="315"/>
      <c r="K145" s="316"/>
      <c r="L145" s="317" t="str">
        <f t="shared" si="65"/>
        <v/>
      </c>
      <c r="M145" s="317" t="str">
        <f t="shared" si="66"/>
        <v/>
      </c>
      <c r="N145" s="317" t="str">
        <f t="shared" si="67"/>
        <v/>
      </c>
      <c r="O145" s="318" t="str">
        <f t="shared" si="68"/>
        <v/>
      </c>
      <c r="P145" s="319" t="str">
        <f t="shared" si="120"/>
        <v/>
      </c>
      <c r="Q145" s="320" t="str">
        <f t="shared" si="69"/>
        <v/>
      </c>
      <c r="R145" s="321" t="str">
        <f t="shared" si="70"/>
        <v/>
      </c>
      <c r="S145" s="319" t="str">
        <f t="shared" si="71"/>
        <v/>
      </c>
      <c r="T145" s="320" t="str">
        <f t="shared" si="72"/>
        <v/>
      </c>
      <c r="U145" s="321" t="str">
        <f t="shared" si="73"/>
        <v/>
      </c>
      <c r="V145" s="319" t="str">
        <f t="shared" si="74"/>
        <v/>
      </c>
      <c r="W145" s="320" t="str">
        <f t="shared" si="75"/>
        <v/>
      </c>
      <c r="X145" s="322">
        <f t="shared" si="76"/>
        <v>0</v>
      </c>
      <c r="Y145" s="322">
        <f t="shared" si="77"/>
        <v>0</v>
      </c>
      <c r="Z145" s="322">
        <f t="shared" si="78"/>
        <v>0</v>
      </c>
      <c r="AA145" s="323">
        <f t="shared" si="79"/>
        <v>0</v>
      </c>
      <c r="AB145" s="324">
        <f t="shared" si="80"/>
        <v>0</v>
      </c>
      <c r="AC145" s="324" t="str">
        <f t="shared" si="81"/>
        <v>High Grade Span Group/Low</v>
      </c>
      <c r="AD145" s="324" t="str">
        <f t="shared" si="82"/>
        <v/>
      </c>
      <c r="AE145" s="325" t="str">
        <f t="shared" si="83"/>
        <v/>
      </c>
      <c r="AF145" s="325" t="str">
        <f t="shared" si="84"/>
        <v/>
      </c>
      <c r="AG145" s="326" t="str">
        <f t="shared" si="85"/>
        <v/>
      </c>
      <c r="AH145" s="325" t="str">
        <f t="shared" si="86"/>
        <v/>
      </c>
      <c r="AI145" s="325" t="str">
        <f t="shared" si="87"/>
        <v/>
      </c>
      <c r="AJ145" s="326" t="str">
        <f t="shared" si="88"/>
        <v/>
      </c>
      <c r="AK145" s="325" t="str">
        <f t="shared" si="89"/>
        <v/>
      </c>
      <c r="AL145" s="325" t="str">
        <f t="shared" si="90"/>
        <v/>
      </c>
      <c r="AM145" s="326" t="str">
        <f t="shared" si="91"/>
        <v/>
      </c>
      <c r="AN145" s="327" t="str">
        <f t="shared" si="92"/>
        <v/>
      </c>
      <c r="AO145" s="328" t="str">
        <f t="shared" si="93"/>
        <v/>
      </c>
      <c r="AP145" s="325" t="str">
        <f t="shared" si="94"/>
        <v/>
      </c>
      <c r="AQ145" s="326" t="str">
        <f t="shared" si="95"/>
        <v/>
      </c>
      <c r="AR145" s="328" t="str">
        <f t="shared" si="96"/>
        <v/>
      </c>
      <c r="AS145" s="325" t="str">
        <f t="shared" si="97"/>
        <v/>
      </c>
      <c r="AT145" s="326" t="str">
        <f t="shared" si="98"/>
        <v/>
      </c>
      <c r="AU145" s="328" t="str">
        <f t="shared" si="99"/>
        <v/>
      </c>
      <c r="AV145" s="325" t="str">
        <f t="shared" si="100"/>
        <v/>
      </c>
      <c r="AW145" s="326" t="str">
        <f t="shared" si="101"/>
        <v/>
      </c>
      <c r="AX145" s="329"/>
      <c r="AY145" s="326" t="str">
        <f t="shared" si="102"/>
        <v/>
      </c>
      <c r="AZ145" s="326" t="str">
        <f t="shared" si="103"/>
        <v/>
      </c>
      <c r="BA145" s="330" t="str">
        <f t="shared" si="104"/>
        <v/>
      </c>
      <c r="BB145" s="331" t="str">
        <f t="shared" si="105"/>
        <v/>
      </c>
      <c r="BC145" s="332" t="str">
        <f t="shared" si="106"/>
        <v/>
      </c>
      <c r="BD145" s="330" t="str">
        <f t="shared" si="107"/>
        <v/>
      </c>
      <c r="BE145" s="331" t="str">
        <f t="shared" si="108"/>
        <v/>
      </c>
      <c r="BF145" s="332" t="str">
        <f t="shared" si="109"/>
        <v/>
      </c>
      <c r="BG145" s="330" t="str">
        <f t="shared" si="110"/>
        <v/>
      </c>
      <c r="BH145" s="333" t="str">
        <f t="shared" si="111"/>
        <v/>
      </c>
      <c r="BI145" s="334" t="str">
        <f t="shared" si="112"/>
        <v/>
      </c>
      <c r="BJ145" s="334" t="str">
        <f t="shared" si="113"/>
        <v/>
      </c>
      <c r="BK145" s="335" t="str">
        <f t="shared" si="114"/>
        <v/>
      </c>
      <c r="BL145" s="336" t="str">
        <f t="shared" si="121"/>
        <v/>
      </c>
      <c r="BM145" s="337" t="str">
        <f t="shared" si="122"/>
        <v/>
      </c>
      <c r="BN145" s="338" t="str">
        <f t="shared" si="123"/>
        <v/>
      </c>
      <c r="BO145" s="339" t="str">
        <f t="shared" si="124"/>
        <v/>
      </c>
      <c r="BP145" s="337" t="str">
        <f t="shared" si="125"/>
        <v/>
      </c>
      <c r="BQ145" s="338" t="str">
        <f t="shared" si="126"/>
        <v/>
      </c>
      <c r="BR145" s="339" t="str">
        <f t="shared" si="127"/>
        <v/>
      </c>
      <c r="BS145" s="337" t="str">
        <f t="shared" si="128"/>
        <v/>
      </c>
      <c r="BT145" s="320" t="str">
        <f t="shared" si="129"/>
        <v/>
      </c>
      <c r="BU145" s="334" t="str">
        <f t="shared" si="115"/>
        <v/>
      </c>
      <c r="BV145" s="334" t="str">
        <f t="shared" si="116"/>
        <v/>
      </c>
      <c r="BW145" s="334" t="str">
        <f t="shared" si="117"/>
        <v/>
      </c>
      <c r="BX145" s="340" t="str">
        <f t="shared" si="118"/>
        <v/>
      </c>
      <c r="BY145" s="341" t="str">
        <f t="shared" si="119"/>
        <v/>
      </c>
    </row>
    <row r="146" spans="1:77" s="57" customFormat="1" ht="17.25" hidden="1" thickTop="1" thickBot="1" x14ac:dyDescent="0.3">
      <c r="A146" s="309">
        <v>125</v>
      </c>
      <c r="B146" s="91"/>
      <c r="C146" s="342" t="s">
        <v>43</v>
      </c>
      <c r="D146" s="310"/>
      <c r="E146" s="311"/>
      <c r="F146" s="312"/>
      <c r="G146" s="313"/>
      <c r="H146" s="314"/>
      <c r="I146" s="314"/>
      <c r="J146" s="315"/>
      <c r="K146" s="316"/>
      <c r="L146" s="317" t="str">
        <f t="shared" si="65"/>
        <v/>
      </c>
      <c r="M146" s="317" t="str">
        <f t="shared" si="66"/>
        <v/>
      </c>
      <c r="N146" s="317" t="str">
        <f t="shared" si="67"/>
        <v/>
      </c>
      <c r="O146" s="318" t="str">
        <f t="shared" si="68"/>
        <v/>
      </c>
      <c r="P146" s="319" t="str">
        <f t="shared" si="120"/>
        <v/>
      </c>
      <c r="Q146" s="320" t="str">
        <f t="shared" si="69"/>
        <v/>
      </c>
      <c r="R146" s="321" t="str">
        <f t="shared" si="70"/>
        <v/>
      </c>
      <c r="S146" s="319" t="str">
        <f t="shared" si="71"/>
        <v/>
      </c>
      <c r="T146" s="320" t="str">
        <f t="shared" si="72"/>
        <v/>
      </c>
      <c r="U146" s="321" t="str">
        <f t="shared" si="73"/>
        <v/>
      </c>
      <c r="V146" s="319" t="str">
        <f t="shared" si="74"/>
        <v/>
      </c>
      <c r="W146" s="320" t="str">
        <f t="shared" si="75"/>
        <v/>
      </c>
      <c r="X146" s="322">
        <f t="shared" si="76"/>
        <v>0</v>
      </c>
      <c r="Y146" s="322">
        <f t="shared" si="77"/>
        <v>0</v>
      </c>
      <c r="Z146" s="322">
        <f t="shared" si="78"/>
        <v>0</v>
      </c>
      <c r="AA146" s="323">
        <f t="shared" si="79"/>
        <v>0</v>
      </c>
      <c r="AB146" s="324">
        <f t="shared" si="80"/>
        <v>0</v>
      </c>
      <c r="AC146" s="324" t="str">
        <f t="shared" si="81"/>
        <v>High Grade Span Group/High</v>
      </c>
      <c r="AD146" s="324" t="str">
        <f t="shared" si="82"/>
        <v/>
      </c>
      <c r="AE146" s="325" t="str">
        <f t="shared" si="83"/>
        <v/>
      </c>
      <c r="AF146" s="325" t="str">
        <f t="shared" si="84"/>
        <v/>
      </c>
      <c r="AG146" s="326" t="str">
        <f t="shared" si="85"/>
        <v/>
      </c>
      <c r="AH146" s="325" t="str">
        <f t="shared" si="86"/>
        <v/>
      </c>
      <c r="AI146" s="325" t="str">
        <f t="shared" si="87"/>
        <v/>
      </c>
      <c r="AJ146" s="326" t="str">
        <f t="shared" si="88"/>
        <v/>
      </c>
      <c r="AK146" s="325" t="str">
        <f t="shared" si="89"/>
        <v/>
      </c>
      <c r="AL146" s="325" t="str">
        <f t="shared" si="90"/>
        <v/>
      </c>
      <c r="AM146" s="326" t="str">
        <f t="shared" si="91"/>
        <v/>
      </c>
      <c r="AN146" s="327" t="str">
        <f t="shared" si="92"/>
        <v/>
      </c>
      <c r="AO146" s="328" t="str">
        <f t="shared" si="93"/>
        <v/>
      </c>
      <c r="AP146" s="325" t="str">
        <f t="shared" si="94"/>
        <v/>
      </c>
      <c r="AQ146" s="326" t="str">
        <f t="shared" si="95"/>
        <v/>
      </c>
      <c r="AR146" s="328" t="str">
        <f t="shared" si="96"/>
        <v/>
      </c>
      <c r="AS146" s="325" t="str">
        <f t="shared" si="97"/>
        <v/>
      </c>
      <c r="AT146" s="326" t="str">
        <f t="shared" si="98"/>
        <v/>
      </c>
      <c r="AU146" s="328" t="str">
        <f t="shared" si="99"/>
        <v/>
      </c>
      <c r="AV146" s="325" t="str">
        <f t="shared" si="100"/>
        <v/>
      </c>
      <c r="AW146" s="326" t="str">
        <f t="shared" si="101"/>
        <v/>
      </c>
      <c r="AX146" s="329"/>
      <c r="AY146" s="326" t="str">
        <f t="shared" si="102"/>
        <v/>
      </c>
      <c r="AZ146" s="326" t="str">
        <f t="shared" si="103"/>
        <v/>
      </c>
      <c r="BA146" s="330" t="str">
        <f t="shared" si="104"/>
        <v/>
      </c>
      <c r="BB146" s="331" t="str">
        <f t="shared" si="105"/>
        <v/>
      </c>
      <c r="BC146" s="332" t="str">
        <f t="shared" si="106"/>
        <v/>
      </c>
      <c r="BD146" s="330" t="str">
        <f t="shared" si="107"/>
        <v/>
      </c>
      <c r="BE146" s="331" t="str">
        <f t="shared" si="108"/>
        <v/>
      </c>
      <c r="BF146" s="332" t="str">
        <f t="shared" si="109"/>
        <v/>
      </c>
      <c r="BG146" s="330" t="str">
        <f t="shared" si="110"/>
        <v/>
      </c>
      <c r="BH146" s="333" t="str">
        <f t="shared" si="111"/>
        <v/>
      </c>
      <c r="BI146" s="334" t="str">
        <f t="shared" si="112"/>
        <v/>
      </c>
      <c r="BJ146" s="334" t="str">
        <f t="shared" si="113"/>
        <v/>
      </c>
      <c r="BK146" s="335" t="str">
        <f t="shared" si="114"/>
        <v/>
      </c>
      <c r="BL146" s="336" t="str">
        <f t="shared" si="121"/>
        <v/>
      </c>
      <c r="BM146" s="337" t="str">
        <f t="shared" si="122"/>
        <v/>
      </c>
      <c r="BN146" s="338" t="str">
        <f t="shared" si="123"/>
        <v/>
      </c>
      <c r="BO146" s="339" t="str">
        <f t="shared" si="124"/>
        <v/>
      </c>
      <c r="BP146" s="337" t="str">
        <f t="shared" si="125"/>
        <v/>
      </c>
      <c r="BQ146" s="338" t="str">
        <f t="shared" si="126"/>
        <v/>
      </c>
      <c r="BR146" s="339" t="str">
        <f t="shared" si="127"/>
        <v/>
      </c>
      <c r="BS146" s="337" t="str">
        <f t="shared" si="128"/>
        <v/>
      </c>
      <c r="BT146" s="320" t="str">
        <f t="shared" si="129"/>
        <v/>
      </c>
      <c r="BU146" s="334" t="str">
        <f t="shared" si="115"/>
        <v/>
      </c>
      <c r="BV146" s="334" t="str">
        <f t="shared" si="116"/>
        <v/>
      </c>
      <c r="BW146" s="334" t="str">
        <f t="shared" si="117"/>
        <v/>
      </c>
      <c r="BX146" s="340" t="str">
        <f t="shared" si="118"/>
        <v/>
      </c>
      <c r="BY146" s="341" t="str">
        <f t="shared" si="119"/>
        <v/>
      </c>
    </row>
    <row r="147" spans="1:77" s="4" customFormat="1" ht="15.75" thickTop="1" x14ac:dyDescent="0.2">
      <c r="A147" s="19">
        <v>101</v>
      </c>
      <c r="B147" s="19"/>
      <c r="C147" s="19"/>
      <c r="D147" s="19"/>
      <c r="E147" s="19"/>
      <c r="F147" s="19"/>
      <c r="G147" s="19"/>
      <c r="H147" s="19"/>
      <c r="I147" s="19"/>
      <c r="J147" s="19"/>
      <c r="K147" s="19"/>
      <c r="L147" s="19" t="str">
        <f t="shared" si="65"/>
        <v/>
      </c>
      <c r="M147" s="19" t="str">
        <f t="shared" si="66"/>
        <v/>
      </c>
      <c r="N147" s="19" t="str">
        <f t="shared" si="67"/>
        <v/>
      </c>
      <c r="O147" s="19" t="str">
        <f t="shared" si="68"/>
        <v/>
      </c>
      <c r="P147" s="19" t="str">
        <f t="shared" si="120"/>
        <v/>
      </c>
      <c r="Q147" s="19" t="str">
        <f t="shared" si="69"/>
        <v/>
      </c>
      <c r="R147" s="19" t="str">
        <f t="shared" si="70"/>
        <v/>
      </c>
      <c r="S147" s="19" t="str">
        <f t="shared" si="71"/>
        <v/>
      </c>
      <c r="T147" s="19" t="str">
        <f t="shared" si="72"/>
        <v/>
      </c>
      <c r="U147" s="19" t="str">
        <f t="shared" si="73"/>
        <v/>
      </c>
      <c r="V147" s="19" t="str">
        <f t="shared" si="74"/>
        <v/>
      </c>
      <c r="W147" s="19" t="str">
        <f>IF($D147="","",IF(U147="yes",(V147/V$18),IF(OR(V147&lt;$U118,V147&gt;W$18),(V147/V$18))))</f>
        <v/>
      </c>
      <c r="X147" s="19" t="str">
        <f>IF(C147="","",IF($D147="",$G147,""))</f>
        <v/>
      </c>
      <c r="Y147" s="19" t="str">
        <f t="shared" si="77"/>
        <v/>
      </c>
      <c r="Z147" s="19" t="str">
        <f t="shared" si="78"/>
        <v/>
      </c>
      <c r="AA147" s="19" t="str">
        <f t="shared" si="79"/>
        <v/>
      </c>
      <c r="AB147" s="19">
        <f t="shared" si="80"/>
        <v>0</v>
      </c>
      <c r="AC147" s="19"/>
      <c r="AD147" s="19"/>
      <c r="AE147" s="343"/>
      <c r="AF147" s="344"/>
      <c r="AG147" s="345"/>
      <c r="AH147" s="343"/>
      <c r="AI147" s="344">
        <f>SUM(AI22:AI32)</f>
        <v>0</v>
      </c>
      <c r="AJ147" s="345" t="str">
        <f>IF(AI147="","",IF(AI147&gt;=$CA$12,"Yes",IF(AI147&lt;#REF!,"NC")))</f>
        <v>Yes</v>
      </c>
      <c r="AK147" s="343"/>
      <c r="AL147" s="346"/>
      <c r="AM147" s="345"/>
      <c r="AN147" s="347"/>
      <c r="AO147" s="343"/>
      <c r="AP147" s="348"/>
      <c r="AQ147" s="345"/>
      <c r="AR147" s="343"/>
      <c r="AS147" s="344"/>
      <c r="AT147" s="345"/>
      <c r="AU147" s="343"/>
      <c r="AV147" s="346"/>
      <c r="AW147" s="345"/>
      <c r="AX147" s="349"/>
      <c r="AY147" s="343"/>
      <c r="AZ147" s="343"/>
      <c r="BA147" s="345"/>
      <c r="BB147" s="343"/>
      <c r="BC147" s="343"/>
      <c r="BD147" s="345"/>
      <c r="BE147" s="343"/>
      <c r="BF147" s="343"/>
      <c r="BG147" s="345"/>
      <c r="BH147" s="350"/>
      <c r="BI147" s="351"/>
      <c r="BJ147" s="351"/>
      <c r="BK147" s="352"/>
      <c r="BL147" s="343"/>
      <c r="BM147" s="343"/>
      <c r="BN147" s="345"/>
      <c r="BO147" s="343"/>
      <c r="BP147" s="343"/>
      <c r="BQ147" s="345"/>
      <c r="BR147" s="343"/>
      <c r="BS147" s="343"/>
      <c r="BT147" s="345"/>
      <c r="BU147" s="351"/>
      <c r="BV147" s="351"/>
      <c r="BW147" s="351"/>
      <c r="BX147" s="351"/>
      <c r="BY147" s="351"/>
    </row>
  </sheetData>
  <sheetProtection algorithmName="SHA-512" hashValue="JuCX59yTEf5NjGdJrBwcbfIlsbXDXAOZO0tsd4lHheBDKciPVoueHXTKlrKpOokY0eKTJytuJwMWJ8TWQ/YLAw==" saltValue="t+3mj7BNq4ngjmyGjAll2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C21:D21"/>
    <mergeCell ref="AH19:AJ19"/>
    <mergeCell ref="AK19:AM19"/>
    <mergeCell ref="AO19:AQ19"/>
    <mergeCell ref="AR19:AT19"/>
    <mergeCell ref="AD19:AD20"/>
    <mergeCell ref="AE19:AG19"/>
    <mergeCell ref="Y19:Y20"/>
    <mergeCell ref="Z19:Z20"/>
    <mergeCell ref="AA19:AA20"/>
    <mergeCell ref="AB19:AB20"/>
    <mergeCell ref="AC19:AC20"/>
    <mergeCell ref="BL19:BN19"/>
    <mergeCell ref="BO19:BQ19"/>
    <mergeCell ref="BR19:BT19"/>
    <mergeCell ref="AU19:AW19"/>
    <mergeCell ref="BH19:BK19"/>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AE18:AG18"/>
    <mergeCell ref="AH18:AJ18"/>
    <mergeCell ref="AK18:AM18"/>
    <mergeCell ref="AO18:AQ18"/>
    <mergeCell ref="AR18:AT18"/>
    <mergeCell ref="J17:J18"/>
    <mergeCell ref="X17:X18"/>
    <mergeCell ref="Y17:Y18"/>
    <mergeCell ref="Z17:Z18"/>
    <mergeCell ref="AA17:AA18"/>
    <mergeCell ref="L18:N18"/>
    <mergeCell ref="E17:E18"/>
    <mergeCell ref="F17:F18"/>
    <mergeCell ref="G17:G18"/>
    <mergeCell ref="H17:H18"/>
    <mergeCell ref="I17:I18"/>
    <mergeCell ref="C16:E16"/>
    <mergeCell ref="H16:I16"/>
    <mergeCell ref="BL16:BN16"/>
    <mergeCell ref="BO16:BQ16"/>
    <mergeCell ref="BR16:BT16"/>
    <mergeCell ref="H14:I14"/>
    <mergeCell ref="BL14:BN14"/>
    <mergeCell ref="BO14:BQ14"/>
    <mergeCell ref="BR14:BT14"/>
    <mergeCell ref="H15:I15"/>
    <mergeCell ref="BL15:BN15"/>
    <mergeCell ref="BO15:BQ15"/>
    <mergeCell ref="BR15:BT15"/>
    <mergeCell ref="BL11:BT11"/>
    <mergeCell ref="BL12:BN12"/>
    <mergeCell ref="BO12:BQ12"/>
    <mergeCell ref="BR12:BT12"/>
    <mergeCell ref="BL13:BN13"/>
    <mergeCell ref="BO13:BQ13"/>
    <mergeCell ref="BR13:BT13"/>
    <mergeCell ref="A7:L7"/>
    <mergeCell ref="BH7:BK7"/>
    <mergeCell ref="F9:G9"/>
    <mergeCell ref="I9:J9"/>
    <mergeCell ref="AY11:BG11"/>
    <mergeCell ref="A1:BK2"/>
    <mergeCell ref="A3:J3"/>
    <mergeCell ref="BH3:BK3"/>
    <mergeCell ref="A5:B5"/>
    <mergeCell ref="C5:D5"/>
    <mergeCell ref="G5:I5"/>
  </mergeCells>
  <conditionalFormatting sqref="C5:D5 J5 C9 I9">
    <cfRule type="cellIs" dxfId="23" priority="8" stopIfTrue="1" operator="equal">
      <formula>0</formula>
    </cfRule>
  </conditionalFormatting>
  <conditionalFormatting sqref="E9:F9">
    <cfRule type="cellIs" dxfId="22" priority="1" stopIfTrue="1" operator="equal">
      <formula>0</formula>
    </cfRule>
  </conditionalFormatting>
  <conditionalFormatting sqref="K9">
    <cfRule type="cellIs" dxfId="21" priority="10" stopIfTrue="1" operator="equal">
      <formula>0</formula>
    </cfRule>
  </conditionalFormatting>
  <conditionalFormatting sqref="L22:N146">
    <cfRule type="cellIs" dxfId="20" priority="24" stopIfTrue="1" operator="equal">
      <formula>"NC"</formula>
    </cfRule>
  </conditionalFormatting>
  <conditionalFormatting sqref="O22:O146 BL22:BL146">
    <cfRule type="cellIs" dxfId="19" priority="25" stopIfTrue="1" operator="equal">
      <formula>"NC"</formula>
    </cfRule>
  </conditionalFormatting>
  <conditionalFormatting sqref="P22:P146 S22:S146 V22:V146 BC22:BC146 BF22:BF146 BM22:BM146 BP22:BP146 BS22:BS146">
    <cfRule type="cellIs" dxfId="18" priority="26" stopIfTrue="1" operator="equal">
      <formula>"""NC"""</formula>
    </cfRule>
  </conditionalFormatting>
  <conditionalFormatting sqref="Q22:Q146 W22:W146 BA22:BA146 BD22:BD146 BG22:BG146 BN22:BN146 BQ22:BQ146 BT22:BT146">
    <cfRule type="cellIs" dxfId="17" priority="12" stopIfTrue="1" operator="between">
      <formula>0.1</formula>
      <formula>0.9</formula>
    </cfRule>
    <cfRule type="cellIs" dxfId="16" priority="13" stopIfTrue="1" operator="between">
      <formula>1.1000001</formula>
      <formula>5</formula>
    </cfRule>
  </conditionalFormatting>
  <conditionalFormatting sqref="R22:R146 U22:U146 BB22:BB146 BE22:BE146 BO22:BO146 BR22:BR146">
    <cfRule type="cellIs" dxfId="15" priority="27" stopIfTrue="1" operator="between">
      <formula>$R$18</formula>
      <formula>$T$18</formula>
    </cfRule>
    <cfRule type="cellIs" dxfId="14" priority="28" stopIfTrue="1" operator="equal">
      <formula>"""yes"""</formula>
    </cfRule>
    <cfRule type="cellIs" dxfId="13" priority="29" stopIfTrue="1" operator="equal">
      <formula>"NC"</formula>
    </cfRule>
  </conditionalFormatting>
  <conditionalFormatting sqref="T22:T146">
    <cfRule type="cellIs" dxfId="12" priority="14" stopIfTrue="1" operator="between">
      <formula>0.1</formula>
      <formula>0.9</formula>
    </cfRule>
    <cfRule type="cellIs" dxfId="11" priority="15" stopIfTrue="1" operator="between">
      <formula>1.100001</formula>
      <formula>5</formula>
    </cfRule>
  </conditionalFormatting>
  <conditionalFormatting sqref="AN22:AN146">
    <cfRule type="cellIs" dxfId="10" priority="19" stopIfTrue="1" operator="equal">
      <formula>"above"</formula>
    </cfRule>
    <cfRule type="cellIs" dxfId="9" priority="20" stopIfTrue="1" operator="equal">
      <formula>"below"</formula>
    </cfRule>
  </conditionalFormatting>
  <conditionalFormatting sqref="BH22:BH146">
    <cfRule type="cellIs" dxfId="8" priority="21" stopIfTrue="1" operator="greaterThan">
      <formula>$F$16</formula>
    </cfRule>
    <cfRule type="cellIs" dxfId="7" priority="22" stopIfTrue="1" operator="lessThan">
      <formula>$F$16</formula>
    </cfRule>
  </conditionalFormatting>
  <conditionalFormatting sqref="BI9">
    <cfRule type="cellIs" dxfId="6" priority="5" stopIfTrue="1" operator="equal">
      <formula>0</formula>
    </cfRule>
  </conditionalFormatting>
  <conditionalFormatting sqref="BI22:BK146">
    <cfRule type="cellIs" dxfId="5" priority="11" stopIfTrue="1" operator="equal">
      <formula>"NC"</formula>
    </cfRule>
  </conditionalFormatting>
  <conditionalFormatting sqref="BK9:BL9">
    <cfRule type="cellIs" dxfId="4" priority="7" stopIfTrue="1" operator="equal">
      <formula>0</formula>
    </cfRule>
  </conditionalFormatting>
  <conditionalFormatting sqref="BU22:BW146">
    <cfRule type="cellIs" dxfId="3" priority="23" stopIfTrue="1" operator="equal">
      <formula>"NC"</formula>
    </cfRule>
  </conditionalFormatting>
  <conditionalFormatting sqref="BX22:BX146">
    <cfRule type="cellIs" dxfId="2" priority="16" stopIfTrue="1" operator="greaterThan">
      <formula>0</formula>
    </cfRule>
  </conditionalFormatting>
  <conditionalFormatting sqref="BY22:BY146">
    <cfRule type="cellIs" dxfId="1" priority="17" stopIfTrue="1" operator="equal">
      <formula>$BX$16</formula>
    </cfRule>
    <cfRule type="cellIs" dxfId="0" priority="18" stopIfTrue="1" operator="equal">
      <formula>$BX$15</formula>
    </cfRule>
  </conditionalFormatting>
  <dataValidations count="6">
    <dataValidation type="custom" allowBlank="1" showInputMessage="1" showErrorMessage="1" errorTitle="Enter a Y" error="All Campuses must be Title I or Skipped" sqref="D22:D137" xr:uid="{00000000-0002-0000-1000-000000000000}">
      <formula1>OR(E23="Y",E23="y")</formula1>
    </dataValidation>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1000-000001000000}">
      <formula1>6</formula1>
      <formula2>6</formula2>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1000-000002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1000-000003000000}">
      <formula1>$C$138:$C$146</formula1>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1000-000004000000}"/>
    <dataValidation type="textLength" allowBlank="1" showInputMessage="1" showErrorMessage="1" error="Please enter three-digit campus number" sqref="B22:B137" xr:uid="{00000000-0002-0000-1000-000005000000}">
      <formula1>0</formula1>
      <formula2>3</formula2>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35"/>
  </sheetPr>
  <dimension ref="A1:IV247"/>
  <sheetViews>
    <sheetView showGridLines="0" tabSelected="1" zoomScale="40" zoomScaleNormal="40" zoomScaleSheetLayoutView="80" workbookViewId="0">
      <pane xSplit="11" ySplit="22" topLeftCell="L23" activePane="bottomRight" state="frozen"/>
      <selection activeCell="C5" sqref="C5:E5"/>
      <selection pane="topRight" activeCell="C5" sqref="C5:E5"/>
      <selection pane="bottomLeft" activeCell="C5" sqref="C5:E5"/>
      <selection pane="bottomRight" activeCell="D5" sqref="D5:F5"/>
    </sheetView>
  </sheetViews>
  <sheetFormatPr defaultColWidth="27" defaultRowHeight="0" customHeight="1" zeroHeight="1" x14ac:dyDescent="0.2"/>
  <cols>
    <col min="1" max="1" width="27" hidden="1" customWidth="1"/>
    <col min="2" max="2" width="6" style="11" customWidth="1"/>
    <col min="3" max="3" width="13.5703125" style="12" customWidth="1"/>
    <col min="4" max="4" width="41.5703125" style="13" customWidth="1"/>
    <col min="5" max="5" width="26.42578125" style="14" customWidth="1"/>
    <col min="6" max="6" width="14.42578125" style="16" hidden="1" customWidth="1"/>
    <col min="7" max="7" width="14.85546875" style="47" customWidth="1"/>
    <col min="8" max="8" width="17.5703125" style="15" customWidth="1"/>
    <col min="9" max="9" width="16.5703125" style="2" customWidth="1"/>
    <col min="10" max="10" width="17.5703125" style="2" customWidth="1"/>
    <col min="11" max="11" width="3.42578125" style="2" customWidth="1"/>
    <col min="12" max="12" width="13.42578125" style="2" customWidth="1"/>
    <col min="13" max="13" width="14.85546875" style="2" customWidth="1"/>
    <col min="14" max="14" width="15.42578125" style="8" customWidth="1"/>
    <col min="15" max="15" width="12.5703125" style="2" customWidth="1"/>
    <col min="16" max="16" width="16.42578125" style="6" customWidth="1"/>
    <col min="17" max="17" width="14.5703125" style="2" customWidth="1"/>
    <col min="18" max="18" width="12.5703125" style="3" customWidth="1"/>
    <col min="19" max="19" width="18.5703125" style="6" customWidth="1"/>
    <col min="20" max="20" width="14.5703125" style="3" customWidth="1"/>
    <col min="21" max="21" width="12.5703125" style="3" customWidth="1"/>
    <col min="22" max="22" width="15" style="6" customWidth="1"/>
    <col min="23" max="23" width="14.5703125" style="9" customWidth="1"/>
    <col min="24" max="24" width="18.85546875" style="17" hidden="1" customWidth="1"/>
    <col min="25" max="27" width="18.85546875" style="18" hidden="1" customWidth="1"/>
    <col min="28" max="28" width="20.140625" hidden="1" customWidth="1"/>
    <col min="29" max="29" width="7.140625" hidden="1" customWidth="1"/>
    <col min="30" max="32" width="27" hidden="1" customWidth="1"/>
    <col min="33" max="33" width="37.42578125" hidden="1" customWidth="1"/>
    <col min="34" max="16384" width="27" style="76"/>
  </cols>
  <sheetData>
    <row r="1" spans="1:256" ht="100.5" customHeight="1" thickTop="1" x14ac:dyDescent="0.2">
      <c r="B1" s="721" t="s">
        <v>192</v>
      </c>
      <c r="C1" s="722"/>
      <c r="D1" s="722"/>
      <c r="E1" s="722"/>
      <c r="F1" s="722"/>
      <c r="G1" s="722"/>
      <c r="H1" s="722"/>
      <c r="I1" s="722"/>
      <c r="J1" s="722"/>
      <c r="K1" s="722"/>
      <c r="L1" s="722"/>
      <c r="M1" s="722"/>
      <c r="N1" s="722"/>
      <c r="O1" s="722"/>
      <c r="P1" s="722"/>
      <c r="Q1" s="722"/>
      <c r="R1" s="722"/>
      <c r="S1" s="722"/>
      <c r="T1" s="722"/>
      <c r="U1" s="722"/>
      <c r="V1" s="722"/>
      <c r="W1" s="723"/>
    </row>
    <row r="2" spans="1:256" ht="23.25" customHeight="1" x14ac:dyDescent="0.35">
      <c r="B2" s="142"/>
      <c r="C2" s="143"/>
      <c r="D2" s="706" t="s">
        <v>185</v>
      </c>
      <c r="E2" s="704"/>
      <c r="F2" s="704"/>
      <c r="G2" s="704"/>
      <c r="H2" s="704"/>
      <c r="I2" s="704"/>
      <c r="J2" s="705"/>
      <c r="K2" s="162"/>
      <c r="L2" s="163"/>
      <c r="M2" s="164"/>
      <c r="N2" s="164"/>
      <c r="O2" s="164"/>
      <c r="P2" s="164"/>
      <c r="Q2" s="136"/>
      <c r="R2" s="136"/>
      <c r="S2" s="136"/>
      <c r="T2" s="136"/>
      <c r="U2" s="136"/>
      <c r="V2" s="136"/>
      <c r="W2" s="137"/>
    </row>
    <row r="3" spans="1:256" ht="23.25" x14ac:dyDescent="0.2">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499999999999993" customHeight="1" thickBot="1" x14ac:dyDescent="0.2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25">
      <c r="B5" s="728" t="s">
        <v>50</v>
      </c>
      <c r="C5" s="729"/>
      <c r="D5" s="730"/>
      <c r="E5" s="731"/>
      <c r="F5" s="732"/>
      <c r="G5" s="733" t="s">
        <v>49</v>
      </c>
      <c r="H5" s="734"/>
      <c r="I5" s="735"/>
      <c r="J5" s="510"/>
      <c r="K5" s="209"/>
      <c r="L5" s="591" t="s">
        <v>52</v>
      </c>
      <c r="M5" s="718"/>
      <c r="N5" s="719"/>
      <c r="O5" s="719"/>
      <c r="P5" s="719"/>
      <c r="Q5" s="720"/>
      <c r="R5" s="514" t="s">
        <v>53</v>
      </c>
      <c r="S5" s="736"/>
      <c r="T5" s="737"/>
      <c r="U5" s="514" t="s">
        <v>54</v>
      </c>
      <c r="V5" s="511"/>
      <c r="W5" s="140"/>
    </row>
    <row r="6" spans="1:256" ht="9.9499999999999993" customHeight="1" thickBot="1" x14ac:dyDescent="0.2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25">
      <c r="B7" s="144"/>
      <c r="C7" s="141"/>
      <c r="D7" s="141"/>
      <c r="E7" s="141"/>
      <c r="F7" s="141"/>
      <c r="G7" s="141"/>
      <c r="H7" s="141"/>
      <c r="I7" s="141"/>
      <c r="J7" s="141"/>
      <c r="K7" s="141"/>
      <c r="L7" s="592" t="s">
        <v>166</v>
      </c>
      <c r="M7" s="718"/>
      <c r="N7" s="719"/>
      <c r="O7" s="719"/>
      <c r="P7" s="719"/>
      <c r="Q7" s="720"/>
      <c r="R7" s="508" t="s">
        <v>55</v>
      </c>
      <c r="S7" s="715"/>
      <c r="T7" s="716"/>
      <c r="U7" s="716"/>
      <c r="V7" s="717"/>
      <c r="W7" s="139"/>
    </row>
    <row r="8" spans="1:256" ht="9.9499999999999993" customHeight="1" thickBot="1" x14ac:dyDescent="0.25">
      <c r="B8" s="150"/>
      <c r="C8" s="151"/>
      <c r="D8" s="151"/>
      <c r="E8" s="151"/>
      <c r="F8" s="151"/>
      <c r="G8" s="151"/>
      <c r="H8" s="151"/>
      <c r="I8" s="151"/>
      <c r="J8" s="151"/>
      <c r="K8" s="151"/>
      <c r="L8" s="152"/>
      <c r="M8" s="152"/>
      <c r="N8" s="152"/>
      <c r="O8" s="152"/>
      <c r="P8" s="152"/>
      <c r="Q8" s="152"/>
      <c r="R8" s="152"/>
      <c r="S8" s="152"/>
      <c r="T8" s="152"/>
      <c r="U8" s="152"/>
      <c r="V8" s="152"/>
      <c r="W8" s="153"/>
    </row>
    <row r="9" spans="1:256" ht="9.9499999999999993" customHeight="1" thickBot="1" x14ac:dyDescent="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2">
      <c r="B10" s="118"/>
      <c r="C10" s="753"/>
      <c r="D10" s="753"/>
      <c r="E10" s="753"/>
      <c r="F10" s="132"/>
      <c r="G10" s="745"/>
      <c r="H10" s="746"/>
      <c r="I10" s="747"/>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3">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4">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3">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25">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25">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5" x14ac:dyDescent="0.2">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35" hidden="1" customHeight="1" thickBot="1" x14ac:dyDescent="0.25">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1" customHeight="1" x14ac:dyDescent="0.2">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350000000000001" customHeight="1" x14ac:dyDescent="0.2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350000000000001" customHeight="1" thickBot="1" x14ac:dyDescent="0.3">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599999999999994" customHeight="1" x14ac:dyDescent="0.2">
      <c r="A21" s="58" t="s">
        <v>46</v>
      </c>
      <c r="B21" s="790"/>
      <c r="C21" s="791"/>
      <c r="D21" s="793"/>
      <c r="E21" s="795"/>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350000000000001" customHeight="1" thickBot="1" x14ac:dyDescent="0.3">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str">
        <f>IF( $J$5="","",AVERAGE(P23:P246))</f>
        <v/>
      </c>
      <c r="Q22" s="627"/>
      <c r="R22" s="628"/>
      <c r="S22" s="628" t="str">
        <f>IF($J$5="","",AVERAGE(S23:S246))</f>
        <v/>
      </c>
      <c r="T22" s="627"/>
      <c r="U22" s="628"/>
      <c r="V22" s="387" t="str">
        <f>IF($J$5="","",AVERAGE(V23:V246))</f>
        <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2">
      <c r="B23" s="104">
        <v>1</v>
      </c>
      <c r="C23" s="290"/>
      <c r="D23" s="611"/>
      <c r="E23" s="290"/>
      <c r="F23" s="613"/>
      <c r="G23" s="641"/>
      <c r="H23" s="614"/>
      <c r="I23" s="614"/>
      <c r="J23" s="641"/>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2">
      <c r="B24" s="106">
        <v>2</v>
      </c>
      <c r="C24" s="60"/>
      <c r="D24" s="87"/>
      <c r="E24" s="60"/>
      <c r="F24" s="146"/>
      <c r="G24" s="642"/>
      <c r="H24" s="89"/>
      <c r="I24" s="89"/>
      <c r="J24" s="642"/>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2">
      <c r="B25" s="106">
        <v>3</v>
      </c>
      <c r="C25" s="60"/>
      <c r="D25" s="87"/>
      <c r="E25" s="60"/>
      <c r="F25" s="146"/>
      <c r="G25" s="642"/>
      <c r="H25" s="89"/>
      <c r="I25" s="89"/>
      <c r="J25" s="642"/>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2">
      <c r="B26" s="106">
        <v>4</v>
      </c>
      <c r="C26" s="60"/>
      <c r="D26" s="87"/>
      <c r="E26" s="60"/>
      <c r="F26" s="146"/>
      <c r="G26" s="642"/>
      <c r="H26" s="89"/>
      <c r="I26" s="89"/>
      <c r="J26" s="642"/>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2">
      <c r="B27" s="106">
        <v>5</v>
      </c>
      <c r="C27" s="60"/>
      <c r="D27" s="87"/>
      <c r="E27" s="60"/>
      <c r="F27" s="146"/>
      <c r="G27" s="642"/>
      <c r="H27" s="89"/>
      <c r="I27" s="89"/>
      <c r="J27" s="642"/>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2">
      <c r="B28" s="106">
        <v>6</v>
      </c>
      <c r="C28" s="60"/>
      <c r="D28" s="87"/>
      <c r="E28" s="60"/>
      <c r="F28" s="146"/>
      <c r="G28" s="642"/>
      <c r="H28" s="89"/>
      <c r="I28" s="89"/>
      <c r="J28" s="642"/>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2">
      <c r="B29" s="106">
        <v>7</v>
      </c>
      <c r="C29" s="60"/>
      <c r="D29" s="87"/>
      <c r="E29" s="60"/>
      <c r="F29" s="146"/>
      <c r="G29" s="642"/>
      <c r="H29" s="89"/>
      <c r="I29" s="89"/>
      <c r="J29" s="642"/>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2">
      <c r="B30" s="106">
        <v>8</v>
      </c>
      <c r="C30" s="60"/>
      <c r="D30" s="87"/>
      <c r="E30" s="60"/>
      <c r="F30" s="146"/>
      <c r="G30" s="642"/>
      <c r="H30" s="89"/>
      <c r="I30" s="89"/>
      <c r="J30" s="642"/>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2">
      <c r="B31" s="106">
        <v>9</v>
      </c>
      <c r="C31" s="60"/>
      <c r="D31" s="87"/>
      <c r="E31" s="60"/>
      <c r="F31" s="146"/>
      <c r="G31" s="642"/>
      <c r="H31" s="89"/>
      <c r="I31" s="89"/>
      <c r="J31" s="642"/>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2">
      <c r="B32" s="106">
        <v>10</v>
      </c>
      <c r="C32" s="60"/>
      <c r="D32" s="87"/>
      <c r="E32" s="60"/>
      <c r="F32" s="146"/>
      <c r="G32" s="642"/>
      <c r="H32" s="89"/>
      <c r="I32" s="89"/>
      <c r="J32" s="642"/>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2">
      <c r="B33" s="106">
        <v>11</v>
      </c>
      <c r="C33" s="60"/>
      <c r="D33" s="87"/>
      <c r="E33" s="60"/>
      <c r="F33" s="146"/>
      <c r="G33" s="642"/>
      <c r="H33" s="89"/>
      <c r="I33" s="89"/>
      <c r="J33" s="642"/>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2">
      <c r="B34" s="106">
        <v>12</v>
      </c>
      <c r="C34" s="60"/>
      <c r="D34" s="87"/>
      <c r="E34" s="60"/>
      <c r="F34" s="146"/>
      <c r="G34" s="642"/>
      <c r="H34" s="89"/>
      <c r="I34" s="89"/>
      <c r="J34" s="642"/>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2">
      <c r="B35" s="106">
        <v>13</v>
      </c>
      <c r="C35" s="60"/>
      <c r="D35" s="87"/>
      <c r="E35" s="60"/>
      <c r="F35" s="146"/>
      <c r="G35" s="642"/>
      <c r="H35" s="89"/>
      <c r="I35" s="89"/>
      <c r="J35" s="642"/>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2">
      <c r="B36" s="106">
        <v>14</v>
      </c>
      <c r="C36" s="60"/>
      <c r="D36" s="87"/>
      <c r="E36" s="60"/>
      <c r="F36" s="146"/>
      <c r="G36" s="642"/>
      <c r="H36" s="89"/>
      <c r="I36" s="89"/>
      <c r="J36" s="642"/>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2">
      <c r="B37" s="106">
        <v>15</v>
      </c>
      <c r="C37" s="60"/>
      <c r="D37" s="87"/>
      <c r="E37" s="60"/>
      <c r="F37" s="146"/>
      <c r="G37" s="642"/>
      <c r="H37" s="89"/>
      <c r="I37" s="89"/>
      <c r="J37" s="642"/>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2">
      <c r="B38" s="106">
        <v>16</v>
      </c>
      <c r="C38" s="60"/>
      <c r="D38" s="87"/>
      <c r="E38" s="60"/>
      <c r="F38" s="146"/>
      <c r="G38" s="642"/>
      <c r="H38" s="89"/>
      <c r="I38" s="89"/>
      <c r="J38" s="642"/>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2">
      <c r="B39" s="106">
        <v>17</v>
      </c>
      <c r="C39" s="60"/>
      <c r="D39" s="87"/>
      <c r="E39" s="60"/>
      <c r="F39" s="146"/>
      <c r="G39" s="642"/>
      <c r="H39" s="89"/>
      <c r="I39" s="89"/>
      <c r="J39" s="642"/>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2">
      <c r="B40" s="106">
        <v>18</v>
      </c>
      <c r="C40" s="60"/>
      <c r="D40" s="87"/>
      <c r="E40" s="60"/>
      <c r="F40" s="146"/>
      <c r="G40" s="642"/>
      <c r="H40" s="89"/>
      <c r="I40" s="89"/>
      <c r="J40" s="642"/>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2">
      <c r="B41" s="106">
        <v>19</v>
      </c>
      <c r="C41" s="60"/>
      <c r="D41" s="87"/>
      <c r="E41" s="60"/>
      <c r="F41" s="146"/>
      <c r="G41" s="642"/>
      <c r="H41" s="89"/>
      <c r="I41" s="89"/>
      <c r="J41" s="642"/>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2">
      <c r="B42" s="106">
        <v>20</v>
      </c>
      <c r="C42" s="60"/>
      <c r="D42" s="87"/>
      <c r="E42" s="60"/>
      <c r="F42" s="146"/>
      <c r="G42" s="642"/>
      <c r="H42" s="89"/>
      <c r="I42" s="89"/>
      <c r="J42" s="642"/>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2">
      <c r="B43" s="106">
        <v>21</v>
      </c>
      <c r="C43" s="60"/>
      <c r="D43" s="87"/>
      <c r="E43" s="60"/>
      <c r="F43" s="146"/>
      <c r="G43" s="642"/>
      <c r="H43" s="89"/>
      <c r="I43" s="89"/>
      <c r="J43" s="642"/>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2">
      <c r="B44" s="106">
        <v>22</v>
      </c>
      <c r="C44" s="60"/>
      <c r="D44" s="87"/>
      <c r="E44" s="60"/>
      <c r="F44" s="146"/>
      <c r="G44" s="642"/>
      <c r="H44" s="89"/>
      <c r="I44" s="89"/>
      <c r="J44" s="642"/>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2">
      <c r="B45" s="106">
        <v>23</v>
      </c>
      <c r="C45" s="60"/>
      <c r="D45" s="87"/>
      <c r="E45" s="60"/>
      <c r="F45" s="146"/>
      <c r="G45" s="642"/>
      <c r="H45" s="89"/>
      <c r="I45" s="89"/>
      <c r="J45" s="642"/>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2">
      <c r="B46" s="106">
        <v>24</v>
      </c>
      <c r="C46" s="60"/>
      <c r="D46" s="87"/>
      <c r="E46" s="60"/>
      <c r="F46" s="146"/>
      <c r="G46" s="642"/>
      <c r="H46" s="89"/>
      <c r="I46" s="89"/>
      <c r="J46" s="642"/>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25">
      <c r="A47" s="4"/>
      <c r="B47" s="106">
        <v>25</v>
      </c>
      <c r="C47" s="60"/>
      <c r="D47" s="87"/>
      <c r="E47" s="60"/>
      <c r="F47" s="146"/>
      <c r="G47" s="642"/>
      <c r="H47" s="89"/>
      <c r="I47" s="89"/>
      <c r="J47" s="642"/>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2">
      <c r="B48" s="106">
        <v>26</v>
      </c>
      <c r="C48" s="60"/>
      <c r="D48" s="87"/>
      <c r="E48" s="60"/>
      <c r="F48" s="146"/>
      <c r="G48" s="642"/>
      <c r="H48" s="89"/>
      <c r="I48" s="89"/>
      <c r="J48" s="642"/>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2">
      <c r="B49" s="106">
        <v>27</v>
      </c>
      <c r="C49" s="60"/>
      <c r="D49" s="87"/>
      <c r="E49" s="60"/>
      <c r="F49" s="146"/>
      <c r="G49" s="642"/>
      <c r="H49" s="89"/>
      <c r="I49" s="89"/>
      <c r="J49" s="642"/>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2">
      <c r="B50" s="106">
        <v>28</v>
      </c>
      <c r="C50" s="60"/>
      <c r="D50" s="87"/>
      <c r="E50" s="60"/>
      <c r="F50" s="146"/>
      <c r="G50" s="642"/>
      <c r="H50" s="89"/>
      <c r="I50" s="89"/>
      <c r="J50" s="642"/>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2">
      <c r="B51" s="106">
        <v>29</v>
      </c>
      <c r="C51" s="60"/>
      <c r="D51" s="87"/>
      <c r="E51" s="60"/>
      <c r="F51" s="146"/>
      <c r="G51" s="642"/>
      <c r="H51" s="89"/>
      <c r="I51" s="89"/>
      <c r="J51" s="642"/>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2">
      <c r="B52" s="106">
        <v>30</v>
      </c>
      <c r="C52" s="60"/>
      <c r="D52" s="87"/>
      <c r="E52" s="60"/>
      <c r="F52" s="146"/>
      <c r="G52" s="642"/>
      <c r="H52" s="89"/>
      <c r="I52" s="89"/>
      <c r="J52" s="642"/>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2">
      <c r="B53" s="106">
        <v>31</v>
      </c>
      <c r="C53" s="60"/>
      <c r="D53" s="87"/>
      <c r="E53" s="60"/>
      <c r="F53" s="146"/>
      <c r="G53" s="642"/>
      <c r="H53" s="89"/>
      <c r="I53" s="89"/>
      <c r="J53" s="642"/>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100000000000001" customHeight="1" x14ac:dyDescent="0.2">
      <c r="B54" s="106">
        <v>32</v>
      </c>
      <c r="C54" s="60"/>
      <c r="D54" s="87"/>
      <c r="E54" s="60"/>
      <c r="F54" s="146"/>
      <c r="G54" s="642"/>
      <c r="H54" s="89"/>
      <c r="I54" s="89"/>
      <c r="J54" s="642"/>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2">
      <c r="B55" s="106">
        <v>33</v>
      </c>
      <c r="C55" s="60"/>
      <c r="D55" s="87"/>
      <c r="E55" s="60"/>
      <c r="F55" s="146"/>
      <c r="G55" s="642"/>
      <c r="H55" s="89"/>
      <c r="I55" s="89"/>
      <c r="J55" s="642"/>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2">
      <c r="B56" s="106">
        <v>34</v>
      </c>
      <c r="C56" s="60"/>
      <c r="D56" s="87"/>
      <c r="E56" s="60"/>
      <c r="F56" s="146"/>
      <c r="G56" s="642"/>
      <c r="H56" s="89"/>
      <c r="I56" s="89"/>
      <c r="J56" s="642"/>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2">
      <c r="B57" s="106">
        <v>35</v>
      </c>
      <c r="C57" s="60"/>
      <c r="D57" s="87"/>
      <c r="E57" s="60"/>
      <c r="F57" s="146"/>
      <c r="G57" s="642"/>
      <c r="H57" s="89"/>
      <c r="I57" s="89"/>
      <c r="J57" s="642"/>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2">
      <c r="B58" s="106">
        <v>36</v>
      </c>
      <c r="C58" s="60"/>
      <c r="D58" s="87"/>
      <c r="E58" s="60"/>
      <c r="F58" s="146"/>
      <c r="G58" s="642"/>
      <c r="H58" s="89"/>
      <c r="I58" s="89"/>
      <c r="J58" s="642"/>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2">
      <c r="B59" s="106">
        <v>37</v>
      </c>
      <c r="C59" s="60"/>
      <c r="D59" s="87"/>
      <c r="E59" s="60"/>
      <c r="F59" s="146"/>
      <c r="G59" s="642"/>
      <c r="H59" s="89"/>
      <c r="I59" s="89"/>
      <c r="J59" s="642"/>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2">
      <c r="B60" s="106">
        <v>38</v>
      </c>
      <c r="C60" s="60"/>
      <c r="D60" s="87"/>
      <c r="E60" s="60"/>
      <c r="F60" s="146"/>
      <c r="G60" s="642"/>
      <c r="H60" s="89"/>
      <c r="I60" s="89"/>
      <c r="J60" s="642"/>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2">
      <c r="B61" s="106">
        <v>39</v>
      </c>
      <c r="C61" s="60"/>
      <c r="D61" s="87"/>
      <c r="E61" s="60"/>
      <c r="F61" s="146"/>
      <c r="G61" s="642"/>
      <c r="H61" s="89"/>
      <c r="I61" s="89"/>
      <c r="J61" s="642"/>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2">
      <c r="B62" s="106">
        <v>40</v>
      </c>
      <c r="C62" s="60"/>
      <c r="D62" s="87"/>
      <c r="E62" s="60"/>
      <c r="F62" s="146"/>
      <c r="G62" s="642"/>
      <c r="H62" s="89"/>
      <c r="I62" s="89"/>
      <c r="J62" s="642"/>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2">
      <c r="B63" s="106">
        <v>41</v>
      </c>
      <c r="C63" s="60"/>
      <c r="D63" s="87"/>
      <c r="E63" s="60"/>
      <c r="F63" s="146"/>
      <c r="G63" s="642"/>
      <c r="H63" s="89"/>
      <c r="I63" s="89"/>
      <c r="J63" s="642"/>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2">
      <c r="B64" s="106">
        <v>42</v>
      </c>
      <c r="C64" s="60"/>
      <c r="D64" s="87"/>
      <c r="E64" s="60"/>
      <c r="F64" s="146"/>
      <c r="G64" s="642"/>
      <c r="H64" s="89"/>
      <c r="I64" s="89"/>
      <c r="J64" s="642"/>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2">
      <c r="B65" s="106">
        <v>43</v>
      </c>
      <c r="C65" s="60"/>
      <c r="D65" s="87"/>
      <c r="E65" s="60"/>
      <c r="F65" s="146"/>
      <c r="G65" s="642"/>
      <c r="H65" s="89"/>
      <c r="I65" s="89"/>
      <c r="J65" s="642"/>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2">
      <c r="B66" s="106">
        <v>44</v>
      </c>
      <c r="C66" s="60"/>
      <c r="D66" s="87"/>
      <c r="E66" s="60"/>
      <c r="F66" s="146"/>
      <c r="G66" s="642"/>
      <c r="H66" s="89"/>
      <c r="I66" s="89"/>
      <c r="J66" s="642"/>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2">
      <c r="B67" s="106">
        <v>45</v>
      </c>
      <c r="C67" s="60"/>
      <c r="D67" s="87"/>
      <c r="E67" s="60"/>
      <c r="F67" s="146"/>
      <c r="G67" s="642"/>
      <c r="H67" s="89"/>
      <c r="I67" s="89"/>
      <c r="J67" s="642"/>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2">
      <c r="B68" s="106">
        <v>46</v>
      </c>
      <c r="C68" s="60"/>
      <c r="D68" s="87"/>
      <c r="E68" s="60"/>
      <c r="F68" s="146"/>
      <c r="G68" s="643"/>
      <c r="H68" s="89"/>
      <c r="I68" s="89"/>
      <c r="J68" s="643"/>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2">
      <c r="B69" s="106">
        <v>47</v>
      </c>
      <c r="C69" s="60"/>
      <c r="D69" s="87"/>
      <c r="E69" s="60"/>
      <c r="F69" s="146"/>
      <c r="G69" s="643"/>
      <c r="H69" s="89"/>
      <c r="I69" s="89"/>
      <c r="J69" s="643"/>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2">
      <c r="B70" s="106">
        <v>48</v>
      </c>
      <c r="C70" s="60"/>
      <c r="D70" s="87"/>
      <c r="E70" s="60"/>
      <c r="F70" s="146"/>
      <c r="G70" s="643"/>
      <c r="H70" s="89"/>
      <c r="I70" s="89"/>
      <c r="J70" s="643"/>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2">
      <c r="B71" s="106">
        <v>49</v>
      </c>
      <c r="C71" s="60"/>
      <c r="D71" s="87"/>
      <c r="E71" s="60"/>
      <c r="F71" s="146"/>
      <c r="G71" s="643"/>
      <c r="H71" s="89"/>
      <c r="I71" s="89"/>
      <c r="J71" s="643"/>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2">
      <c r="B72" s="106">
        <v>50</v>
      </c>
      <c r="C72" s="60"/>
      <c r="D72" s="87"/>
      <c r="E72" s="60"/>
      <c r="F72" s="146"/>
      <c r="G72" s="643"/>
      <c r="H72" s="89"/>
      <c r="I72" s="89"/>
      <c r="J72" s="643"/>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2">
      <c r="B73" s="106">
        <v>51</v>
      </c>
      <c r="C73" s="60"/>
      <c r="D73" s="87"/>
      <c r="E73" s="60"/>
      <c r="F73" s="146"/>
      <c r="G73" s="643"/>
      <c r="H73" s="89"/>
      <c r="I73" s="89"/>
      <c r="J73" s="643"/>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2">
      <c r="B74" s="106">
        <v>52</v>
      </c>
      <c r="C74" s="60"/>
      <c r="D74" s="87"/>
      <c r="E74" s="60"/>
      <c r="F74" s="146"/>
      <c r="G74" s="643"/>
      <c r="H74" s="89"/>
      <c r="I74" s="89"/>
      <c r="J74" s="643"/>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2">
      <c r="B75" s="106">
        <v>53</v>
      </c>
      <c r="C75" s="60"/>
      <c r="D75" s="87"/>
      <c r="E75" s="60"/>
      <c r="F75" s="146"/>
      <c r="G75" s="643"/>
      <c r="H75" s="89"/>
      <c r="I75" s="89"/>
      <c r="J75" s="643"/>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2">
      <c r="B76" s="106">
        <v>54</v>
      </c>
      <c r="C76" s="60"/>
      <c r="D76" s="87"/>
      <c r="E76" s="60"/>
      <c r="F76" s="146"/>
      <c r="G76" s="643"/>
      <c r="H76" s="89"/>
      <c r="I76" s="89"/>
      <c r="J76" s="643"/>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2">
      <c r="B77" s="106">
        <v>55</v>
      </c>
      <c r="C77" s="60"/>
      <c r="D77" s="87"/>
      <c r="E77" s="60"/>
      <c r="F77" s="146"/>
      <c r="G77" s="643"/>
      <c r="H77" s="89"/>
      <c r="I77" s="89"/>
      <c r="J77" s="643"/>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2">
      <c r="B78" s="106">
        <v>56</v>
      </c>
      <c r="C78" s="60"/>
      <c r="D78" s="87"/>
      <c r="E78" s="60"/>
      <c r="F78" s="146"/>
      <c r="G78" s="643"/>
      <c r="H78" s="89"/>
      <c r="I78" s="89"/>
      <c r="J78" s="643"/>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2">
      <c r="B79" s="106">
        <v>57</v>
      </c>
      <c r="C79" s="60"/>
      <c r="D79" s="87"/>
      <c r="E79" s="60"/>
      <c r="F79" s="146"/>
      <c r="G79" s="643"/>
      <c r="H79" s="89"/>
      <c r="I79" s="89"/>
      <c r="J79" s="643"/>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2">
      <c r="B80" s="106">
        <v>58</v>
      </c>
      <c r="C80" s="60"/>
      <c r="D80" s="87"/>
      <c r="E80" s="60"/>
      <c r="F80" s="146"/>
      <c r="G80" s="643"/>
      <c r="H80" s="89"/>
      <c r="I80" s="89"/>
      <c r="J80" s="643"/>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2">
      <c r="B81" s="106">
        <v>59</v>
      </c>
      <c r="C81" s="60"/>
      <c r="D81" s="87"/>
      <c r="E81" s="60"/>
      <c r="F81" s="146"/>
      <c r="G81" s="643"/>
      <c r="H81" s="89"/>
      <c r="I81" s="89"/>
      <c r="J81" s="643"/>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2">
      <c r="B82" s="106">
        <v>60</v>
      </c>
      <c r="C82" s="60"/>
      <c r="D82" s="87"/>
      <c r="E82" s="60"/>
      <c r="F82" s="146"/>
      <c r="G82" s="643"/>
      <c r="H82" s="89"/>
      <c r="I82" s="89"/>
      <c r="J82" s="643"/>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2">
      <c r="B83" s="106">
        <v>61</v>
      </c>
      <c r="C83" s="60"/>
      <c r="D83" s="87"/>
      <c r="E83" s="60"/>
      <c r="F83" s="146"/>
      <c r="G83" s="643"/>
      <c r="H83" s="89"/>
      <c r="I83" s="89"/>
      <c r="J83" s="643"/>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2">
      <c r="B84" s="106">
        <v>62</v>
      </c>
      <c r="C84" s="60"/>
      <c r="D84" s="87"/>
      <c r="E84" s="60"/>
      <c r="F84" s="146"/>
      <c r="G84" s="643"/>
      <c r="H84" s="89"/>
      <c r="I84" s="89"/>
      <c r="J84" s="643"/>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2">
      <c r="B85" s="106">
        <v>63</v>
      </c>
      <c r="C85" s="60"/>
      <c r="D85" s="87"/>
      <c r="E85" s="60"/>
      <c r="F85" s="146"/>
      <c r="G85" s="643"/>
      <c r="H85" s="89"/>
      <c r="I85" s="89"/>
      <c r="J85" s="643"/>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2">
      <c r="B86" s="106">
        <v>64</v>
      </c>
      <c r="C86" s="60"/>
      <c r="D86" s="87"/>
      <c r="E86" s="60"/>
      <c r="F86" s="146"/>
      <c r="G86" s="643"/>
      <c r="H86" s="89"/>
      <c r="I86" s="89"/>
      <c r="J86" s="643"/>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2">
      <c r="B87" s="106">
        <v>65</v>
      </c>
      <c r="C87" s="60"/>
      <c r="D87" s="87"/>
      <c r="E87" s="60"/>
      <c r="F87" s="146"/>
      <c r="G87" s="643"/>
      <c r="H87" s="89"/>
      <c r="I87" s="89"/>
      <c r="J87" s="643"/>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2">
      <c r="B88" s="106">
        <v>66</v>
      </c>
      <c r="C88" s="60"/>
      <c r="D88" s="87"/>
      <c r="E88" s="60"/>
      <c r="F88" s="146"/>
      <c r="G88" s="643"/>
      <c r="H88" s="89"/>
      <c r="I88" s="89"/>
      <c r="J88" s="643"/>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2">
      <c r="B89" s="106">
        <v>67</v>
      </c>
      <c r="C89" s="60"/>
      <c r="D89" s="87"/>
      <c r="E89" s="60"/>
      <c r="F89" s="146"/>
      <c r="G89" s="643"/>
      <c r="H89" s="89"/>
      <c r="I89" s="89"/>
      <c r="J89" s="643"/>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2">
      <c r="B90" s="106">
        <v>68</v>
      </c>
      <c r="C90" s="60"/>
      <c r="D90" s="87"/>
      <c r="E90" s="60"/>
      <c r="F90" s="146"/>
      <c r="G90" s="643"/>
      <c r="H90" s="89"/>
      <c r="I90" s="89"/>
      <c r="J90" s="643"/>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2">
      <c r="B91" s="106">
        <v>69</v>
      </c>
      <c r="C91" s="60"/>
      <c r="D91" s="87"/>
      <c r="E91" s="60"/>
      <c r="F91" s="146"/>
      <c r="G91" s="643"/>
      <c r="H91" s="89"/>
      <c r="I91" s="89"/>
      <c r="J91" s="643"/>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2">
      <c r="B92" s="106">
        <v>70</v>
      </c>
      <c r="C92" s="60"/>
      <c r="D92" s="87"/>
      <c r="E92" s="60"/>
      <c r="F92" s="146"/>
      <c r="G92" s="643"/>
      <c r="H92" s="89"/>
      <c r="I92" s="89"/>
      <c r="J92" s="643"/>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2">
      <c r="B93" s="106">
        <v>71</v>
      </c>
      <c r="C93" s="60"/>
      <c r="D93" s="87"/>
      <c r="E93" s="60"/>
      <c r="F93" s="146"/>
      <c r="G93" s="643"/>
      <c r="H93" s="89"/>
      <c r="I93" s="89"/>
      <c r="J93" s="643"/>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2">
      <c r="B94" s="106">
        <v>72</v>
      </c>
      <c r="C94" s="60"/>
      <c r="D94" s="87"/>
      <c r="E94" s="60"/>
      <c r="F94" s="146"/>
      <c r="G94" s="643"/>
      <c r="H94" s="89"/>
      <c r="I94" s="89"/>
      <c r="J94" s="643"/>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2">
      <c r="B95" s="106">
        <v>73</v>
      </c>
      <c r="C95" s="60"/>
      <c r="D95" s="87"/>
      <c r="E95" s="60"/>
      <c r="F95" s="146"/>
      <c r="G95" s="643"/>
      <c r="H95" s="89"/>
      <c r="I95" s="89"/>
      <c r="J95" s="643"/>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2">
      <c r="B96" s="106">
        <v>74</v>
      </c>
      <c r="C96" s="60"/>
      <c r="D96" s="87"/>
      <c r="E96" s="60"/>
      <c r="F96" s="146"/>
      <c r="G96" s="643"/>
      <c r="H96" s="89"/>
      <c r="I96" s="89"/>
      <c r="J96" s="643"/>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25">
      <c r="A97" s="4"/>
      <c r="B97" s="106">
        <v>75</v>
      </c>
      <c r="C97" s="60"/>
      <c r="D97" s="87"/>
      <c r="E97" s="60"/>
      <c r="F97" s="146"/>
      <c r="G97" s="643"/>
      <c r="H97" s="89"/>
      <c r="I97" s="89"/>
      <c r="J97" s="643"/>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2">
      <c r="B98" s="106">
        <v>76</v>
      </c>
      <c r="C98" s="60"/>
      <c r="D98" s="87"/>
      <c r="E98" s="60"/>
      <c r="F98" s="146"/>
      <c r="G98" s="643"/>
      <c r="H98" s="89"/>
      <c r="I98" s="89"/>
      <c r="J98" s="643"/>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2">
      <c r="B99" s="106">
        <v>77</v>
      </c>
      <c r="C99" s="60"/>
      <c r="D99" s="87"/>
      <c r="E99" s="60"/>
      <c r="F99" s="146"/>
      <c r="G99" s="643"/>
      <c r="H99" s="89"/>
      <c r="I99" s="89"/>
      <c r="J99" s="643"/>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2">
      <c r="B100" s="106">
        <v>78</v>
      </c>
      <c r="C100" s="60"/>
      <c r="D100" s="87"/>
      <c r="E100" s="60"/>
      <c r="F100" s="146"/>
      <c r="G100" s="643"/>
      <c r="H100" s="89"/>
      <c r="I100" s="89"/>
      <c r="J100" s="643"/>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2">
      <c r="B101" s="106">
        <v>79</v>
      </c>
      <c r="C101" s="60"/>
      <c r="D101" s="87"/>
      <c r="E101" s="60"/>
      <c r="F101" s="146"/>
      <c r="G101" s="643"/>
      <c r="H101" s="89"/>
      <c r="I101" s="89"/>
      <c r="J101" s="643"/>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2">
      <c r="B102" s="106">
        <v>80</v>
      </c>
      <c r="C102" s="60"/>
      <c r="D102" s="87"/>
      <c r="E102" s="60"/>
      <c r="F102" s="146"/>
      <c r="G102" s="643"/>
      <c r="H102" s="89"/>
      <c r="I102" s="89"/>
      <c r="J102" s="643"/>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2">
      <c r="B103" s="106">
        <v>81</v>
      </c>
      <c r="C103" s="60"/>
      <c r="D103" s="87"/>
      <c r="E103" s="60"/>
      <c r="F103" s="146"/>
      <c r="G103" s="643"/>
      <c r="H103" s="89"/>
      <c r="I103" s="89"/>
      <c r="J103" s="643"/>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2">
      <c r="B104" s="106">
        <v>82</v>
      </c>
      <c r="C104" s="60"/>
      <c r="D104" s="87"/>
      <c r="E104" s="60"/>
      <c r="F104" s="146"/>
      <c r="G104" s="643"/>
      <c r="H104" s="89"/>
      <c r="I104" s="89"/>
      <c r="J104" s="643"/>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2">
      <c r="B105" s="106">
        <v>83</v>
      </c>
      <c r="C105" s="60"/>
      <c r="D105" s="87"/>
      <c r="E105" s="60"/>
      <c r="F105" s="146"/>
      <c r="G105" s="643"/>
      <c r="H105" s="89"/>
      <c r="I105" s="89"/>
      <c r="J105" s="643"/>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2">
      <c r="B106" s="106">
        <v>84</v>
      </c>
      <c r="C106" s="60"/>
      <c r="D106" s="87"/>
      <c r="E106" s="60"/>
      <c r="F106" s="146"/>
      <c r="G106" s="643"/>
      <c r="H106" s="89"/>
      <c r="I106" s="89"/>
      <c r="J106" s="643"/>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2">
      <c r="B107" s="106">
        <v>85</v>
      </c>
      <c r="C107" s="60"/>
      <c r="D107" s="87"/>
      <c r="E107" s="60"/>
      <c r="F107" s="146"/>
      <c r="G107" s="643"/>
      <c r="H107" s="89"/>
      <c r="I107" s="89"/>
      <c r="J107" s="643"/>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2">
      <c r="B108" s="106">
        <v>86</v>
      </c>
      <c r="C108" s="60"/>
      <c r="D108" s="87"/>
      <c r="E108" s="60"/>
      <c r="F108" s="146"/>
      <c r="G108" s="643"/>
      <c r="H108" s="89"/>
      <c r="I108" s="89"/>
      <c r="J108" s="643"/>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2">
      <c r="B109" s="106">
        <v>87</v>
      </c>
      <c r="C109" s="60"/>
      <c r="D109" s="87"/>
      <c r="E109" s="60"/>
      <c r="F109" s="146"/>
      <c r="G109" s="643"/>
      <c r="H109" s="89"/>
      <c r="I109" s="89"/>
      <c r="J109" s="643"/>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2">
      <c r="B110" s="106">
        <v>88</v>
      </c>
      <c r="C110" s="60"/>
      <c r="D110" s="87"/>
      <c r="E110" s="60"/>
      <c r="F110" s="146"/>
      <c r="G110" s="643"/>
      <c r="H110" s="89"/>
      <c r="I110" s="89"/>
      <c r="J110" s="643"/>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2">
      <c r="B111" s="106">
        <v>89</v>
      </c>
      <c r="C111" s="60"/>
      <c r="D111" s="87"/>
      <c r="E111" s="60"/>
      <c r="F111" s="146"/>
      <c r="G111" s="643"/>
      <c r="H111" s="89"/>
      <c r="I111" s="89"/>
      <c r="J111" s="643"/>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2">
      <c r="B112" s="106">
        <v>90</v>
      </c>
      <c r="C112" s="60"/>
      <c r="D112" s="87"/>
      <c r="E112" s="60"/>
      <c r="F112" s="146"/>
      <c r="G112" s="643"/>
      <c r="H112" s="89"/>
      <c r="I112" s="89"/>
      <c r="J112" s="643"/>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2">
      <c r="B113" s="106">
        <v>91</v>
      </c>
      <c r="C113" s="60"/>
      <c r="D113" s="87"/>
      <c r="E113" s="60"/>
      <c r="F113" s="146"/>
      <c r="G113" s="643"/>
      <c r="H113" s="89"/>
      <c r="I113" s="89"/>
      <c r="J113" s="643"/>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2">
      <c r="B114" s="106">
        <v>92</v>
      </c>
      <c r="C114" s="60"/>
      <c r="D114" s="87"/>
      <c r="E114" s="60"/>
      <c r="F114" s="146"/>
      <c r="G114" s="643"/>
      <c r="H114" s="89"/>
      <c r="I114" s="89"/>
      <c r="J114" s="643"/>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2">
      <c r="B115" s="106">
        <v>93</v>
      </c>
      <c r="C115" s="60"/>
      <c r="D115" s="87"/>
      <c r="E115" s="60"/>
      <c r="F115" s="146"/>
      <c r="G115" s="643"/>
      <c r="H115" s="89"/>
      <c r="I115" s="89"/>
      <c r="J115" s="643"/>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2">
      <c r="B116" s="106">
        <v>94</v>
      </c>
      <c r="C116" s="60"/>
      <c r="D116" s="87"/>
      <c r="E116" s="60"/>
      <c r="F116" s="146"/>
      <c r="G116" s="643"/>
      <c r="H116" s="89"/>
      <c r="I116" s="89"/>
      <c r="J116" s="643"/>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2">
      <c r="B117" s="106">
        <v>95</v>
      </c>
      <c r="C117" s="60"/>
      <c r="D117" s="87"/>
      <c r="E117" s="60"/>
      <c r="F117" s="146"/>
      <c r="G117" s="643"/>
      <c r="H117" s="89"/>
      <c r="I117" s="89"/>
      <c r="J117" s="643"/>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2">
      <c r="B118" s="106">
        <v>96</v>
      </c>
      <c r="C118" s="60"/>
      <c r="D118" s="87"/>
      <c r="E118" s="60"/>
      <c r="F118" s="146"/>
      <c r="G118" s="643"/>
      <c r="H118" s="89"/>
      <c r="I118" s="89"/>
      <c r="J118" s="643"/>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2">
      <c r="B119" s="106">
        <v>97</v>
      </c>
      <c r="C119" s="60"/>
      <c r="D119" s="87"/>
      <c r="E119" s="60"/>
      <c r="F119" s="146"/>
      <c r="G119" s="643"/>
      <c r="H119" s="89"/>
      <c r="I119" s="89"/>
      <c r="J119" s="643"/>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2">
      <c r="B120" s="106">
        <v>98</v>
      </c>
      <c r="C120" s="60"/>
      <c r="D120" s="87"/>
      <c r="E120" s="60"/>
      <c r="F120" s="146"/>
      <c r="G120" s="643"/>
      <c r="H120" s="89"/>
      <c r="I120" s="89"/>
      <c r="J120" s="643"/>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2">
      <c r="B121" s="106">
        <v>99</v>
      </c>
      <c r="C121" s="60"/>
      <c r="D121" s="87"/>
      <c r="E121" s="60"/>
      <c r="F121" s="146"/>
      <c r="G121" s="643"/>
      <c r="H121" s="89"/>
      <c r="I121" s="89"/>
      <c r="J121" s="643"/>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2">
      <c r="B122" s="106">
        <v>100</v>
      </c>
      <c r="C122" s="60"/>
      <c r="D122" s="87"/>
      <c r="E122" s="60"/>
      <c r="F122" s="146"/>
      <c r="G122" s="643"/>
      <c r="H122" s="89"/>
      <c r="I122" s="89"/>
      <c r="J122" s="643"/>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2">
      <c r="B123" s="106">
        <v>101</v>
      </c>
      <c r="C123" s="60"/>
      <c r="D123" s="87"/>
      <c r="E123" s="60"/>
      <c r="F123" s="146"/>
      <c r="G123" s="643"/>
      <c r="H123" s="89"/>
      <c r="I123" s="89"/>
      <c r="J123" s="643"/>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2">
      <c r="B124" s="106">
        <v>102</v>
      </c>
      <c r="C124" s="60"/>
      <c r="D124" s="87"/>
      <c r="E124" s="60"/>
      <c r="F124" s="146"/>
      <c r="G124" s="643"/>
      <c r="H124" s="89"/>
      <c r="I124" s="89"/>
      <c r="J124" s="643"/>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2">
      <c r="B125" s="106">
        <v>103</v>
      </c>
      <c r="C125" s="60"/>
      <c r="D125" s="87"/>
      <c r="E125" s="60"/>
      <c r="F125" s="146"/>
      <c r="G125" s="643"/>
      <c r="H125" s="89"/>
      <c r="I125" s="89"/>
      <c r="J125" s="643"/>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2">
      <c r="B126" s="106">
        <v>104</v>
      </c>
      <c r="C126" s="60"/>
      <c r="D126" s="87"/>
      <c r="E126" s="60"/>
      <c r="F126" s="146"/>
      <c r="G126" s="643"/>
      <c r="H126" s="89"/>
      <c r="I126" s="89"/>
      <c r="J126" s="643"/>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2">
      <c r="B127" s="106">
        <v>105</v>
      </c>
      <c r="C127" s="60"/>
      <c r="D127" s="87"/>
      <c r="E127" s="60"/>
      <c r="F127" s="146"/>
      <c r="G127" s="643"/>
      <c r="H127" s="89"/>
      <c r="I127" s="89"/>
      <c r="J127" s="643"/>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2">
      <c r="B128" s="106">
        <v>106</v>
      </c>
      <c r="C128" s="60"/>
      <c r="D128" s="87"/>
      <c r="E128" s="60"/>
      <c r="F128" s="146"/>
      <c r="G128" s="643"/>
      <c r="H128" s="89"/>
      <c r="I128" s="89"/>
      <c r="J128" s="643"/>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2">
      <c r="B129" s="106">
        <v>107</v>
      </c>
      <c r="C129" s="60"/>
      <c r="D129" s="87"/>
      <c r="E129" s="60"/>
      <c r="F129" s="146"/>
      <c r="G129" s="643"/>
      <c r="H129" s="89"/>
      <c r="I129" s="89"/>
      <c r="J129" s="643"/>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2">
      <c r="B130" s="106">
        <v>108</v>
      </c>
      <c r="C130" s="60"/>
      <c r="D130" s="87"/>
      <c r="E130" s="60"/>
      <c r="F130" s="146"/>
      <c r="G130" s="643"/>
      <c r="H130" s="89"/>
      <c r="I130" s="89"/>
      <c r="J130" s="643"/>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2">
      <c r="B131" s="106">
        <v>109</v>
      </c>
      <c r="C131" s="60"/>
      <c r="D131" s="87"/>
      <c r="E131" s="60"/>
      <c r="F131" s="146"/>
      <c r="G131" s="643"/>
      <c r="H131" s="89"/>
      <c r="I131" s="89"/>
      <c r="J131" s="643"/>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2">
      <c r="B132" s="106">
        <v>110</v>
      </c>
      <c r="C132" s="60"/>
      <c r="D132" s="87"/>
      <c r="E132" s="60"/>
      <c r="F132" s="146"/>
      <c r="G132" s="643"/>
      <c r="H132" s="89"/>
      <c r="I132" s="89"/>
      <c r="J132" s="643"/>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2">
      <c r="B133" s="106">
        <v>111</v>
      </c>
      <c r="C133" s="60"/>
      <c r="D133" s="87"/>
      <c r="E133" s="60"/>
      <c r="F133" s="146"/>
      <c r="G133" s="643"/>
      <c r="H133" s="89"/>
      <c r="I133" s="89"/>
      <c r="J133" s="643"/>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2">
      <c r="B134" s="106">
        <v>112</v>
      </c>
      <c r="C134" s="60"/>
      <c r="D134" s="87"/>
      <c r="E134" s="60"/>
      <c r="F134" s="146"/>
      <c r="G134" s="643"/>
      <c r="H134" s="89"/>
      <c r="I134" s="89"/>
      <c r="J134" s="643"/>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2">
      <c r="B135" s="106">
        <v>113</v>
      </c>
      <c r="C135" s="60"/>
      <c r="D135" s="87"/>
      <c r="E135" s="60"/>
      <c r="F135" s="146"/>
      <c r="G135" s="643"/>
      <c r="H135" s="89"/>
      <c r="I135" s="89"/>
      <c r="J135" s="643"/>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2">
      <c r="B136" s="106">
        <v>114</v>
      </c>
      <c r="C136" s="60"/>
      <c r="D136" s="87"/>
      <c r="E136" s="60"/>
      <c r="F136" s="146"/>
      <c r="G136" s="643"/>
      <c r="H136" s="89"/>
      <c r="I136" s="89"/>
      <c r="J136" s="643"/>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2">
      <c r="B137" s="106">
        <v>115</v>
      </c>
      <c r="C137" s="60"/>
      <c r="D137" s="87"/>
      <c r="E137" s="60"/>
      <c r="F137" s="146"/>
      <c r="G137" s="643"/>
      <c r="H137" s="89"/>
      <c r="I137" s="89"/>
      <c r="J137" s="643"/>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2">
      <c r="B138" s="106">
        <v>116</v>
      </c>
      <c r="C138" s="60"/>
      <c r="D138" s="87"/>
      <c r="E138" s="60"/>
      <c r="F138" s="146"/>
      <c r="G138" s="643"/>
      <c r="H138" s="89"/>
      <c r="I138" s="89"/>
      <c r="J138" s="643"/>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2">
      <c r="B139" s="106">
        <v>117</v>
      </c>
      <c r="C139" s="60"/>
      <c r="D139" s="87"/>
      <c r="E139" s="60"/>
      <c r="F139" s="146"/>
      <c r="G139" s="643"/>
      <c r="H139" s="89"/>
      <c r="I139" s="89"/>
      <c r="J139" s="643"/>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2">
      <c r="B140" s="106">
        <v>118</v>
      </c>
      <c r="C140" s="61"/>
      <c r="D140" s="88"/>
      <c r="E140" s="61"/>
      <c r="F140" s="147"/>
      <c r="G140" s="644"/>
      <c r="H140" s="90"/>
      <c r="I140" s="90"/>
      <c r="J140" s="644"/>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2">
      <c r="B141" s="106">
        <v>119</v>
      </c>
      <c r="C141" s="61"/>
      <c r="D141" s="88"/>
      <c r="E141" s="61"/>
      <c r="F141" s="147"/>
      <c r="G141" s="644"/>
      <c r="H141" s="90"/>
      <c r="I141" s="90"/>
      <c r="J141" s="644"/>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2">
      <c r="B142" s="106">
        <v>120</v>
      </c>
      <c r="C142" s="61"/>
      <c r="D142" s="88"/>
      <c r="E142" s="61"/>
      <c r="F142" s="147"/>
      <c r="G142" s="644"/>
      <c r="H142" s="90"/>
      <c r="I142" s="90"/>
      <c r="J142" s="644"/>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2">
      <c r="B143" s="106">
        <v>121</v>
      </c>
      <c r="C143" s="61"/>
      <c r="D143" s="88"/>
      <c r="E143" s="61"/>
      <c r="F143" s="147"/>
      <c r="G143" s="644"/>
      <c r="H143" s="90"/>
      <c r="I143" s="90"/>
      <c r="J143" s="644"/>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2">
      <c r="B144" s="106">
        <v>122</v>
      </c>
      <c r="C144" s="61"/>
      <c r="D144" s="88"/>
      <c r="E144" s="61"/>
      <c r="F144" s="147"/>
      <c r="G144" s="644"/>
      <c r="H144" s="90"/>
      <c r="I144" s="90"/>
      <c r="J144" s="644"/>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2">
      <c r="B145" s="106">
        <v>123</v>
      </c>
      <c r="C145" s="61"/>
      <c r="D145" s="88"/>
      <c r="E145" s="61"/>
      <c r="F145" s="147"/>
      <c r="G145" s="644"/>
      <c r="H145" s="90"/>
      <c r="I145" s="90"/>
      <c r="J145" s="644"/>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2">
      <c r="B146" s="106">
        <v>124</v>
      </c>
      <c r="C146" s="61"/>
      <c r="D146" s="88"/>
      <c r="E146" s="61"/>
      <c r="F146" s="147"/>
      <c r="G146" s="644"/>
      <c r="H146" s="90"/>
      <c r="I146" s="90"/>
      <c r="J146" s="644"/>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2">
      <c r="B147" s="106">
        <v>125</v>
      </c>
      <c r="C147" s="61"/>
      <c r="D147" s="88"/>
      <c r="E147" s="61"/>
      <c r="F147" s="147"/>
      <c r="G147" s="644"/>
      <c r="H147" s="90"/>
      <c r="I147" s="90"/>
      <c r="J147" s="644"/>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2">
      <c r="B148" s="106">
        <v>126</v>
      </c>
      <c r="C148" s="61"/>
      <c r="D148" s="88"/>
      <c r="E148" s="61"/>
      <c r="F148" s="147"/>
      <c r="G148" s="644"/>
      <c r="H148" s="90"/>
      <c r="I148" s="90"/>
      <c r="J148" s="644"/>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2">
      <c r="B149" s="106">
        <v>127</v>
      </c>
      <c r="C149" s="61"/>
      <c r="D149" s="88"/>
      <c r="E149" s="61"/>
      <c r="F149" s="147"/>
      <c r="G149" s="644"/>
      <c r="H149" s="90"/>
      <c r="I149" s="90"/>
      <c r="J149" s="644"/>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2">
      <c r="B150" s="106">
        <v>128</v>
      </c>
      <c r="C150" s="61"/>
      <c r="D150" s="88"/>
      <c r="E150" s="61"/>
      <c r="F150" s="147"/>
      <c r="G150" s="644"/>
      <c r="H150" s="90"/>
      <c r="I150" s="90"/>
      <c r="J150" s="644"/>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2">
      <c r="B151" s="106">
        <v>129</v>
      </c>
      <c r="C151" s="61"/>
      <c r="D151" s="88"/>
      <c r="E151" s="61"/>
      <c r="F151" s="147"/>
      <c r="G151" s="644"/>
      <c r="H151" s="90"/>
      <c r="I151" s="90"/>
      <c r="J151" s="644"/>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2">
      <c r="B152" s="106">
        <v>130</v>
      </c>
      <c r="C152" s="61"/>
      <c r="D152" s="88"/>
      <c r="E152" s="61"/>
      <c r="F152" s="147"/>
      <c r="G152" s="644"/>
      <c r="H152" s="90"/>
      <c r="I152" s="90"/>
      <c r="J152" s="644"/>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2">
      <c r="B153" s="106">
        <v>131</v>
      </c>
      <c r="C153" s="61"/>
      <c r="D153" s="88"/>
      <c r="E153" s="61"/>
      <c r="F153" s="147"/>
      <c r="G153" s="644"/>
      <c r="H153" s="90"/>
      <c r="I153" s="90"/>
      <c r="J153" s="644"/>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2">
      <c r="B154" s="106">
        <v>132</v>
      </c>
      <c r="C154" s="61"/>
      <c r="D154" s="88"/>
      <c r="E154" s="61"/>
      <c r="F154" s="147"/>
      <c r="G154" s="644"/>
      <c r="H154" s="90"/>
      <c r="I154" s="90"/>
      <c r="J154" s="644"/>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2">
      <c r="B155" s="106">
        <v>133</v>
      </c>
      <c r="C155" s="61"/>
      <c r="D155" s="88"/>
      <c r="E155" s="61"/>
      <c r="F155" s="147"/>
      <c r="G155" s="644"/>
      <c r="H155" s="90"/>
      <c r="I155" s="90"/>
      <c r="J155" s="644"/>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2">
      <c r="B156" s="106">
        <v>134</v>
      </c>
      <c r="C156" s="61"/>
      <c r="D156" s="88"/>
      <c r="E156" s="61"/>
      <c r="F156" s="147"/>
      <c r="G156" s="644"/>
      <c r="H156" s="90"/>
      <c r="I156" s="90"/>
      <c r="J156" s="644"/>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2">
      <c r="B157" s="106">
        <v>135</v>
      </c>
      <c r="C157" s="61"/>
      <c r="D157" s="88"/>
      <c r="E157" s="61"/>
      <c r="F157" s="147"/>
      <c r="G157" s="644"/>
      <c r="H157" s="90"/>
      <c r="I157" s="90"/>
      <c r="J157" s="644"/>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2">
      <c r="B158" s="106">
        <v>136</v>
      </c>
      <c r="C158" s="61"/>
      <c r="D158" s="88"/>
      <c r="E158" s="61"/>
      <c r="F158" s="147"/>
      <c r="G158" s="644"/>
      <c r="H158" s="90"/>
      <c r="I158" s="90"/>
      <c r="J158" s="644"/>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2">
      <c r="B159" s="106">
        <v>137</v>
      </c>
      <c r="C159" s="61"/>
      <c r="D159" s="88"/>
      <c r="E159" s="61"/>
      <c r="F159" s="147"/>
      <c r="G159" s="644"/>
      <c r="H159" s="90"/>
      <c r="I159" s="90"/>
      <c r="J159" s="644"/>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2">
      <c r="B160" s="106">
        <v>138</v>
      </c>
      <c r="C160" s="61"/>
      <c r="D160" s="88"/>
      <c r="E160" s="61"/>
      <c r="F160" s="147"/>
      <c r="G160" s="644"/>
      <c r="H160" s="90"/>
      <c r="I160" s="90"/>
      <c r="J160" s="644"/>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2">
      <c r="B161" s="106">
        <v>139</v>
      </c>
      <c r="C161" s="61"/>
      <c r="D161" s="88"/>
      <c r="E161" s="61"/>
      <c r="F161" s="147"/>
      <c r="G161" s="644"/>
      <c r="H161" s="90"/>
      <c r="I161" s="90"/>
      <c r="J161" s="644"/>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2">
      <c r="B162" s="106">
        <v>140</v>
      </c>
      <c r="C162" s="61"/>
      <c r="D162" s="88"/>
      <c r="E162" s="61"/>
      <c r="F162" s="147"/>
      <c r="G162" s="644"/>
      <c r="H162" s="90"/>
      <c r="I162" s="90"/>
      <c r="J162" s="644"/>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2">
      <c r="B163" s="106">
        <v>141</v>
      </c>
      <c r="C163" s="61"/>
      <c r="D163" s="88"/>
      <c r="E163" s="61"/>
      <c r="F163" s="147"/>
      <c r="G163" s="644"/>
      <c r="H163" s="90"/>
      <c r="I163" s="90"/>
      <c r="J163" s="644"/>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2">
      <c r="B164" s="106">
        <v>142</v>
      </c>
      <c r="C164" s="61"/>
      <c r="D164" s="88"/>
      <c r="E164" s="61"/>
      <c r="F164" s="147"/>
      <c r="G164" s="644"/>
      <c r="H164" s="90"/>
      <c r="I164" s="90"/>
      <c r="J164" s="644"/>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2">
      <c r="B165" s="106">
        <v>143</v>
      </c>
      <c r="C165" s="61"/>
      <c r="D165" s="88"/>
      <c r="E165" s="61"/>
      <c r="F165" s="147"/>
      <c r="G165" s="644"/>
      <c r="H165" s="90"/>
      <c r="I165" s="90"/>
      <c r="J165" s="644"/>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2">
      <c r="B166" s="106">
        <v>144</v>
      </c>
      <c r="C166" s="61"/>
      <c r="D166" s="88"/>
      <c r="E166" s="61"/>
      <c r="F166" s="147"/>
      <c r="G166" s="644"/>
      <c r="H166" s="90"/>
      <c r="I166" s="90"/>
      <c r="J166" s="644"/>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2">
      <c r="B167" s="106">
        <v>145</v>
      </c>
      <c r="C167" s="61"/>
      <c r="D167" s="88"/>
      <c r="E167" s="61"/>
      <c r="F167" s="147"/>
      <c r="G167" s="644"/>
      <c r="H167" s="90"/>
      <c r="I167" s="90"/>
      <c r="J167" s="644"/>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2">
      <c r="B168" s="106">
        <v>146</v>
      </c>
      <c r="C168" s="61"/>
      <c r="D168" s="88"/>
      <c r="E168" s="61"/>
      <c r="F168" s="147"/>
      <c r="G168" s="644"/>
      <c r="H168" s="90"/>
      <c r="I168" s="90"/>
      <c r="J168" s="644"/>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2">
      <c r="B169" s="106">
        <v>147</v>
      </c>
      <c r="C169" s="61"/>
      <c r="D169" s="88"/>
      <c r="E169" s="61"/>
      <c r="F169" s="147"/>
      <c r="G169" s="644"/>
      <c r="H169" s="90"/>
      <c r="I169" s="90"/>
      <c r="J169" s="644"/>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2">
      <c r="B170" s="106">
        <v>148</v>
      </c>
      <c r="C170" s="61"/>
      <c r="D170" s="88"/>
      <c r="E170" s="61"/>
      <c r="F170" s="147"/>
      <c r="G170" s="644"/>
      <c r="H170" s="90"/>
      <c r="I170" s="90"/>
      <c r="J170" s="644"/>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2">
      <c r="B171" s="106">
        <v>149</v>
      </c>
      <c r="C171" s="61"/>
      <c r="D171" s="88"/>
      <c r="E171" s="61"/>
      <c r="F171" s="147"/>
      <c r="G171" s="644"/>
      <c r="H171" s="90"/>
      <c r="I171" s="90"/>
      <c r="J171" s="644"/>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2">
      <c r="B172" s="106">
        <v>150</v>
      </c>
      <c r="C172" s="61"/>
      <c r="D172" s="88"/>
      <c r="E172" s="61"/>
      <c r="F172" s="147"/>
      <c r="G172" s="644"/>
      <c r="H172" s="90"/>
      <c r="I172" s="90"/>
      <c r="J172" s="644"/>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2">
      <c r="B173" s="106">
        <v>151</v>
      </c>
      <c r="C173" s="61"/>
      <c r="D173" s="88"/>
      <c r="E173" s="61"/>
      <c r="F173" s="147"/>
      <c r="G173" s="644"/>
      <c r="H173" s="90"/>
      <c r="I173" s="90"/>
      <c r="J173" s="644"/>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2">
      <c r="B174" s="106">
        <v>152</v>
      </c>
      <c r="C174" s="61"/>
      <c r="D174" s="88"/>
      <c r="E174" s="61"/>
      <c r="F174" s="147"/>
      <c r="G174" s="644"/>
      <c r="H174" s="90"/>
      <c r="I174" s="90"/>
      <c r="J174" s="644"/>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2">
      <c r="B175" s="106">
        <v>153</v>
      </c>
      <c r="C175" s="61"/>
      <c r="D175" s="88"/>
      <c r="E175" s="61"/>
      <c r="F175" s="147"/>
      <c r="G175" s="644"/>
      <c r="H175" s="90"/>
      <c r="I175" s="90"/>
      <c r="J175" s="644"/>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2">
      <c r="B176" s="106">
        <v>154</v>
      </c>
      <c r="C176" s="61"/>
      <c r="D176" s="88"/>
      <c r="E176" s="61"/>
      <c r="F176" s="147"/>
      <c r="G176" s="644"/>
      <c r="H176" s="90"/>
      <c r="I176" s="90"/>
      <c r="J176" s="644"/>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2">
      <c r="B177" s="106">
        <v>155</v>
      </c>
      <c r="C177" s="61"/>
      <c r="D177" s="88"/>
      <c r="E177" s="61"/>
      <c r="F177" s="147"/>
      <c r="G177" s="644"/>
      <c r="H177" s="90"/>
      <c r="I177" s="90"/>
      <c r="J177" s="644"/>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2">
      <c r="B178" s="106">
        <v>156</v>
      </c>
      <c r="C178" s="61"/>
      <c r="D178" s="88"/>
      <c r="E178" s="61"/>
      <c r="F178" s="147"/>
      <c r="G178" s="644"/>
      <c r="H178" s="90"/>
      <c r="I178" s="90"/>
      <c r="J178" s="644"/>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2">
      <c r="B179" s="106">
        <v>157</v>
      </c>
      <c r="C179" s="61"/>
      <c r="D179" s="88"/>
      <c r="E179" s="61"/>
      <c r="F179" s="147"/>
      <c r="G179" s="644"/>
      <c r="H179" s="90"/>
      <c r="I179" s="90"/>
      <c r="J179" s="644"/>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2">
      <c r="B180" s="106">
        <v>158</v>
      </c>
      <c r="C180" s="61"/>
      <c r="D180" s="88"/>
      <c r="E180" s="61"/>
      <c r="F180" s="147"/>
      <c r="G180" s="644"/>
      <c r="H180" s="90"/>
      <c r="I180" s="90"/>
      <c r="J180" s="644"/>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2">
      <c r="B181" s="106">
        <v>159</v>
      </c>
      <c r="C181" s="61"/>
      <c r="D181" s="88"/>
      <c r="E181" s="61"/>
      <c r="F181" s="147"/>
      <c r="G181" s="644"/>
      <c r="H181" s="90"/>
      <c r="I181" s="90"/>
      <c r="J181" s="644"/>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2">
      <c r="B182" s="106">
        <v>160</v>
      </c>
      <c r="C182" s="61"/>
      <c r="D182" s="88"/>
      <c r="E182" s="61"/>
      <c r="F182" s="147"/>
      <c r="G182" s="644"/>
      <c r="H182" s="90"/>
      <c r="I182" s="90"/>
      <c r="J182" s="644"/>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2">
      <c r="B183" s="106">
        <v>161</v>
      </c>
      <c r="C183" s="61"/>
      <c r="D183" s="88"/>
      <c r="E183" s="61"/>
      <c r="F183" s="147"/>
      <c r="G183" s="644"/>
      <c r="H183" s="90"/>
      <c r="I183" s="90"/>
      <c r="J183" s="644"/>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2">
      <c r="B184" s="106">
        <v>162</v>
      </c>
      <c r="C184" s="61"/>
      <c r="D184" s="88"/>
      <c r="E184" s="61"/>
      <c r="F184" s="147"/>
      <c r="G184" s="644"/>
      <c r="H184" s="90"/>
      <c r="I184" s="90"/>
      <c r="J184" s="644"/>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2">
      <c r="B185" s="106">
        <v>163</v>
      </c>
      <c r="C185" s="61"/>
      <c r="D185" s="88"/>
      <c r="E185" s="61"/>
      <c r="F185" s="147"/>
      <c r="G185" s="644"/>
      <c r="H185" s="90"/>
      <c r="I185" s="90"/>
      <c r="J185" s="644"/>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2">
      <c r="B186" s="106">
        <v>164</v>
      </c>
      <c r="C186" s="60"/>
      <c r="D186" s="87"/>
      <c r="E186" s="60"/>
      <c r="F186" s="147"/>
      <c r="G186" s="644"/>
      <c r="H186" s="90"/>
      <c r="I186" s="90"/>
      <c r="J186" s="644"/>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2">
      <c r="B187" s="106">
        <v>165</v>
      </c>
      <c r="C187" s="61"/>
      <c r="D187" s="88"/>
      <c r="E187" s="61"/>
      <c r="F187" s="147"/>
      <c r="G187" s="644"/>
      <c r="H187" s="90"/>
      <c r="I187" s="90"/>
      <c r="J187" s="644"/>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2">
      <c r="B188" s="106">
        <v>166</v>
      </c>
      <c r="C188" s="61"/>
      <c r="D188" s="88"/>
      <c r="E188" s="61"/>
      <c r="F188" s="147"/>
      <c r="G188" s="644"/>
      <c r="H188" s="90"/>
      <c r="I188" s="90"/>
      <c r="J188" s="644"/>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2">
      <c r="B189" s="106">
        <v>167</v>
      </c>
      <c r="C189" s="61"/>
      <c r="D189" s="88"/>
      <c r="E189" s="61"/>
      <c r="F189" s="147"/>
      <c r="G189" s="644"/>
      <c r="H189" s="90"/>
      <c r="I189" s="90"/>
      <c r="J189" s="644"/>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2">
      <c r="B190" s="106">
        <v>168</v>
      </c>
      <c r="C190" s="61"/>
      <c r="D190" s="88"/>
      <c r="E190" s="61"/>
      <c r="F190" s="147"/>
      <c r="G190" s="644"/>
      <c r="H190" s="90"/>
      <c r="I190" s="90"/>
      <c r="J190" s="644"/>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2">
      <c r="B191" s="106">
        <v>169</v>
      </c>
      <c r="C191" s="61"/>
      <c r="D191" s="88"/>
      <c r="E191" s="61"/>
      <c r="F191" s="147"/>
      <c r="G191" s="644"/>
      <c r="H191" s="90"/>
      <c r="I191" s="90"/>
      <c r="J191" s="644"/>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2">
      <c r="B192" s="106">
        <v>170</v>
      </c>
      <c r="C192" s="61"/>
      <c r="D192" s="88"/>
      <c r="E192" s="61"/>
      <c r="F192" s="147"/>
      <c r="G192" s="644"/>
      <c r="H192" s="90"/>
      <c r="I192" s="90"/>
      <c r="J192" s="644"/>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2">
      <c r="B193" s="106">
        <v>171</v>
      </c>
      <c r="C193" s="61"/>
      <c r="D193" s="88"/>
      <c r="E193" s="61"/>
      <c r="F193" s="147"/>
      <c r="G193" s="644"/>
      <c r="H193" s="90"/>
      <c r="I193" s="90"/>
      <c r="J193" s="644"/>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2">
      <c r="B194" s="106">
        <v>172</v>
      </c>
      <c r="C194" s="61"/>
      <c r="D194" s="88"/>
      <c r="E194" s="61"/>
      <c r="F194" s="147"/>
      <c r="G194" s="644"/>
      <c r="H194" s="90"/>
      <c r="I194" s="90"/>
      <c r="J194" s="644"/>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2">
      <c r="B195" s="106">
        <v>173</v>
      </c>
      <c r="C195" s="61"/>
      <c r="D195" s="88"/>
      <c r="E195" s="61"/>
      <c r="F195" s="147"/>
      <c r="G195" s="644"/>
      <c r="H195" s="90"/>
      <c r="I195" s="90"/>
      <c r="J195" s="644"/>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2">
      <c r="B196" s="106">
        <v>174</v>
      </c>
      <c r="C196" s="61"/>
      <c r="D196" s="88"/>
      <c r="E196" s="61"/>
      <c r="F196" s="147"/>
      <c r="G196" s="644"/>
      <c r="H196" s="90"/>
      <c r="I196" s="90"/>
      <c r="J196" s="644"/>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2">
      <c r="B197" s="106">
        <v>175</v>
      </c>
      <c r="C197" s="60"/>
      <c r="D197" s="88"/>
      <c r="E197" s="61"/>
      <c r="F197" s="147"/>
      <c r="G197" s="644"/>
      <c r="H197" s="90"/>
      <c r="I197" s="90"/>
      <c r="J197" s="644"/>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2">
      <c r="B198" s="106">
        <v>176</v>
      </c>
      <c r="C198" s="60"/>
      <c r="D198" s="88"/>
      <c r="E198" s="61"/>
      <c r="F198" s="147"/>
      <c r="G198" s="644"/>
      <c r="H198" s="90"/>
      <c r="I198" s="90"/>
      <c r="J198" s="644"/>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2">
      <c r="B199" s="106">
        <v>177</v>
      </c>
      <c r="C199" s="61"/>
      <c r="D199" s="88"/>
      <c r="E199" s="61"/>
      <c r="F199" s="147"/>
      <c r="G199" s="644"/>
      <c r="H199" s="90"/>
      <c r="I199" s="90"/>
      <c r="J199" s="644"/>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2">
      <c r="B200" s="106">
        <v>178</v>
      </c>
      <c r="C200" s="61"/>
      <c r="D200" s="88"/>
      <c r="E200" s="61"/>
      <c r="F200" s="147"/>
      <c r="G200" s="644"/>
      <c r="H200" s="90"/>
      <c r="I200" s="90"/>
      <c r="J200" s="644"/>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2">
      <c r="B201" s="106">
        <v>179</v>
      </c>
      <c r="C201" s="61"/>
      <c r="D201" s="88"/>
      <c r="E201" s="61"/>
      <c r="F201" s="147"/>
      <c r="G201" s="644"/>
      <c r="H201" s="90"/>
      <c r="I201" s="90"/>
      <c r="J201" s="644"/>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2">
      <c r="B202" s="106">
        <v>180</v>
      </c>
      <c r="C202" s="61"/>
      <c r="D202" s="88"/>
      <c r="E202" s="61"/>
      <c r="F202" s="147"/>
      <c r="G202" s="644"/>
      <c r="H202" s="90"/>
      <c r="I202" s="90"/>
      <c r="J202" s="644"/>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2">
      <c r="B203" s="106">
        <v>181</v>
      </c>
      <c r="C203" s="61"/>
      <c r="D203" s="88"/>
      <c r="E203" s="61"/>
      <c r="F203" s="147"/>
      <c r="G203" s="644"/>
      <c r="H203" s="90"/>
      <c r="I203" s="90"/>
      <c r="J203" s="644"/>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2">
      <c r="B204" s="106">
        <v>182</v>
      </c>
      <c r="C204" s="61"/>
      <c r="D204" s="88"/>
      <c r="E204" s="61"/>
      <c r="F204" s="147"/>
      <c r="G204" s="644"/>
      <c r="H204" s="90"/>
      <c r="I204" s="90"/>
      <c r="J204" s="644"/>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2">
      <c r="B205" s="106">
        <v>183</v>
      </c>
      <c r="C205" s="61"/>
      <c r="D205" s="88"/>
      <c r="E205" s="61"/>
      <c r="F205" s="147"/>
      <c r="G205" s="644"/>
      <c r="H205" s="90"/>
      <c r="I205" s="90"/>
      <c r="J205" s="644"/>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2">
      <c r="B206" s="106">
        <v>184</v>
      </c>
      <c r="C206" s="61"/>
      <c r="D206" s="88"/>
      <c r="E206" s="61"/>
      <c r="F206" s="147"/>
      <c r="G206" s="644"/>
      <c r="H206" s="90"/>
      <c r="I206" s="90"/>
      <c r="J206" s="644"/>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2">
      <c r="B207" s="106">
        <v>185</v>
      </c>
      <c r="C207" s="61"/>
      <c r="D207" s="88"/>
      <c r="E207" s="61"/>
      <c r="F207" s="147"/>
      <c r="G207" s="644"/>
      <c r="H207" s="90"/>
      <c r="I207" s="90"/>
      <c r="J207" s="644"/>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2">
      <c r="B208" s="106">
        <v>186</v>
      </c>
      <c r="C208" s="61"/>
      <c r="D208" s="88"/>
      <c r="E208" s="61"/>
      <c r="F208" s="147"/>
      <c r="G208" s="644"/>
      <c r="H208" s="90"/>
      <c r="I208" s="90"/>
      <c r="J208" s="644"/>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2">
      <c r="B209" s="106">
        <v>187</v>
      </c>
      <c r="C209" s="61"/>
      <c r="D209" s="88"/>
      <c r="E209" s="61"/>
      <c r="F209" s="147"/>
      <c r="G209" s="644"/>
      <c r="H209" s="90"/>
      <c r="I209" s="90"/>
      <c r="J209" s="644"/>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2">
      <c r="B210" s="106">
        <v>188</v>
      </c>
      <c r="C210" s="61"/>
      <c r="D210" s="88"/>
      <c r="E210" s="61"/>
      <c r="F210" s="147"/>
      <c r="G210" s="644"/>
      <c r="H210" s="90"/>
      <c r="I210" s="90"/>
      <c r="J210" s="644"/>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2">
      <c r="B211" s="106">
        <v>189</v>
      </c>
      <c r="C211" s="61"/>
      <c r="D211" s="88"/>
      <c r="E211" s="61"/>
      <c r="F211" s="147"/>
      <c r="G211" s="644"/>
      <c r="H211" s="90"/>
      <c r="I211" s="90"/>
      <c r="J211" s="644"/>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2">
      <c r="B212" s="106">
        <v>190</v>
      </c>
      <c r="C212" s="61"/>
      <c r="D212" s="88"/>
      <c r="E212" s="61"/>
      <c r="F212" s="147"/>
      <c r="G212" s="644"/>
      <c r="H212" s="90"/>
      <c r="I212" s="90"/>
      <c r="J212" s="644"/>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2">
      <c r="B213" s="106">
        <v>191</v>
      </c>
      <c r="C213" s="61"/>
      <c r="D213" s="88"/>
      <c r="E213" s="61"/>
      <c r="F213" s="147"/>
      <c r="G213" s="644"/>
      <c r="H213" s="90"/>
      <c r="I213" s="90"/>
      <c r="J213" s="644"/>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2">
      <c r="B214" s="106">
        <v>192</v>
      </c>
      <c r="C214" s="61"/>
      <c r="D214" s="88"/>
      <c r="E214" s="61"/>
      <c r="F214" s="147"/>
      <c r="G214" s="644"/>
      <c r="H214" s="90"/>
      <c r="I214" s="90"/>
      <c r="J214" s="644"/>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2">
      <c r="B215" s="106">
        <v>193</v>
      </c>
      <c r="C215" s="61"/>
      <c r="D215" s="88"/>
      <c r="E215" s="61"/>
      <c r="F215" s="147"/>
      <c r="G215" s="644"/>
      <c r="H215" s="90"/>
      <c r="I215" s="90"/>
      <c r="J215" s="644"/>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2">
      <c r="B216" s="106">
        <v>194</v>
      </c>
      <c r="C216" s="61"/>
      <c r="D216" s="88"/>
      <c r="E216" s="61"/>
      <c r="F216" s="147"/>
      <c r="G216" s="644"/>
      <c r="H216" s="90"/>
      <c r="I216" s="90"/>
      <c r="J216" s="644"/>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2">
      <c r="B217" s="106">
        <v>195</v>
      </c>
      <c r="C217" s="61"/>
      <c r="D217" s="88"/>
      <c r="E217" s="61"/>
      <c r="F217" s="147"/>
      <c r="G217" s="644"/>
      <c r="H217" s="90"/>
      <c r="I217" s="90"/>
      <c r="J217" s="644"/>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2">
      <c r="B218" s="106">
        <v>196</v>
      </c>
      <c r="C218" s="61"/>
      <c r="D218" s="88"/>
      <c r="E218" s="61"/>
      <c r="F218" s="147"/>
      <c r="G218" s="644"/>
      <c r="H218" s="90"/>
      <c r="I218" s="90"/>
      <c r="J218" s="644"/>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2">
      <c r="B219" s="106">
        <v>197</v>
      </c>
      <c r="C219" s="61"/>
      <c r="D219" s="88"/>
      <c r="E219" s="61"/>
      <c r="F219" s="147"/>
      <c r="G219" s="644"/>
      <c r="H219" s="90"/>
      <c r="I219" s="90"/>
      <c r="J219" s="644"/>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2">
      <c r="B220" s="106">
        <v>198</v>
      </c>
      <c r="C220" s="61"/>
      <c r="D220" s="88"/>
      <c r="E220" s="61"/>
      <c r="F220" s="147"/>
      <c r="G220" s="644"/>
      <c r="H220" s="90"/>
      <c r="I220" s="90"/>
      <c r="J220" s="644"/>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2">
      <c r="B221" s="106">
        <v>199</v>
      </c>
      <c r="C221" s="61"/>
      <c r="D221" s="88"/>
      <c r="E221" s="61"/>
      <c r="F221" s="147"/>
      <c r="G221" s="644"/>
      <c r="H221" s="90"/>
      <c r="I221" s="90"/>
      <c r="J221" s="644"/>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2">
      <c r="B222" s="106">
        <v>200</v>
      </c>
      <c r="C222" s="61"/>
      <c r="D222" s="88"/>
      <c r="E222" s="61"/>
      <c r="F222" s="147"/>
      <c r="G222" s="644"/>
      <c r="H222" s="90"/>
      <c r="I222" s="90"/>
      <c r="J222" s="644"/>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2">
      <c r="B223" s="106">
        <v>201</v>
      </c>
      <c r="C223" s="61"/>
      <c r="D223" s="88"/>
      <c r="E223" s="61"/>
      <c r="F223" s="147"/>
      <c r="G223" s="644"/>
      <c r="H223" s="90"/>
      <c r="I223" s="90"/>
      <c r="J223" s="644"/>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2">
      <c r="B224" s="106">
        <v>202</v>
      </c>
      <c r="C224" s="61"/>
      <c r="D224" s="88"/>
      <c r="E224" s="61"/>
      <c r="F224" s="147"/>
      <c r="G224" s="644"/>
      <c r="H224" s="90"/>
      <c r="I224" s="90"/>
      <c r="J224" s="644"/>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2">
      <c r="B225" s="106">
        <v>203</v>
      </c>
      <c r="C225" s="61"/>
      <c r="D225" s="88"/>
      <c r="E225" s="61"/>
      <c r="F225" s="147"/>
      <c r="G225" s="644"/>
      <c r="H225" s="90"/>
      <c r="I225" s="90"/>
      <c r="J225" s="644"/>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2">
      <c r="B226" s="106">
        <v>204</v>
      </c>
      <c r="C226" s="61"/>
      <c r="D226" s="88"/>
      <c r="E226" s="61"/>
      <c r="F226" s="147"/>
      <c r="G226" s="644"/>
      <c r="H226" s="90"/>
      <c r="I226" s="90"/>
      <c r="J226" s="644"/>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2">
      <c r="B227" s="106">
        <v>205</v>
      </c>
      <c r="C227" s="61"/>
      <c r="D227" s="88"/>
      <c r="E227" s="61"/>
      <c r="F227" s="147"/>
      <c r="G227" s="644"/>
      <c r="H227" s="90"/>
      <c r="I227" s="90"/>
      <c r="J227" s="644"/>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2">
      <c r="B228" s="106">
        <v>206</v>
      </c>
      <c r="C228" s="61"/>
      <c r="D228" s="88"/>
      <c r="E228" s="61"/>
      <c r="F228" s="147"/>
      <c r="G228" s="644"/>
      <c r="H228" s="90"/>
      <c r="I228" s="90"/>
      <c r="J228" s="644"/>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2">
      <c r="B229" s="106">
        <v>207</v>
      </c>
      <c r="C229" s="61"/>
      <c r="D229" s="88"/>
      <c r="E229" s="61"/>
      <c r="F229" s="147"/>
      <c r="G229" s="644"/>
      <c r="H229" s="90"/>
      <c r="I229" s="90"/>
      <c r="J229" s="644"/>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2">
      <c r="B230" s="106">
        <v>208</v>
      </c>
      <c r="C230" s="61"/>
      <c r="D230" s="88"/>
      <c r="E230" s="61"/>
      <c r="F230" s="147"/>
      <c r="G230" s="644"/>
      <c r="H230" s="90"/>
      <c r="I230" s="90"/>
      <c r="J230" s="644"/>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2">
      <c r="B231" s="106">
        <v>209</v>
      </c>
      <c r="C231" s="61"/>
      <c r="D231" s="88"/>
      <c r="E231" s="61"/>
      <c r="F231" s="147"/>
      <c r="G231" s="644"/>
      <c r="H231" s="90"/>
      <c r="I231" s="90"/>
      <c r="J231" s="644"/>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2">
      <c r="B232" s="106">
        <v>210</v>
      </c>
      <c r="C232" s="61"/>
      <c r="D232" s="88"/>
      <c r="E232" s="61"/>
      <c r="F232" s="147"/>
      <c r="G232" s="644"/>
      <c r="H232" s="90"/>
      <c r="I232" s="90"/>
      <c r="J232" s="644"/>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2">
      <c r="B233" s="106">
        <v>211</v>
      </c>
      <c r="C233" s="61"/>
      <c r="D233" s="88"/>
      <c r="E233" s="61"/>
      <c r="F233" s="147"/>
      <c r="G233" s="644"/>
      <c r="H233" s="90"/>
      <c r="I233" s="90"/>
      <c r="J233" s="644"/>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2">
      <c r="B234" s="106">
        <v>212</v>
      </c>
      <c r="C234" s="61"/>
      <c r="D234" s="88"/>
      <c r="E234" s="61"/>
      <c r="F234" s="147"/>
      <c r="G234" s="644"/>
      <c r="H234" s="90"/>
      <c r="I234" s="90"/>
      <c r="J234" s="644"/>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2">
      <c r="B235" s="106">
        <v>213</v>
      </c>
      <c r="C235" s="61"/>
      <c r="D235" s="88"/>
      <c r="E235" s="61"/>
      <c r="F235" s="147"/>
      <c r="G235" s="644"/>
      <c r="H235" s="90"/>
      <c r="I235" s="90"/>
      <c r="J235" s="644"/>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2">
      <c r="B236" s="106">
        <v>214</v>
      </c>
      <c r="C236" s="61"/>
      <c r="D236" s="88"/>
      <c r="E236" s="61"/>
      <c r="F236" s="147"/>
      <c r="G236" s="644"/>
      <c r="H236" s="90"/>
      <c r="I236" s="90"/>
      <c r="J236" s="644"/>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25">
      <c r="B237" s="107">
        <v>215</v>
      </c>
      <c r="C237" s="108"/>
      <c r="D237" s="109"/>
      <c r="E237" s="108"/>
      <c r="F237" s="148"/>
      <c r="G237" s="645"/>
      <c r="H237" s="110"/>
      <c r="I237" s="110"/>
      <c r="J237" s="645"/>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2">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2">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2">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2">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2">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2">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2">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2">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25">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75" thickTop="1" x14ac:dyDescent="0.2">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wwDM3pGvNbSy3/3+XaGS2qNxewm4BRFXntmIQtHLVr51DreYWx9GqrJC0nZ1tkD4Dn7OyyG2P7hVIRiKNAP7gA==" saltValue="XBlhkZLBGooo9+lpEsEd4w==" spinCount="100000" sheet="1" selectLockedCells="1"/>
  <protectedRanges>
    <protectedRange password="CF1D" sqref="D5:F5 H15 F15" name="Input Ranges_1"/>
  </protectedRanges>
  <mergeCells count="52">
    <mergeCell ref="AA16:AA17"/>
    <mergeCell ref="L18:N18"/>
    <mergeCell ref="O18:W18"/>
    <mergeCell ref="B20:B21"/>
    <mergeCell ref="C20:C21"/>
    <mergeCell ref="D20:D21"/>
    <mergeCell ref="E20:E21"/>
    <mergeCell ref="F20:F21"/>
    <mergeCell ref="G20:G21"/>
    <mergeCell ref="X20:X21"/>
    <mergeCell ref="Y20:Y21"/>
    <mergeCell ref="Z20:Z21"/>
    <mergeCell ref="AA20:AA21"/>
    <mergeCell ref="H20:H21"/>
    <mergeCell ref="I20:I21"/>
    <mergeCell ref="J20:J21"/>
    <mergeCell ref="O20:Q20"/>
    <mergeCell ref="R20:T20"/>
    <mergeCell ref="U20:W20"/>
    <mergeCell ref="J16:J18"/>
    <mergeCell ref="K16:N17"/>
    <mergeCell ref="X16:X17"/>
    <mergeCell ref="Y16:Y17"/>
    <mergeCell ref="Z16:Z17"/>
    <mergeCell ref="C14:D14"/>
    <mergeCell ref="C10:E10"/>
    <mergeCell ref="C11:E11"/>
    <mergeCell ref="F16:F17"/>
    <mergeCell ref="G16:G18"/>
    <mergeCell ref="F14:I14"/>
    <mergeCell ref="H16:H18"/>
    <mergeCell ref="I16:I18"/>
    <mergeCell ref="J14:K14"/>
    <mergeCell ref="F15:I15"/>
    <mergeCell ref="J15:K15"/>
    <mergeCell ref="J10:K10"/>
    <mergeCell ref="J11:K11"/>
    <mergeCell ref="F12:I12"/>
    <mergeCell ref="J12:K12"/>
    <mergeCell ref="F13:I13"/>
    <mergeCell ref="J13:K13"/>
    <mergeCell ref="G10:I10"/>
    <mergeCell ref="S7:V7"/>
    <mergeCell ref="M7:Q7"/>
    <mergeCell ref="B1:W1"/>
    <mergeCell ref="B3:K3"/>
    <mergeCell ref="L3:W3"/>
    <mergeCell ref="B5:C5"/>
    <mergeCell ref="D5:F5"/>
    <mergeCell ref="G5:I5"/>
    <mergeCell ref="M5:Q5"/>
    <mergeCell ref="S5:T5"/>
  </mergeCells>
  <conditionalFormatting sqref="L23:N246">
    <cfRule type="expression" dxfId="289" priority="15">
      <formula>$A$22=0</formula>
    </cfRule>
    <cfRule type="cellIs" dxfId="288" priority="16" stopIfTrue="1" operator="equal">
      <formula>"NC"</formula>
    </cfRule>
  </conditionalFormatting>
  <conditionalFormatting sqref="O23:O246">
    <cfRule type="cellIs" dxfId="287" priority="7" stopIfTrue="1" operator="equal">
      <formula>"NC"</formula>
    </cfRule>
  </conditionalFormatting>
  <conditionalFormatting sqref="O23:W246">
    <cfRule type="expression" dxfId="286" priority="2">
      <formula>$A$22&gt;0</formula>
    </cfRule>
  </conditionalFormatting>
  <conditionalFormatting sqref="P23:P246 S23:S246 V23:V246">
    <cfRule type="cellIs" dxfId="285" priority="6" stopIfTrue="1" operator="equal">
      <formula>"""NC"""</formula>
    </cfRule>
  </conditionalFormatting>
  <conditionalFormatting sqref="Q23:Q246 W23:W246">
    <cfRule type="cellIs" dxfId="284" priority="10" stopIfTrue="1" operator="between">
      <formula>0.1</formula>
      <formula>0.9</formula>
    </cfRule>
    <cfRule type="cellIs" dxfId="283" priority="11" stopIfTrue="1" operator="between">
      <formula>1.1000001</formula>
      <formula>5</formula>
    </cfRule>
  </conditionalFormatting>
  <conditionalFormatting sqref="R23:R246">
    <cfRule type="cellIs" dxfId="282" priority="3" stopIfTrue="1" operator="between">
      <formula>$R$17</formula>
      <formula>$T$17</formula>
    </cfRule>
    <cfRule type="cellIs" dxfId="281" priority="4" stopIfTrue="1" operator="equal">
      <formula>"""yes"""</formula>
    </cfRule>
    <cfRule type="cellIs" dxfId="280" priority="5" stopIfTrue="1" operator="equal">
      <formula>"NC"</formula>
    </cfRule>
  </conditionalFormatting>
  <conditionalFormatting sqref="T23:T246">
    <cfRule type="cellIs" dxfId="279" priority="8" stopIfTrue="1" operator="between">
      <formula>0.1</formula>
      <formula>0.9</formula>
    </cfRule>
    <cfRule type="cellIs" dxfId="278" priority="9" stopIfTrue="1" operator="between">
      <formula>1.100001</formula>
      <formula>5</formula>
    </cfRule>
  </conditionalFormatting>
  <conditionalFormatting sqref="U23:U246">
    <cfRule type="cellIs" dxfId="277" priority="12" stopIfTrue="1" operator="between">
      <formula>$R$17</formula>
      <formula>$T$17</formula>
    </cfRule>
    <cfRule type="cellIs" dxfId="276" priority="13" stopIfTrue="1" operator="equal">
      <formula>"""yes"""</formula>
    </cfRule>
    <cfRule type="cellIs" dxfId="275" priority="14" stopIfTrue="1" operator="equal">
      <formula>"NC"</formula>
    </cfRule>
  </conditionalFormatting>
  <dataValidations count="7">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 xr:uid="{00000000-0002-0000-0100-000000000000}">
      <formula1>6</formula1>
      <formula2>6</formula2>
    </dataValidation>
    <dataValidation allowBlank="1" showInputMessage="1" showErrorMessage="1" promptTitle="Campus Number Format" prompt="The number entered in this column should be the campus three digital number (i.e. Campus 101)" sqref="C20:C21" xr:uid="{00000000-0002-0000-0100-000001000000}"/>
    <dataValidation type="whole" allowBlank="1" showInputMessage="1" showErrorMessage="1" sqref="H23:I44" xr:uid="{00000000-0002-0000-0100-000002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100-000003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100-000004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100-000005000000}">
      <formula1>AND(LEN(C23)&lt;=3,ISERROR(FIND(" ",C23)))</formula1>
    </dataValidation>
    <dataValidation type="whole" allowBlank="1" showInputMessage="1" showErrorMessage="1" sqref="H45:I237" xr:uid="{00000000-0002-0000-0100-000006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
  <cols>
    <col min="1" max="1" width="27" hidden="1" customWidth="1"/>
    <col min="2" max="2" width="6" style="11" customWidth="1"/>
    <col min="3" max="3" width="13.5703125" style="12" customWidth="1"/>
    <col min="4" max="4" width="41.5703125" style="13" customWidth="1"/>
    <col min="5" max="5" width="26.42578125" style="14" customWidth="1"/>
    <col min="6" max="6" width="14.42578125" style="16" hidden="1" customWidth="1"/>
    <col min="7" max="7" width="14.85546875" style="47" customWidth="1"/>
    <col min="8" max="8" width="17.5703125" style="15" customWidth="1"/>
    <col min="9" max="9" width="16.5703125" style="2" customWidth="1"/>
    <col min="10" max="10" width="17.5703125" style="2" customWidth="1"/>
    <col min="11" max="11" width="3.42578125" style="2" customWidth="1"/>
    <col min="12" max="12" width="13.42578125" style="2" customWidth="1"/>
    <col min="13" max="13" width="14.85546875" style="2" customWidth="1"/>
    <col min="14" max="14" width="15.42578125" style="8" customWidth="1"/>
    <col min="15" max="15" width="12.5703125" style="2" customWidth="1"/>
    <col min="16" max="16" width="16.42578125" style="6" customWidth="1"/>
    <col min="17" max="17" width="14.5703125" style="2" customWidth="1"/>
    <col min="18" max="18" width="12.5703125" style="3" customWidth="1"/>
    <col min="19" max="19" width="18.5703125" style="6" customWidth="1"/>
    <col min="20" max="20" width="14.5703125" style="3" customWidth="1"/>
    <col min="21" max="21" width="12.5703125" style="3" customWidth="1"/>
    <col min="22" max="22" width="15" style="6" customWidth="1"/>
    <col min="23" max="23" width="14.5703125" style="9" customWidth="1"/>
    <col min="24" max="24" width="18.85546875" style="17" hidden="1" customWidth="1"/>
    <col min="25" max="27" width="18.85546875" style="18" hidden="1" customWidth="1"/>
    <col min="28" max="28" width="20.140625" hidden="1" customWidth="1"/>
    <col min="29" max="29" width="7.140625" hidden="1" customWidth="1"/>
    <col min="30" max="32" width="27" hidden="1" customWidth="1"/>
    <col min="33" max="33" width="37.42578125" hidden="1" customWidth="1"/>
    <col min="34" max="16384" width="27" style="76"/>
  </cols>
  <sheetData>
    <row r="1" spans="1:256" ht="100.5" customHeight="1" thickTop="1" x14ac:dyDescent="0.2">
      <c r="B1" s="721" t="str">
        <f>a!B1</f>
        <v>Federal Fiscal Compliance and Reporting Division
Comparability Computation Form (CCF)
2024-2025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35">
      <c r="B2" s="142"/>
      <c r="C2" s="143"/>
      <c r="D2" s="143"/>
      <c r="E2" s="143"/>
      <c r="F2" s="143"/>
      <c r="G2" s="143"/>
      <c r="H2" s="143"/>
      <c r="I2" s="143"/>
      <c r="J2" s="162"/>
      <c r="K2" s="162"/>
      <c r="L2" s="163"/>
      <c r="M2" s="164"/>
      <c r="N2" s="164"/>
      <c r="O2" s="164"/>
      <c r="P2" s="164"/>
      <c r="Q2" s="136"/>
      <c r="R2" s="136"/>
      <c r="S2" s="136"/>
      <c r="T2" s="136"/>
      <c r="U2" s="136"/>
      <c r="V2" s="136"/>
      <c r="W2" s="137"/>
    </row>
    <row r="3" spans="1:256" ht="23.25" x14ac:dyDescent="0.2">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499999999999993" customHeight="1" thickBot="1" x14ac:dyDescent="0.2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25">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499999999999993" customHeight="1" thickBot="1" x14ac:dyDescent="0.2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25">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499999999999993" customHeight="1" thickBot="1" x14ac:dyDescent="0.25">
      <c r="B8" s="150"/>
      <c r="C8" s="151"/>
      <c r="D8" s="151"/>
      <c r="E8" s="151"/>
      <c r="F8" s="151"/>
      <c r="G8" s="151"/>
      <c r="H8" s="151"/>
      <c r="I8" s="151"/>
      <c r="J8" s="151"/>
      <c r="K8" s="151"/>
      <c r="L8" s="152"/>
      <c r="M8" s="152"/>
      <c r="N8" s="152"/>
      <c r="O8" s="152"/>
      <c r="P8" s="152"/>
      <c r="Q8" s="152"/>
      <c r="R8" s="152"/>
      <c r="S8" s="152"/>
      <c r="T8" s="152"/>
      <c r="U8" s="152"/>
      <c r="V8" s="152"/>
      <c r="W8" s="153"/>
    </row>
    <row r="9" spans="1:256" ht="9.9499999999999993" customHeight="1" thickBot="1" x14ac:dyDescent="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2">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3">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4">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3">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25">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25">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5" x14ac:dyDescent="0.2">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35" hidden="1" customHeight="1" thickBot="1" x14ac:dyDescent="0.25">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1" customHeight="1" x14ac:dyDescent="0.2">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350000000000001" customHeight="1" x14ac:dyDescent="0.2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350000000000001" customHeight="1" thickBot="1" x14ac:dyDescent="0.3">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599999999999994" customHeight="1" x14ac:dyDescent="0.2">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350000000000001" customHeight="1" thickBot="1" x14ac:dyDescent="0.3">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2">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2">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2">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2">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2">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2">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2">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2">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2">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2">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2">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2">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2">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2">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2">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2">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2">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2">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2">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2">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2">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2">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2">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2">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25">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2">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2">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2">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2">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2">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2">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100000000000001" customHeight="1" x14ac:dyDescent="0.2">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2">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2">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2">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2">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2">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2">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2">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2">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2">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2">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2">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2">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2">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2">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2">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2">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2">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2">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2">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2">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2">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2">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2">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2">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2">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2">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2">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2">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2">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2">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2">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2">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2">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2">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2">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2">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2">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2">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2">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2">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2">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2">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25">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2">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2">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2">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2">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2">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2">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2">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2">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2">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2">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2">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2">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2">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2">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2">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2">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2">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2">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2">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2">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2">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2">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2">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2">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2">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2">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2">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2">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2">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2">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2">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2">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2">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2">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2">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2">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2">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2">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2">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2">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2">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2">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2">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2">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2">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2">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2">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2">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2">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2">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2">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2">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2">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2">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2">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2">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2">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2">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2">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2">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2">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2">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2">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2">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2">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2">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2">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2">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2">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2">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2">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2">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2">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2">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2">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2">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2">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2">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2">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2">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2">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2">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2">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2">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2">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2">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2">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2">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2">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2">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2">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2">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2">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2">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2">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2">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2">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2">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2">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2">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2">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2">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2">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2">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2">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2">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2">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2">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2">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2">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2">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2">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2">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2">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2">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2">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2">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2">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2">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2">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2">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2">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2">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2">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2">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2">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2">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2">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2">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2">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2">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2">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2">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2">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2">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2">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2">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2">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2">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25">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2">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2">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2">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2">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2">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2">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2">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2">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25">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75" thickTop="1" x14ac:dyDescent="0.2">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Vv/v+EPRT2TuInB0poXyhqaIDaq4AkZMRX4aQTUAY75UsDM/0IFbV59Sryx4mpPsc4EbrCMbmY7z506FA0isrw==" saltValue="VpxFHmZAv8KOg+jNvfRSNA=="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D5:F5 J5 M5:Q5 S5:T5 V5 M7:Q7 S7:V7">
    <cfRule type="cellIs" dxfId="274" priority="1" stopIfTrue="1" operator="equal">
      <formula>0</formula>
    </cfRule>
  </conditionalFormatting>
  <conditionalFormatting sqref="L23:N246">
    <cfRule type="expression" dxfId="273" priority="15">
      <formula>$A$22=0</formula>
    </cfRule>
    <cfRule type="cellIs" dxfId="272" priority="16" stopIfTrue="1" operator="equal">
      <formula>"NC"</formula>
    </cfRule>
  </conditionalFormatting>
  <conditionalFormatting sqref="O23:O246">
    <cfRule type="cellIs" dxfId="271" priority="7" stopIfTrue="1" operator="equal">
      <formula>"NC"</formula>
    </cfRule>
  </conditionalFormatting>
  <conditionalFormatting sqref="O23:W246">
    <cfRule type="expression" dxfId="270" priority="2">
      <formula>$A$22&gt;0</formula>
    </cfRule>
  </conditionalFormatting>
  <conditionalFormatting sqref="P23:P246 S23:S246 V23:V246">
    <cfRule type="cellIs" dxfId="269" priority="6" stopIfTrue="1" operator="equal">
      <formula>"""NC"""</formula>
    </cfRule>
  </conditionalFormatting>
  <conditionalFormatting sqref="Q23:Q246 W23:W246">
    <cfRule type="cellIs" dxfId="268" priority="10" stopIfTrue="1" operator="between">
      <formula>0.1</formula>
      <formula>0.9</formula>
    </cfRule>
    <cfRule type="cellIs" dxfId="267" priority="11" stopIfTrue="1" operator="between">
      <formula>1.1000001</formula>
      <formula>5</formula>
    </cfRule>
  </conditionalFormatting>
  <conditionalFormatting sqref="R23:R246">
    <cfRule type="cellIs" dxfId="266" priority="3" stopIfTrue="1" operator="between">
      <formula>$R$17</formula>
      <formula>$T$17</formula>
    </cfRule>
    <cfRule type="cellIs" dxfId="265" priority="4" stopIfTrue="1" operator="equal">
      <formula>"""yes"""</formula>
    </cfRule>
    <cfRule type="cellIs" dxfId="264" priority="5" stopIfTrue="1" operator="equal">
      <formula>"NC"</formula>
    </cfRule>
  </conditionalFormatting>
  <conditionalFormatting sqref="T23:T246">
    <cfRule type="cellIs" dxfId="263" priority="8" stopIfTrue="1" operator="between">
      <formula>0.1</formula>
      <formula>0.9</formula>
    </cfRule>
    <cfRule type="cellIs" dxfId="262" priority="9" stopIfTrue="1" operator="between">
      <formula>1.100001</formula>
      <formula>5</formula>
    </cfRule>
  </conditionalFormatting>
  <conditionalFormatting sqref="U23:U246">
    <cfRule type="cellIs" dxfId="261" priority="12" stopIfTrue="1" operator="between">
      <formula>$R$17</formula>
      <formula>$T$17</formula>
    </cfRule>
    <cfRule type="cellIs" dxfId="260" priority="13" stopIfTrue="1" operator="equal">
      <formula>"""yes"""</formula>
    </cfRule>
    <cfRule type="cellIs" dxfId="259" priority="14" stopIfTrue="1" operator="equal">
      <formula>"NC"</formula>
    </cfRule>
  </conditionalFormatting>
  <dataValidations count="6">
    <dataValidation type="whole" allowBlank="1" showInputMessage="1" showErrorMessage="1" sqref="H45:I237" xr:uid="{00000000-0002-0000-02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2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2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200-000003000000}">
      <formula1>$AG$23:$AG$31</formula1>
    </dataValidation>
    <dataValidation type="whole" allowBlank="1" showInputMessage="1" showErrorMessage="1" sqref="H23:I44" xr:uid="{00000000-0002-0000-02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2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
  <cols>
    <col min="1" max="1" width="27" hidden="1" customWidth="1"/>
    <col min="2" max="2" width="6" style="11" customWidth="1"/>
    <col min="3" max="3" width="13.5703125" style="12" customWidth="1"/>
    <col min="4" max="4" width="41.5703125" style="13" customWidth="1"/>
    <col min="5" max="5" width="26.42578125" style="14" customWidth="1"/>
    <col min="6" max="6" width="14.42578125" style="16" hidden="1" customWidth="1"/>
    <col min="7" max="7" width="14.85546875" style="47" customWidth="1"/>
    <col min="8" max="8" width="17.5703125" style="15" customWidth="1"/>
    <col min="9" max="9" width="16.5703125" style="2" customWidth="1"/>
    <col min="10" max="10" width="17.5703125" style="2" customWidth="1"/>
    <col min="11" max="11" width="3.42578125" style="2" customWidth="1"/>
    <col min="12" max="12" width="13.42578125" style="2" customWidth="1"/>
    <col min="13" max="13" width="14.85546875" style="2" customWidth="1"/>
    <col min="14" max="14" width="15.42578125" style="8" customWidth="1"/>
    <col min="15" max="15" width="12.5703125" style="2" customWidth="1"/>
    <col min="16" max="16" width="16.42578125" style="6" customWidth="1"/>
    <col min="17" max="17" width="14.5703125" style="2" customWidth="1"/>
    <col min="18" max="18" width="12.5703125" style="3" customWidth="1"/>
    <col min="19" max="19" width="18.5703125" style="6" customWidth="1"/>
    <col min="20" max="20" width="14.5703125" style="3" customWidth="1"/>
    <col min="21" max="21" width="12.5703125" style="3" customWidth="1"/>
    <col min="22" max="22" width="15" style="6" customWidth="1"/>
    <col min="23" max="23" width="14.5703125" style="9" customWidth="1"/>
    <col min="24" max="24" width="18.85546875" style="17" hidden="1" customWidth="1"/>
    <col min="25" max="27" width="18.85546875" style="18" hidden="1" customWidth="1"/>
    <col min="28" max="28" width="20.140625" hidden="1" customWidth="1"/>
    <col min="29" max="29" width="7.140625" hidden="1" customWidth="1"/>
    <col min="30" max="32" width="27" hidden="1" customWidth="1"/>
    <col min="33" max="33" width="37.42578125" hidden="1" customWidth="1"/>
    <col min="34" max="16384" width="27" style="76"/>
  </cols>
  <sheetData>
    <row r="1" spans="1:256" ht="100.5" customHeight="1" thickTop="1" x14ac:dyDescent="0.2">
      <c r="B1" s="721" t="str">
        <f>a!B1</f>
        <v>Federal Fiscal Compliance and Reporting Division
Comparability Computation Form (CCF)
2024-2025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35">
      <c r="B2" s="142"/>
      <c r="C2" s="143"/>
      <c r="D2" s="143"/>
      <c r="E2" s="143"/>
      <c r="F2" s="143"/>
      <c r="G2" s="143"/>
      <c r="H2" s="143"/>
      <c r="I2" s="143"/>
      <c r="J2" s="162"/>
      <c r="K2" s="162"/>
      <c r="L2" s="163"/>
      <c r="M2" s="164"/>
      <c r="N2" s="164"/>
      <c r="O2" s="164"/>
      <c r="P2" s="164"/>
      <c r="Q2" s="136"/>
      <c r="R2" s="136"/>
      <c r="S2" s="136"/>
      <c r="T2" s="136"/>
      <c r="U2" s="136"/>
      <c r="V2" s="136"/>
      <c r="W2" s="137"/>
    </row>
    <row r="3" spans="1:256" ht="23.25" x14ac:dyDescent="0.2">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499999999999993" customHeight="1" thickBot="1" x14ac:dyDescent="0.2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25">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499999999999993" customHeight="1" thickBot="1" x14ac:dyDescent="0.2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25">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499999999999993" customHeight="1" thickBot="1" x14ac:dyDescent="0.25">
      <c r="B8" s="150"/>
      <c r="C8" s="151"/>
      <c r="D8" s="151"/>
      <c r="E8" s="151"/>
      <c r="F8" s="151"/>
      <c r="G8" s="151"/>
      <c r="H8" s="151"/>
      <c r="I8" s="151"/>
      <c r="J8" s="151"/>
      <c r="K8" s="151"/>
      <c r="L8" s="152"/>
      <c r="M8" s="152"/>
      <c r="N8" s="152"/>
      <c r="O8" s="152"/>
      <c r="P8" s="152"/>
      <c r="Q8" s="152"/>
      <c r="R8" s="152"/>
      <c r="S8" s="152"/>
      <c r="T8" s="152"/>
      <c r="U8" s="152"/>
      <c r="V8" s="152"/>
      <c r="W8" s="153"/>
    </row>
    <row r="9" spans="1:256" ht="9.9499999999999993" customHeight="1" thickBot="1" x14ac:dyDescent="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2">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3">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4">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3">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25">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25">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5" x14ac:dyDescent="0.2">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35" hidden="1" customHeight="1" thickBot="1" x14ac:dyDescent="0.25">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1" customHeight="1" x14ac:dyDescent="0.2">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350000000000001" customHeight="1" x14ac:dyDescent="0.2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350000000000001" customHeight="1" thickBot="1" x14ac:dyDescent="0.3">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599999999999994" customHeight="1" x14ac:dyDescent="0.2">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350000000000001" customHeight="1" thickBot="1" x14ac:dyDescent="0.3">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2">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2">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2">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2">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2">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2">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2">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2">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2">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2">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2">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2">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2">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2">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2">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2">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2">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2">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2">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2">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2">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2">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2">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2">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25">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2">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2">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2">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2">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2">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2">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100000000000001" customHeight="1" x14ac:dyDescent="0.2">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2">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2">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2">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2">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2">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2">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2">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2">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2">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2">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2">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2">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2">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2">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2">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2">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2">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2">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2">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2">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2">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2">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2">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2">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2">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2">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2">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2">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2">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2">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2">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2">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2">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2">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2">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2">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2">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2">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2">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2">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2">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2">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25">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2">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2">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2">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2">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2">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2">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2">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2">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2">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2">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2">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2">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2">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2">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2">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2">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2">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2">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2">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2">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2">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2">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2">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2">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2">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2">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2">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2">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2">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2">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2">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2">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2">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2">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2">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2">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2">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2">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2">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2">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2">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2">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2">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2">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2">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2">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2">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2">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2">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2">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2">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2">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2">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2">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2">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2">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2">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2">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2">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2">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2">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2">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2">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2">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2">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2">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2">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2">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2">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2">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2">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2">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2">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2">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2">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2">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2">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2">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2">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2">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2">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2">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2">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2">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2">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2">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2">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2">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2">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2">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2">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2">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2">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2">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2">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2">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2">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2">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2">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2">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2">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2">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2">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2">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2">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2">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2">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2">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2">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2">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2">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2">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2">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2">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2">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2">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2">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2">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2">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2">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2">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2">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2">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2">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2">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2">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2">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2">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2">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2">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2">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2">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2">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2">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2">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2">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2">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2">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2">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25">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2">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2">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2">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2">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2">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2">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2">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2">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25">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75" thickTop="1" x14ac:dyDescent="0.2">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W2H2xnQd2qfm6uY7qzfO8N918z2dQhG+IRxGOF+cjPLEyi+FDTrOl5JopKT7J96SPdwOADojiKV5hq7E1ls1pg==" saltValue="qAfA7HxAL6wye50GzNk1AQ=="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D5:F5 J5 M5:Q5 S5:T5 V5 M7:Q7 S7:V7">
    <cfRule type="cellIs" dxfId="258" priority="1" stopIfTrue="1" operator="equal">
      <formula>0</formula>
    </cfRule>
  </conditionalFormatting>
  <conditionalFormatting sqref="L23:N246">
    <cfRule type="expression" dxfId="257" priority="15">
      <formula>$A$22=0</formula>
    </cfRule>
    <cfRule type="cellIs" dxfId="256" priority="16" stopIfTrue="1" operator="equal">
      <formula>"NC"</formula>
    </cfRule>
  </conditionalFormatting>
  <conditionalFormatting sqref="O23:O246">
    <cfRule type="cellIs" dxfId="255" priority="7" stopIfTrue="1" operator="equal">
      <formula>"NC"</formula>
    </cfRule>
  </conditionalFormatting>
  <conditionalFormatting sqref="O23:W246">
    <cfRule type="expression" dxfId="254" priority="2">
      <formula>$A$22&gt;0</formula>
    </cfRule>
  </conditionalFormatting>
  <conditionalFormatting sqref="P23:P246 S23:S246 V23:V246">
    <cfRule type="cellIs" dxfId="253" priority="6" stopIfTrue="1" operator="equal">
      <formula>"""NC"""</formula>
    </cfRule>
  </conditionalFormatting>
  <conditionalFormatting sqref="Q23:Q246 W23:W246">
    <cfRule type="cellIs" dxfId="252" priority="10" stopIfTrue="1" operator="between">
      <formula>0.1</formula>
      <formula>0.9</formula>
    </cfRule>
    <cfRule type="cellIs" dxfId="251" priority="11" stopIfTrue="1" operator="between">
      <formula>1.1000001</formula>
      <formula>5</formula>
    </cfRule>
  </conditionalFormatting>
  <conditionalFormatting sqref="R23:R246">
    <cfRule type="cellIs" dxfId="250" priority="3" stopIfTrue="1" operator="between">
      <formula>$R$17</formula>
      <formula>$T$17</formula>
    </cfRule>
    <cfRule type="cellIs" dxfId="249" priority="4" stopIfTrue="1" operator="equal">
      <formula>"""yes"""</formula>
    </cfRule>
    <cfRule type="cellIs" dxfId="248" priority="5" stopIfTrue="1" operator="equal">
      <formula>"NC"</formula>
    </cfRule>
  </conditionalFormatting>
  <conditionalFormatting sqref="T23:T246">
    <cfRule type="cellIs" dxfId="247" priority="8" stopIfTrue="1" operator="between">
      <formula>0.1</formula>
      <formula>0.9</formula>
    </cfRule>
    <cfRule type="cellIs" dxfId="246" priority="9" stopIfTrue="1" operator="between">
      <formula>1.100001</formula>
      <formula>5</formula>
    </cfRule>
  </conditionalFormatting>
  <conditionalFormatting sqref="U23:U246">
    <cfRule type="cellIs" dxfId="245" priority="12" stopIfTrue="1" operator="between">
      <formula>$R$17</formula>
      <formula>$T$17</formula>
    </cfRule>
    <cfRule type="cellIs" dxfId="244" priority="13" stopIfTrue="1" operator="equal">
      <formula>"""yes"""</formula>
    </cfRule>
    <cfRule type="cellIs" dxfId="243" priority="14" stopIfTrue="1" operator="equal">
      <formula>"NC"</formula>
    </cfRule>
  </conditionalFormatting>
  <dataValidations count="6">
    <dataValidation allowBlank="1" showInputMessage="1" showErrorMessage="1" promptTitle="Campus Number Format" prompt="The number entered in this column should be the campus three digital number (i.e. Campus 101)" sqref="C20:C21" xr:uid="{00000000-0002-0000-0300-000000000000}"/>
    <dataValidation type="whole" allowBlank="1" showInputMessage="1" showErrorMessage="1" sqref="H23:I44" xr:uid="{00000000-0002-0000-0300-000001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300-000002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300-000003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300-000004000000}">
      <formula1>AND(LEN(C23)&lt;=3,ISERROR(FIND(" ",C23)))</formula1>
    </dataValidation>
    <dataValidation type="whole" allowBlank="1" showInputMessage="1" showErrorMessage="1" sqref="H45:I237" xr:uid="{00000000-0002-0000-0300-000005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
  <cols>
    <col min="1" max="1" width="27" hidden="1" customWidth="1"/>
    <col min="2" max="2" width="6" style="11" customWidth="1"/>
    <col min="3" max="3" width="13.5703125" style="12" customWidth="1"/>
    <col min="4" max="4" width="41.5703125" style="13" customWidth="1"/>
    <col min="5" max="5" width="26.42578125" style="14" customWidth="1"/>
    <col min="6" max="6" width="14.42578125" style="16" hidden="1" customWidth="1"/>
    <col min="7" max="7" width="14.85546875" style="47" customWidth="1"/>
    <col min="8" max="8" width="17.5703125" style="15" customWidth="1"/>
    <col min="9" max="9" width="16.5703125" style="2" customWidth="1"/>
    <col min="10" max="10" width="17.5703125" style="2" customWidth="1"/>
    <col min="11" max="11" width="3.42578125" style="2" customWidth="1"/>
    <col min="12" max="12" width="13.42578125" style="2" customWidth="1"/>
    <col min="13" max="13" width="14.85546875" style="2" customWidth="1"/>
    <col min="14" max="14" width="15.42578125" style="8" customWidth="1"/>
    <col min="15" max="15" width="12.5703125" style="2" customWidth="1"/>
    <col min="16" max="16" width="16.42578125" style="6" customWidth="1"/>
    <col min="17" max="17" width="14.5703125" style="2" customWidth="1"/>
    <col min="18" max="18" width="12.5703125" style="3" customWidth="1"/>
    <col min="19" max="19" width="18.5703125" style="6" customWidth="1"/>
    <col min="20" max="20" width="14.5703125" style="3" customWidth="1"/>
    <col min="21" max="21" width="12.5703125" style="3" customWidth="1"/>
    <col min="22" max="22" width="15" style="6" customWidth="1"/>
    <col min="23" max="23" width="14.5703125" style="9" customWidth="1"/>
    <col min="24" max="24" width="18.85546875" style="17" hidden="1" customWidth="1"/>
    <col min="25" max="27" width="18.85546875" style="18" hidden="1" customWidth="1"/>
    <col min="28" max="28" width="20.140625" hidden="1" customWidth="1"/>
    <col min="29" max="29" width="7.140625" hidden="1" customWidth="1"/>
    <col min="30" max="32" width="27" hidden="1" customWidth="1"/>
    <col min="33" max="33" width="37.42578125" hidden="1" customWidth="1"/>
    <col min="34" max="16384" width="27" style="76"/>
  </cols>
  <sheetData>
    <row r="1" spans="1:256" ht="100.5" customHeight="1" thickTop="1" x14ac:dyDescent="0.2">
      <c r="B1" s="721" t="str">
        <f>a!B1</f>
        <v>Federal Fiscal Compliance and Reporting Division
Comparability Computation Form (CCF)
2024-2025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35">
      <c r="B2" s="142"/>
      <c r="C2" s="143"/>
      <c r="D2" s="143"/>
      <c r="E2" s="143"/>
      <c r="F2" s="143"/>
      <c r="G2" s="143"/>
      <c r="H2" s="143"/>
      <c r="I2" s="143"/>
      <c r="J2" s="162"/>
      <c r="K2" s="162"/>
      <c r="L2" s="163"/>
      <c r="M2" s="164"/>
      <c r="N2" s="164"/>
      <c r="O2" s="164"/>
      <c r="P2" s="164"/>
      <c r="Q2" s="136"/>
      <c r="R2" s="136"/>
      <c r="S2" s="136"/>
      <c r="T2" s="136"/>
      <c r="U2" s="136"/>
      <c r="V2" s="136"/>
      <c r="W2" s="137"/>
    </row>
    <row r="3" spans="1:256" ht="23.25" x14ac:dyDescent="0.2">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499999999999993" customHeight="1" thickBot="1" x14ac:dyDescent="0.2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25">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499999999999993" customHeight="1" thickBot="1" x14ac:dyDescent="0.2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25">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499999999999993" customHeight="1" thickBot="1" x14ac:dyDescent="0.25">
      <c r="B8" s="150"/>
      <c r="C8" s="151"/>
      <c r="D8" s="151"/>
      <c r="E8" s="151"/>
      <c r="F8" s="151"/>
      <c r="G8" s="151"/>
      <c r="H8" s="151"/>
      <c r="I8" s="151"/>
      <c r="J8" s="151"/>
      <c r="K8" s="151"/>
      <c r="L8" s="152"/>
      <c r="M8" s="152"/>
      <c r="N8" s="152"/>
      <c r="O8" s="152"/>
      <c r="P8" s="152"/>
      <c r="Q8" s="152"/>
      <c r="R8" s="152"/>
      <c r="S8" s="152"/>
      <c r="T8" s="152"/>
      <c r="U8" s="152"/>
      <c r="V8" s="152"/>
      <c r="W8" s="153"/>
    </row>
    <row r="9" spans="1:256" ht="9.9499999999999993" customHeight="1" thickBot="1" x14ac:dyDescent="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2">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3">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4">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3">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25">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25">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5" x14ac:dyDescent="0.2">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35" hidden="1" customHeight="1" thickBot="1" x14ac:dyDescent="0.25">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1" customHeight="1" x14ac:dyDescent="0.2">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350000000000001" customHeight="1" x14ac:dyDescent="0.2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350000000000001" customHeight="1" thickBot="1" x14ac:dyDescent="0.3">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599999999999994" customHeight="1" x14ac:dyDescent="0.2">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350000000000001" customHeight="1" thickBot="1" x14ac:dyDescent="0.3">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2">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2">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2">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2">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2">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2">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2">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2">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2">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2">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2">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2">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2">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2">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2">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2">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2">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2">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2">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2">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2">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2">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2">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2">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25">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2">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2">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2">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2">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2">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2">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100000000000001" customHeight="1" x14ac:dyDescent="0.2">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2">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2">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2">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2">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2">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2">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2">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2">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2">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2">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2">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2">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2">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2">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2">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2">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2">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2">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2">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2">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2">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2">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2">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2">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2">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2">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2">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2">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2">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2">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2">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2">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2">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2">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2">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2">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2">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2">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2">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2">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2">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2">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25">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2">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2">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2">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2">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2">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2">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2">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2">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2">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2">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2">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2">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2">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2">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2">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2">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2">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2">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2">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2">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2">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2">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2">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2">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2">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2">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2">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2">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2">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2">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2">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2">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2">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2">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2">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2">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2">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2">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2">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2">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2">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2">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2">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2">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2">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2">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2">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2">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2">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2">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2">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2">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2">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2">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2">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2">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2">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2">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2">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2">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2">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2">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2">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2">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2">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2">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2">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2">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2">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2">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2">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2">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2">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2">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2">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2">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2">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2">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2">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2">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2">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2">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2">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2">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2">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2">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2">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2">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2">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2">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2">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2">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2">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2">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2">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2">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2">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2">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2">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2">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2">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2">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2">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2">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2">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2">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2">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2">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2">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2">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2">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2">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2">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2">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2">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2">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2">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2">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2">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2">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2">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2">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2">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2">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2">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2">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2">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2">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2">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2">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2">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2">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2">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2">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2">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2">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2">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2">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2">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25">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2">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2">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2">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2">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2">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2">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2">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2">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25">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75" thickTop="1" x14ac:dyDescent="0.2">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6oM7gifQ3kf6zjN/wB4b9DF93DWGcuN8m3x8b0JNUcxwjpWJQil/v3t8cHrIsHB9BUArrNVSFQNgRx3zxCdapw==" saltValue="dyBQJpRm56llxmu514extw=="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D5:F5 J5 M5:Q5 S5:T5 V5 M7:Q7 S7:V7">
    <cfRule type="cellIs" dxfId="242" priority="1" stopIfTrue="1" operator="equal">
      <formula>0</formula>
    </cfRule>
  </conditionalFormatting>
  <conditionalFormatting sqref="L23:N246">
    <cfRule type="expression" dxfId="241" priority="15">
      <formula>$A$22=0</formula>
    </cfRule>
    <cfRule type="cellIs" dxfId="240" priority="16" stopIfTrue="1" operator="equal">
      <formula>"NC"</formula>
    </cfRule>
  </conditionalFormatting>
  <conditionalFormatting sqref="O23:O246">
    <cfRule type="cellIs" dxfId="239" priority="7" stopIfTrue="1" operator="equal">
      <formula>"NC"</formula>
    </cfRule>
  </conditionalFormatting>
  <conditionalFormatting sqref="O23:W246">
    <cfRule type="expression" dxfId="238" priority="2">
      <formula>$A$22&gt;0</formula>
    </cfRule>
  </conditionalFormatting>
  <conditionalFormatting sqref="P23:P246 S23:S246 V23:V246">
    <cfRule type="cellIs" dxfId="237" priority="6" stopIfTrue="1" operator="equal">
      <formula>"""NC"""</formula>
    </cfRule>
  </conditionalFormatting>
  <conditionalFormatting sqref="Q23:Q246 W23:W246">
    <cfRule type="cellIs" dxfId="236" priority="10" stopIfTrue="1" operator="between">
      <formula>0.1</formula>
      <formula>0.9</formula>
    </cfRule>
    <cfRule type="cellIs" dxfId="235" priority="11" stopIfTrue="1" operator="between">
      <formula>1.1000001</formula>
      <formula>5</formula>
    </cfRule>
  </conditionalFormatting>
  <conditionalFormatting sqref="R23:R246">
    <cfRule type="cellIs" dxfId="234" priority="3" stopIfTrue="1" operator="between">
      <formula>$R$17</formula>
      <formula>$T$17</formula>
    </cfRule>
    <cfRule type="cellIs" dxfId="233" priority="4" stopIfTrue="1" operator="equal">
      <formula>"""yes"""</formula>
    </cfRule>
    <cfRule type="cellIs" dxfId="232" priority="5" stopIfTrue="1" operator="equal">
      <formula>"NC"</formula>
    </cfRule>
  </conditionalFormatting>
  <conditionalFormatting sqref="T23:T246">
    <cfRule type="cellIs" dxfId="231" priority="8" stopIfTrue="1" operator="between">
      <formula>0.1</formula>
      <formula>0.9</formula>
    </cfRule>
    <cfRule type="cellIs" dxfId="230" priority="9" stopIfTrue="1" operator="between">
      <formula>1.100001</formula>
      <formula>5</formula>
    </cfRule>
  </conditionalFormatting>
  <conditionalFormatting sqref="U23:U246">
    <cfRule type="cellIs" dxfId="229" priority="12" stopIfTrue="1" operator="between">
      <formula>$R$17</formula>
      <formula>$T$17</formula>
    </cfRule>
    <cfRule type="cellIs" dxfId="228" priority="13" stopIfTrue="1" operator="equal">
      <formula>"""yes"""</formula>
    </cfRule>
    <cfRule type="cellIs" dxfId="227" priority="14" stopIfTrue="1" operator="equal">
      <formula>"NC"</formula>
    </cfRule>
  </conditionalFormatting>
  <dataValidations count="6">
    <dataValidation allowBlank="1" showInputMessage="1" showErrorMessage="1" promptTitle="Campus Number Format" prompt="The number entered in this column should be the campus three digital number (i.e. Campus 101)" sqref="C20:C21" xr:uid="{00000000-0002-0000-0400-000000000000}"/>
    <dataValidation type="whole" allowBlank="1" showInputMessage="1" showErrorMessage="1" sqref="H23:I44" xr:uid="{00000000-0002-0000-0400-000001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400-000002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400-000003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400-000004000000}">
      <formula1>AND(LEN(C23)&lt;=3,ISERROR(FIND(" ",C23)))</formula1>
    </dataValidation>
    <dataValidation type="whole" allowBlank="1" showInputMessage="1" showErrorMessage="1" sqref="H45:I237" xr:uid="{00000000-0002-0000-0400-000005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
  <cols>
    <col min="1" max="1" width="27" hidden="1" customWidth="1"/>
    <col min="2" max="2" width="6" style="11" customWidth="1"/>
    <col min="3" max="3" width="13.5703125" style="12" customWidth="1"/>
    <col min="4" max="4" width="41.5703125" style="13" customWidth="1"/>
    <col min="5" max="5" width="26.42578125" style="14" customWidth="1"/>
    <col min="6" max="6" width="14.42578125" style="16" hidden="1" customWidth="1"/>
    <col min="7" max="7" width="14.85546875" style="47" customWidth="1"/>
    <col min="8" max="8" width="17.5703125" style="15" customWidth="1"/>
    <col min="9" max="9" width="16.5703125" style="2" customWidth="1"/>
    <col min="10" max="10" width="17.5703125" style="2" customWidth="1"/>
    <col min="11" max="11" width="3.42578125" style="2" customWidth="1"/>
    <col min="12" max="12" width="13.42578125" style="2" customWidth="1"/>
    <col min="13" max="13" width="14.85546875" style="2" customWidth="1"/>
    <col min="14" max="14" width="15.42578125" style="8" customWidth="1"/>
    <col min="15" max="15" width="12.5703125" style="2" customWidth="1"/>
    <col min="16" max="16" width="16.42578125" style="6" customWidth="1"/>
    <col min="17" max="17" width="14.5703125" style="2" customWidth="1"/>
    <col min="18" max="18" width="12.5703125" style="3" customWidth="1"/>
    <col min="19" max="19" width="18.5703125" style="6" customWidth="1"/>
    <col min="20" max="20" width="14.5703125" style="3" customWidth="1"/>
    <col min="21" max="21" width="12.5703125" style="3" customWidth="1"/>
    <col min="22" max="22" width="15" style="6" customWidth="1"/>
    <col min="23" max="23" width="14.5703125" style="9" customWidth="1"/>
    <col min="24" max="24" width="18.85546875" style="17" hidden="1" customWidth="1"/>
    <col min="25" max="27" width="18.85546875" style="18" hidden="1" customWidth="1"/>
    <col min="28" max="28" width="20.140625" hidden="1" customWidth="1"/>
    <col min="29" max="29" width="7.140625" hidden="1" customWidth="1"/>
    <col min="30" max="32" width="27" hidden="1" customWidth="1"/>
    <col min="33" max="33" width="37.42578125" hidden="1" customWidth="1"/>
    <col min="34" max="16384" width="27" style="76"/>
  </cols>
  <sheetData>
    <row r="1" spans="1:256" ht="100.5" customHeight="1" thickTop="1" x14ac:dyDescent="0.2">
      <c r="B1" s="721" t="str">
        <f>a!B1</f>
        <v>Federal Fiscal Compliance and Reporting Division
Comparability Computation Form (CCF)
2024-2025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35">
      <c r="B2" s="142"/>
      <c r="C2" s="143"/>
      <c r="D2" s="143"/>
      <c r="E2" s="143"/>
      <c r="F2" s="143"/>
      <c r="G2" s="143"/>
      <c r="H2" s="143"/>
      <c r="I2" s="143"/>
      <c r="J2" s="162"/>
      <c r="K2" s="162"/>
      <c r="L2" s="163"/>
      <c r="M2" s="164"/>
      <c r="N2" s="164"/>
      <c r="O2" s="164"/>
      <c r="P2" s="164"/>
      <c r="Q2" s="136"/>
      <c r="R2" s="136"/>
      <c r="S2" s="136"/>
      <c r="T2" s="136"/>
      <c r="U2" s="136"/>
      <c r="V2" s="136"/>
      <c r="W2" s="137"/>
    </row>
    <row r="3" spans="1:256" ht="23.25" x14ac:dyDescent="0.2">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499999999999993" customHeight="1" thickBot="1" x14ac:dyDescent="0.2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25">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499999999999993" customHeight="1" thickBot="1" x14ac:dyDescent="0.2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25">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499999999999993" customHeight="1" thickBot="1" x14ac:dyDescent="0.25">
      <c r="B8" s="150"/>
      <c r="C8" s="151"/>
      <c r="D8" s="151"/>
      <c r="E8" s="151"/>
      <c r="F8" s="151"/>
      <c r="G8" s="151"/>
      <c r="H8" s="151"/>
      <c r="I8" s="151"/>
      <c r="J8" s="151"/>
      <c r="K8" s="151"/>
      <c r="L8" s="152"/>
      <c r="M8" s="152"/>
      <c r="N8" s="152"/>
      <c r="O8" s="152"/>
      <c r="P8" s="152"/>
      <c r="Q8" s="152"/>
      <c r="R8" s="152"/>
      <c r="S8" s="152"/>
      <c r="T8" s="152"/>
      <c r="U8" s="152"/>
      <c r="V8" s="152"/>
      <c r="W8" s="153"/>
    </row>
    <row r="9" spans="1:256" ht="9.9499999999999993" customHeight="1" thickBot="1" x14ac:dyDescent="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2">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3">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4">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3">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25">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25">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5" x14ac:dyDescent="0.2">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35" hidden="1" customHeight="1" thickBot="1" x14ac:dyDescent="0.25">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1" customHeight="1" x14ac:dyDescent="0.2">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350000000000001" customHeight="1" x14ac:dyDescent="0.2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350000000000001" customHeight="1" thickBot="1" x14ac:dyDescent="0.3">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599999999999994" customHeight="1" x14ac:dyDescent="0.2">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350000000000001" customHeight="1" thickBot="1" x14ac:dyDescent="0.3">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2">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2">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2">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2">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2">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2">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2">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2">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2">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2">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2">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2">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2">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2">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2">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2">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2">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2">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2">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2">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2">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2">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2">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2">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25">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2">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2">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2">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2">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2">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2">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100000000000001" customHeight="1" x14ac:dyDescent="0.2">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2">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2">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2">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2">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2">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2">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2">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2">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2">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2">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2">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2">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2">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2">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2">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2">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2">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2">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2">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2">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2">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2">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2">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2">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2">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2">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2">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2">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2">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2">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2">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2">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2">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2">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2">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2">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2">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2">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2">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2">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2">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2">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25">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2">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2">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2">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2">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2">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2">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2">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2">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2">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2">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2">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2">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2">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2">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2">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2">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2">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2">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2">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2">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2">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2">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2">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2">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2">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2">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2">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2">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2">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2">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2">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2">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2">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2">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2">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2">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2">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2">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2">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2">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2">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2">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2">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2">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2">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2">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2">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2">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2">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2">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2">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2">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2">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2">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2">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2">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2">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2">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2">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2">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2">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2">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2">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2">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2">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2">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2">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2">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2">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2">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2">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2">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2">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2">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2">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2">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2">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2">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2">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2">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2">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2">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2">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2">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2">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2">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2">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2">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2">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2">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2">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2">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2">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2">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2">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2">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2">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2">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2">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2">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2">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2">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2">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2">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2">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2">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2">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2">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2">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2">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2">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2">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2">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2">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2">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2">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2">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2">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2">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2">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2">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2">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2">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2">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2">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2">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2">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2">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2">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2">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2">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2">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2">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2">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2">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2">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2">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2">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2">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25">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2">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2">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2">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2">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2">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2">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2">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2">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25">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75" thickTop="1" x14ac:dyDescent="0.2">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X2h+smoRo151QmtZEmfoJGbuShDrWmUFJJx/1whKzqBgZwTuU3tMPY1DAB/UUvWycbmpWlbcbdeQtZM2hJG+mg==" saltValue="hyqHyh8hutCr2YhHjxOrdQ=="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D5:F5 J5 M5:Q5 S5:T5 V5 M7:Q7 S7:V7">
    <cfRule type="cellIs" dxfId="226" priority="1" stopIfTrue="1" operator="equal">
      <formula>0</formula>
    </cfRule>
  </conditionalFormatting>
  <conditionalFormatting sqref="L23:N246">
    <cfRule type="expression" dxfId="225" priority="15">
      <formula>$A$22=0</formula>
    </cfRule>
    <cfRule type="cellIs" dxfId="224" priority="16" stopIfTrue="1" operator="equal">
      <formula>"NC"</formula>
    </cfRule>
  </conditionalFormatting>
  <conditionalFormatting sqref="O23:O246">
    <cfRule type="cellIs" dxfId="223" priority="7" stopIfTrue="1" operator="equal">
      <formula>"NC"</formula>
    </cfRule>
  </conditionalFormatting>
  <conditionalFormatting sqref="O23:W246">
    <cfRule type="expression" dxfId="222" priority="2">
      <formula>$A$22&gt;0</formula>
    </cfRule>
  </conditionalFormatting>
  <conditionalFormatting sqref="P23:P246 S23:S246 V23:V246">
    <cfRule type="cellIs" dxfId="221" priority="6" stopIfTrue="1" operator="equal">
      <formula>"""NC"""</formula>
    </cfRule>
  </conditionalFormatting>
  <conditionalFormatting sqref="Q23:Q246 W23:W246">
    <cfRule type="cellIs" dxfId="220" priority="10" stopIfTrue="1" operator="between">
      <formula>0.1</formula>
      <formula>0.9</formula>
    </cfRule>
    <cfRule type="cellIs" dxfId="219" priority="11" stopIfTrue="1" operator="between">
      <formula>1.1000001</formula>
      <formula>5</formula>
    </cfRule>
  </conditionalFormatting>
  <conditionalFormatting sqref="R23:R246">
    <cfRule type="cellIs" dxfId="218" priority="3" stopIfTrue="1" operator="between">
      <formula>$R$17</formula>
      <formula>$T$17</formula>
    </cfRule>
    <cfRule type="cellIs" dxfId="217" priority="4" stopIfTrue="1" operator="equal">
      <formula>"""yes"""</formula>
    </cfRule>
    <cfRule type="cellIs" dxfId="216" priority="5" stopIfTrue="1" operator="equal">
      <formula>"NC"</formula>
    </cfRule>
  </conditionalFormatting>
  <conditionalFormatting sqref="T23:T246">
    <cfRule type="cellIs" dxfId="215" priority="8" stopIfTrue="1" operator="between">
      <formula>0.1</formula>
      <formula>0.9</formula>
    </cfRule>
    <cfRule type="cellIs" dxfId="214" priority="9" stopIfTrue="1" operator="between">
      <formula>1.100001</formula>
      <formula>5</formula>
    </cfRule>
  </conditionalFormatting>
  <conditionalFormatting sqref="U23:U246">
    <cfRule type="cellIs" dxfId="213" priority="12" stopIfTrue="1" operator="between">
      <formula>$R$17</formula>
      <formula>$T$17</formula>
    </cfRule>
    <cfRule type="cellIs" dxfId="212" priority="13" stopIfTrue="1" operator="equal">
      <formula>"""yes"""</formula>
    </cfRule>
    <cfRule type="cellIs" dxfId="211" priority="14" stopIfTrue="1" operator="equal">
      <formula>"NC"</formula>
    </cfRule>
  </conditionalFormatting>
  <dataValidations count="6">
    <dataValidation type="whole" allowBlank="1" showInputMessage="1" showErrorMessage="1" sqref="H45:I237" xr:uid="{00000000-0002-0000-05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5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5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500-000003000000}">
      <formula1>$AG$23:$AG$31</formula1>
    </dataValidation>
    <dataValidation type="whole" allowBlank="1" showInputMessage="1" showErrorMessage="1" sqref="H23:I44" xr:uid="{00000000-0002-0000-05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5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
  <cols>
    <col min="1" max="1" width="27" hidden="1" customWidth="1"/>
    <col min="2" max="2" width="6" style="11" customWidth="1"/>
    <col min="3" max="3" width="13.5703125" style="12" customWidth="1"/>
    <col min="4" max="4" width="41.5703125" style="13" customWidth="1"/>
    <col min="5" max="5" width="26.42578125" style="14" customWidth="1"/>
    <col min="6" max="6" width="14.42578125" style="16" hidden="1" customWidth="1"/>
    <col min="7" max="7" width="14.85546875" style="47" customWidth="1"/>
    <col min="8" max="8" width="17.5703125" style="15" customWidth="1"/>
    <col min="9" max="9" width="16.5703125" style="2" customWidth="1"/>
    <col min="10" max="10" width="17.5703125" style="2" customWidth="1"/>
    <col min="11" max="11" width="3.42578125" style="2" customWidth="1"/>
    <col min="12" max="12" width="13.42578125" style="2" customWidth="1"/>
    <col min="13" max="13" width="14.85546875" style="2" customWidth="1"/>
    <col min="14" max="14" width="15.42578125" style="8" customWidth="1"/>
    <col min="15" max="15" width="12.5703125" style="2" customWidth="1"/>
    <col min="16" max="16" width="16.42578125" style="6" customWidth="1"/>
    <col min="17" max="17" width="14.5703125" style="2" customWidth="1"/>
    <col min="18" max="18" width="12.5703125" style="3" customWidth="1"/>
    <col min="19" max="19" width="18.5703125" style="6" customWidth="1"/>
    <col min="20" max="20" width="14.5703125" style="3" customWidth="1"/>
    <col min="21" max="21" width="12.5703125" style="3" customWidth="1"/>
    <col min="22" max="22" width="15" style="6" customWidth="1"/>
    <col min="23" max="23" width="14.5703125" style="9" customWidth="1"/>
    <col min="24" max="24" width="18.85546875" style="17" hidden="1" customWidth="1"/>
    <col min="25" max="27" width="18.85546875" style="18" hidden="1" customWidth="1"/>
    <col min="28" max="28" width="20.140625" hidden="1" customWidth="1"/>
    <col min="29" max="29" width="7.140625" hidden="1" customWidth="1"/>
    <col min="30" max="32" width="27" hidden="1" customWidth="1"/>
    <col min="33" max="33" width="37.42578125" hidden="1" customWidth="1"/>
    <col min="34" max="16384" width="27" style="76"/>
  </cols>
  <sheetData>
    <row r="1" spans="1:256" ht="100.5" customHeight="1" thickTop="1" x14ac:dyDescent="0.2">
      <c r="B1" s="721" t="str">
        <f>a!B1</f>
        <v>Federal Fiscal Compliance and Reporting Division
Comparability Computation Form (CCF)
2024-2025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35">
      <c r="B2" s="142"/>
      <c r="C2" s="143"/>
      <c r="D2" s="143"/>
      <c r="E2" s="143"/>
      <c r="F2" s="143"/>
      <c r="G2" s="143"/>
      <c r="H2" s="143"/>
      <c r="I2" s="143"/>
      <c r="J2" s="162"/>
      <c r="K2" s="162"/>
      <c r="L2" s="163"/>
      <c r="M2" s="164"/>
      <c r="N2" s="164"/>
      <c r="O2" s="164"/>
      <c r="P2" s="164"/>
      <c r="Q2" s="136"/>
      <c r="R2" s="136"/>
      <c r="S2" s="136"/>
      <c r="T2" s="136"/>
      <c r="U2" s="136"/>
      <c r="V2" s="136"/>
      <c r="W2" s="137"/>
    </row>
    <row r="3" spans="1:256" ht="23.25" x14ac:dyDescent="0.2">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499999999999993" customHeight="1" thickBot="1" x14ac:dyDescent="0.2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25">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499999999999993" customHeight="1" thickBot="1" x14ac:dyDescent="0.2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25">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499999999999993" customHeight="1" thickBot="1" x14ac:dyDescent="0.25">
      <c r="B8" s="150"/>
      <c r="C8" s="151"/>
      <c r="D8" s="151"/>
      <c r="E8" s="151"/>
      <c r="F8" s="151"/>
      <c r="G8" s="151"/>
      <c r="H8" s="151"/>
      <c r="I8" s="151"/>
      <c r="J8" s="151"/>
      <c r="K8" s="151"/>
      <c r="L8" s="152"/>
      <c r="M8" s="152"/>
      <c r="N8" s="152"/>
      <c r="O8" s="152"/>
      <c r="P8" s="152"/>
      <c r="Q8" s="152"/>
      <c r="R8" s="152"/>
      <c r="S8" s="152"/>
      <c r="T8" s="152"/>
      <c r="U8" s="152"/>
      <c r="V8" s="152"/>
      <c r="W8" s="153"/>
    </row>
    <row r="9" spans="1:256" ht="9.9499999999999993" customHeight="1" thickBot="1" x14ac:dyDescent="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2">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3">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4">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3">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25">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25">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5" x14ac:dyDescent="0.2">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35" hidden="1" customHeight="1" thickBot="1" x14ac:dyDescent="0.25">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1" customHeight="1" x14ac:dyDescent="0.2">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350000000000001" customHeight="1" x14ac:dyDescent="0.2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350000000000001" customHeight="1" thickBot="1" x14ac:dyDescent="0.3">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599999999999994" customHeight="1" x14ac:dyDescent="0.2">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350000000000001" customHeight="1" thickBot="1" x14ac:dyDescent="0.3">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2">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2">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2">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2">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2">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2">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2">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2">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2">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2">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2">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2">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2">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2">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2">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2">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2">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2">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2">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2">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2">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2">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2">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2">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25">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2">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2">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2">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2">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2">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2">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100000000000001" customHeight="1" x14ac:dyDescent="0.2">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2">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2">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2">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2">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2">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2">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2">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2">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2">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2">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2">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2">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2">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2">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2">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2">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2">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2">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2">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2">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2">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2">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2">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2">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2">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2">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2">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2">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2">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2">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2">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2">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2">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2">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2">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2">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2">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2">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2">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2">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2">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2">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25">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2">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2">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2">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2">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2">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2">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2">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2">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2">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2">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2">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2">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2">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2">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2">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2">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2">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2">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2">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2">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2">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2">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2">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2">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2">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2">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2">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2">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2">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2">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2">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2">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2">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2">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2">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2">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2">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2">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2">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2">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2">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2">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2">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2">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2">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2">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2">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2">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2">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2">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2">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2">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2">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2">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2">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2">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2">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2">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2">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2">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2">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2">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2">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2">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2">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2">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2">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2">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2">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2">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2">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2">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2">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2">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2">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2">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2">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2">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2">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2">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2">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2">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2">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2">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2">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2">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2">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2">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2">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2">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2">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2">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2">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2">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2">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2">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2">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2">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2">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2">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2">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2">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2">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2">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2">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2">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2">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2">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2">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2">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2">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2">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2">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2">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2">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2">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2">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2">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2">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2">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2">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2">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2">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2">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2">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2">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2">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2">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2">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2">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2">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2">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2">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2">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2">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2">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2">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2">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2">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25">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2">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2">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2">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2">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2">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2">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2">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2">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25">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75" thickTop="1" x14ac:dyDescent="0.2">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1gBcn897dnI/dXxlX81JQNBkQsjgykNVgKrQT6Y4q3OoHtsPgC+i3DGr6Vfxyt8M1f5CQzaxF6n6gP6k21REsA==" saltValue="g/HIcKxsr/sIH1Zu7lPX2w=="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D5:F5 J5 M5:Q5 S5:T5 V5 M7:Q7 S7:V7">
    <cfRule type="cellIs" dxfId="210" priority="1" stopIfTrue="1" operator="equal">
      <formula>0</formula>
    </cfRule>
  </conditionalFormatting>
  <conditionalFormatting sqref="L23:N246">
    <cfRule type="expression" dxfId="209" priority="15">
      <formula>$A$22=0</formula>
    </cfRule>
    <cfRule type="cellIs" dxfId="208" priority="16" stopIfTrue="1" operator="equal">
      <formula>"NC"</formula>
    </cfRule>
  </conditionalFormatting>
  <conditionalFormatting sqref="O23:O246">
    <cfRule type="cellIs" dxfId="207" priority="7" stopIfTrue="1" operator="equal">
      <formula>"NC"</formula>
    </cfRule>
  </conditionalFormatting>
  <conditionalFormatting sqref="O23:W246">
    <cfRule type="expression" dxfId="206" priority="2">
      <formula>$A$22&gt;0</formula>
    </cfRule>
  </conditionalFormatting>
  <conditionalFormatting sqref="P23:P246 S23:S246 V23:V246">
    <cfRule type="cellIs" dxfId="205" priority="6" stopIfTrue="1" operator="equal">
      <formula>"""NC"""</formula>
    </cfRule>
  </conditionalFormatting>
  <conditionalFormatting sqref="Q23:Q246 W23:W246">
    <cfRule type="cellIs" dxfId="204" priority="10" stopIfTrue="1" operator="between">
      <formula>0.1</formula>
      <formula>0.9</formula>
    </cfRule>
    <cfRule type="cellIs" dxfId="203" priority="11" stopIfTrue="1" operator="between">
      <formula>1.1000001</formula>
      <formula>5</formula>
    </cfRule>
  </conditionalFormatting>
  <conditionalFormatting sqref="R23:R246">
    <cfRule type="cellIs" dxfId="202" priority="3" stopIfTrue="1" operator="between">
      <formula>$R$17</formula>
      <formula>$T$17</formula>
    </cfRule>
    <cfRule type="cellIs" dxfId="201" priority="4" stopIfTrue="1" operator="equal">
      <formula>"""yes"""</formula>
    </cfRule>
    <cfRule type="cellIs" dxfId="200" priority="5" stopIfTrue="1" operator="equal">
      <formula>"NC"</formula>
    </cfRule>
  </conditionalFormatting>
  <conditionalFormatting sqref="T23:T246">
    <cfRule type="cellIs" dxfId="199" priority="8" stopIfTrue="1" operator="between">
      <formula>0.1</formula>
      <formula>0.9</formula>
    </cfRule>
    <cfRule type="cellIs" dxfId="198" priority="9" stopIfTrue="1" operator="between">
      <formula>1.100001</formula>
      <formula>5</formula>
    </cfRule>
  </conditionalFormatting>
  <conditionalFormatting sqref="U23:U246">
    <cfRule type="cellIs" dxfId="197" priority="12" stopIfTrue="1" operator="between">
      <formula>$R$17</formula>
      <formula>$T$17</formula>
    </cfRule>
    <cfRule type="cellIs" dxfId="196" priority="13" stopIfTrue="1" operator="equal">
      <formula>"""yes"""</formula>
    </cfRule>
    <cfRule type="cellIs" dxfId="195" priority="14" stopIfTrue="1" operator="equal">
      <formula>"NC"</formula>
    </cfRule>
  </conditionalFormatting>
  <dataValidations count="6">
    <dataValidation type="whole" allowBlank="1" showInputMessage="1" showErrorMessage="1" sqref="H45:I237" xr:uid="{00000000-0002-0000-06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6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6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600-000003000000}">
      <formula1>$AG$23:$AG$31</formula1>
    </dataValidation>
    <dataValidation type="whole" allowBlank="1" showInputMessage="1" showErrorMessage="1" sqref="H23:I44" xr:uid="{00000000-0002-0000-06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6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
  <cols>
    <col min="1" max="1" width="27" hidden="1" customWidth="1"/>
    <col min="2" max="2" width="6" style="11" customWidth="1"/>
    <col min="3" max="3" width="13.5703125" style="12" customWidth="1"/>
    <col min="4" max="4" width="41.5703125" style="13" customWidth="1"/>
    <col min="5" max="5" width="26.42578125" style="14" customWidth="1"/>
    <col min="6" max="6" width="14.42578125" style="16" hidden="1" customWidth="1"/>
    <col min="7" max="7" width="14.85546875" style="47" customWidth="1"/>
    <col min="8" max="8" width="17.5703125" style="15" customWidth="1"/>
    <col min="9" max="9" width="16.5703125" style="2" customWidth="1"/>
    <col min="10" max="10" width="17.5703125" style="2" customWidth="1"/>
    <col min="11" max="11" width="3.42578125" style="2" customWidth="1"/>
    <col min="12" max="12" width="13.42578125" style="2" customWidth="1"/>
    <col min="13" max="13" width="14.85546875" style="2" customWidth="1"/>
    <col min="14" max="14" width="15.42578125" style="8" customWidth="1"/>
    <col min="15" max="15" width="12.5703125" style="2" customWidth="1"/>
    <col min="16" max="16" width="16.42578125" style="6" customWidth="1"/>
    <col min="17" max="17" width="14.5703125" style="2" customWidth="1"/>
    <col min="18" max="18" width="12.5703125" style="3" customWidth="1"/>
    <col min="19" max="19" width="18.5703125" style="6" customWidth="1"/>
    <col min="20" max="20" width="14.5703125" style="3" customWidth="1"/>
    <col min="21" max="21" width="12.5703125" style="3" customWidth="1"/>
    <col min="22" max="22" width="15" style="6" customWidth="1"/>
    <col min="23" max="23" width="14.5703125" style="9" customWidth="1"/>
    <col min="24" max="24" width="18.85546875" style="17" hidden="1" customWidth="1"/>
    <col min="25" max="27" width="18.85546875" style="18" hidden="1" customWidth="1"/>
    <col min="28" max="28" width="20.140625" hidden="1" customWidth="1"/>
    <col min="29" max="29" width="7.140625" hidden="1" customWidth="1"/>
    <col min="30" max="32" width="27" hidden="1" customWidth="1"/>
    <col min="33" max="33" width="37.42578125" hidden="1" customWidth="1"/>
    <col min="34" max="16384" width="27" style="76"/>
  </cols>
  <sheetData>
    <row r="1" spans="1:256" ht="100.5" customHeight="1" thickTop="1" x14ac:dyDescent="0.2">
      <c r="B1" s="721" t="str">
        <f>a!B1</f>
        <v>Federal Fiscal Compliance and Reporting Division
Comparability Computation Form (CCF)
2024-2025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35">
      <c r="B2" s="142"/>
      <c r="C2" s="143"/>
      <c r="D2" s="143"/>
      <c r="E2" s="143"/>
      <c r="F2" s="143"/>
      <c r="G2" s="143"/>
      <c r="H2" s="143"/>
      <c r="I2" s="143"/>
      <c r="J2" s="162"/>
      <c r="K2" s="162"/>
      <c r="L2" s="163"/>
      <c r="M2" s="164"/>
      <c r="N2" s="164"/>
      <c r="O2" s="164"/>
      <c r="P2" s="164"/>
      <c r="Q2" s="136"/>
      <c r="R2" s="136"/>
      <c r="S2" s="136"/>
      <c r="T2" s="136"/>
      <c r="U2" s="136"/>
      <c r="V2" s="136"/>
      <c r="W2" s="137"/>
    </row>
    <row r="3" spans="1:256" ht="23.25" x14ac:dyDescent="0.2">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499999999999993" customHeight="1" thickBot="1" x14ac:dyDescent="0.2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25">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499999999999993" customHeight="1" thickBot="1" x14ac:dyDescent="0.2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25">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499999999999993" customHeight="1" thickBot="1" x14ac:dyDescent="0.25">
      <c r="B8" s="150"/>
      <c r="C8" s="151"/>
      <c r="D8" s="151"/>
      <c r="E8" s="151"/>
      <c r="F8" s="151"/>
      <c r="G8" s="151"/>
      <c r="H8" s="151"/>
      <c r="I8" s="151"/>
      <c r="J8" s="151"/>
      <c r="K8" s="151"/>
      <c r="L8" s="152"/>
      <c r="M8" s="152"/>
      <c r="N8" s="152"/>
      <c r="O8" s="152"/>
      <c r="P8" s="152"/>
      <c r="Q8" s="152"/>
      <c r="R8" s="152"/>
      <c r="S8" s="152"/>
      <c r="T8" s="152"/>
      <c r="U8" s="152"/>
      <c r="V8" s="152"/>
      <c r="W8" s="153"/>
    </row>
    <row r="9" spans="1:256" ht="9.9499999999999993" customHeight="1" thickBot="1" x14ac:dyDescent="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2">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3">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4">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3">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25">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25">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5" x14ac:dyDescent="0.2">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35" hidden="1" customHeight="1" thickBot="1" x14ac:dyDescent="0.25">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1" customHeight="1" x14ac:dyDescent="0.2">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350000000000001" customHeight="1" x14ac:dyDescent="0.2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350000000000001" customHeight="1" thickBot="1" x14ac:dyDescent="0.3">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599999999999994" customHeight="1" x14ac:dyDescent="0.2">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350000000000001" customHeight="1" thickBot="1" x14ac:dyDescent="0.3">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2">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2">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2">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2">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2">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2">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2">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2">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2">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2">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2">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2">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2">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2">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2">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2">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2">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2">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2">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2">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2">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2">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2">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2">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25">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2">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2">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2">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2">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2">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2">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100000000000001" customHeight="1" x14ac:dyDescent="0.2">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2">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2">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2">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2">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2">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2">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2">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2">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2">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2">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2">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2">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2">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2">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2">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2">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2">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2">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2">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2">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2">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2">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2">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2">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2">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2">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2">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2">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2">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2">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2">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2">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2">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2">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2">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2">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2">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2">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2">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2">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2">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2">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25">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2">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2">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2">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2">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2">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2">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2">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2">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2">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2">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2">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2">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2">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2">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2">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2">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2">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2">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2">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2">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2">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2">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2">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2">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2">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2">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2">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2">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2">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2">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2">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2">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2">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2">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2">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2">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2">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2">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2">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2">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2">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2">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2">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2">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2">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2">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2">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2">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2">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2">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2">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2">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2">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2">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2">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2">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2">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2">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2">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2">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2">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2">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2">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2">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2">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2">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2">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2">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2">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2">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2">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2">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2">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2">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2">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2">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2">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2">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2">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2">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2">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2">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2">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2">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2">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2">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2">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2">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2">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2">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2">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2">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2">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2">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2">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2">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2">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2">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2">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2">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2">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2">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2">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2">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2">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2">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2">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2">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2">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2">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2">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2">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2">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2">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2">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2">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2">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2">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2">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2">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2">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2">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2">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2">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2">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2">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2">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2">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2">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2">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2">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2">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2">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2">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2">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2">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2">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2">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2">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25">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2">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2">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2">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2">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2">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2">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2">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2">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25">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75" thickTop="1" x14ac:dyDescent="0.2">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bfcvgEzzTToncXdk6ojrfMZvKSBwb7vltLyuHueaVBbmiXc2A5QKwjDKQIKSRl8QtxgVCF/vl9ApOxv+8Zdpow==" saltValue="O9DIlnhTfAAT7WVaaQkz3A=="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D5:F5 J5 M5:Q5 S5:T5 V5 M7:Q7 S7:V7">
    <cfRule type="cellIs" dxfId="194" priority="1" stopIfTrue="1" operator="equal">
      <formula>0</formula>
    </cfRule>
  </conditionalFormatting>
  <conditionalFormatting sqref="L23:N246">
    <cfRule type="expression" dxfId="193" priority="15">
      <formula>$A$22=0</formula>
    </cfRule>
    <cfRule type="cellIs" dxfId="192" priority="16" stopIfTrue="1" operator="equal">
      <formula>"NC"</formula>
    </cfRule>
  </conditionalFormatting>
  <conditionalFormatting sqref="O23:O246">
    <cfRule type="cellIs" dxfId="191" priority="7" stopIfTrue="1" operator="equal">
      <formula>"NC"</formula>
    </cfRule>
  </conditionalFormatting>
  <conditionalFormatting sqref="O23:W246">
    <cfRule type="expression" dxfId="190" priority="2">
      <formula>$A$22&gt;0</formula>
    </cfRule>
  </conditionalFormatting>
  <conditionalFormatting sqref="P23:P246 S23:S246 V23:V246">
    <cfRule type="cellIs" dxfId="189" priority="6" stopIfTrue="1" operator="equal">
      <formula>"""NC"""</formula>
    </cfRule>
  </conditionalFormatting>
  <conditionalFormatting sqref="Q23:Q246 W23:W246">
    <cfRule type="cellIs" dxfId="188" priority="10" stopIfTrue="1" operator="between">
      <formula>0.1</formula>
      <formula>0.9</formula>
    </cfRule>
    <cfRule type="cellIs" dxfId="187" priority="11" stopIfTrue="1" operator="between">
      <formula>1.1000001</formula>
      <formula>5</formula>
    </cfRule>
  </conditionalFormatting>
  <conditionalFormatting sqref="R23:R246">
    <cfRule type="cellIs" dxfId="186" priority="3" stopIfTrue="1" operator="between">
      <formula>$R$17</formula>
      <formula>$T$17</formula>
    </cfRule>
    <cfRule type="cellIs" dxfId="185" priority="4" stopIfTrue="1" operator="equal">
      <formula>"""yes"""</formula>
    </cfRule>
    <cfRule type="cellIs" dxfId="184" priority="5" stopIfTrue="1" operator="equal">
      <formula>"NC"</formula>
    </cfRule>
  </conditionalFormatting>
  <conditionalFormatting sqref="T23:T246">
    <cfRule type="cellIs" dxfId="183" priority="8" stopIfTrue="1" operator="between">
      <formula>0.1</formula>
      <formula>0.9</formula>
    </cfRule>
    <cfRule type="cellIs" dxfId="182" priority="9" stopIfTrue="1" operator="between">
      <formula>1.100001</formula>
      <formula>5</formula>
    </cfRule>
  </conditionalFormatting>
  <conditionalFormatting sqref="U23:U246">
    <cfRule type="cellIs" dxfId="181" priority="12" stopIfTrue="1" operator="between">
      <formula>$R$17</formula>
      <formula>$T$17</formula>
    </cfRule>
    <cfRule type="cellIs" dxfId="180" priority="13" stopIfTrue="1" operator="equal">
      <formula>"""yes"""</formula>
    </cfRule>
    <cfRule type="cellIs" dxfId="179" priority="14" stopIfTrue="1" operator="equal">
      <formula>"NC"</formula>
    </cfRule>
  </conditionalFormatting>
  <dataValidations count="6">
    <dataValidation type="whole" allowBlank="1" showInputMessage="1" showErrorMessage="1" sqref="H45:I237" xr:uid="{00000000-0002-0000-07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7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7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700-000003000000}">
      <formula1>$AG$23:$AG$31</formula1>
    </dataValidation>
    <dataValidation type="whole" allowBlank="1" showInputMessage="1" showErrorMessage="1" sqref="H23:I44" xr:uid="{00000000-0002-0000-07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7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35"/>
  </sheetPr>
  <dimension ref="A1:IV247"/>
  <sheetViews>
    <sheetView showGridLines="0" zoomScale="40" zoomScaleNormal="4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
  <cols>
    <col min="1" max="1" width="27" hidden="1" customWidth="1"/>
    <col min="2" max="2" width="6" style="11" customWidth="1"/>
    <col min="3" max="3" width="13.5703125" style="12" customWidth="1"/>
    <col min="4" max="4" width="41.5703125" style="13" customWidth="1"/>
    <col min="5" max="5" width="26.42578125" style="14" customWidth="1"/>
    <col min="6" max="6" width="14.42578125" style="16" hidden="1" customWidth="1"/>
    <col min="7" max="7" width="14.85546875" style="47" customWidth="1"/>
    <col min="8" max="8" width="17.5703125" style="15" customWidth="1"/>
    <col min="9" max="9" width="16.5703125" style="2" customWidth="1"/>
    <col min="10" max="10" width="17.5703125" style="2" customWidth="1"/>
    <col min="11" max="11" width="3.42578125" style="2" customWidth="1"/>
    <col min="12" max="12" width="13.42578125" style="2" customWidth="1"/>
    <col min="13" max="13" width="14.85546875" style="2" customWidth="1"/>
    <col min="14" max="14" width="15.42578125" style="8" customWidth="1"/>
    <col min="15" max="15" width="12.5703125" style="2" customWidth="1"/>
    <col min="16" max="16" width="16.42578125" style="6" customWidth="1"/>
    <col min="17" max="17" width="14.5703125" style="2" customWidth="1"/>
    <col min="18" max="18" width="12.5703125" style="3" customWidth="1"/>
    <col min="19" max="19" width="18.5703125" style="6" customWidth="1"/>
    <col min="20" max="20" width="14.5703125" style="3" customWidth="1"/>
    <col min="21" max="21" width="12.5703125" style="3" customWidth="1"/>
    <col min="22" max="22" width="15" style="6" customWidth="1"/>
    <col min="23" max="23" width="14.5703125" style="9" customWidth="1"/>
    <col min="24" max="24" width="18.85546875" style="17" hidden="1" customWidth="1"/>
    <col min="25" max="27" width="18.85546875" style="18" hidden="1" customWidth="1"/>
    <col min="28" max="28" width="20.140625" hidden="1" customWidth="1"/>
    <col min="29" max="29" width="7.140625" hidden="1" customWidth="1"/>
    <col min="30" max="32" width="27" hidden="1" customWidth="1"/>
    <col min="33" max="33" width="37.42578125" hidden="1" customWidth="1"/>
    <col min="34" max="16384" width="27" style="76"/>
  </cols>
  <sheetData>
    <row r="1" spans="1:256" ht="100.5" customHeight="1" thickTop="1" x14ac:dyDescent="0.2">
      <c r="B1" s="721" t="str">
        <f>a!B1</f>
        <v>Federal Fiscal Compliance and Reporting Division
Comparability Computation Form (CCF)
2024-2025 School Year</v>
      </c>
      <c r="C1" s="722"/>
      <c r="D1" s="722"/>
      <c r="E1" s="722"/>
      <c r="F1" s="722"/>
      <c r="G1" s="722"/>
      <c r="H1" s="722"/>
      <c r="I1" s="722"/>
      <c r="J1" s="722"/>
      <c r="K1" s="722"/>
      <c r="L1" s="722"/>
      <c r="M1" s="722"/>
      <c r="N1" s="722"/>
      <c r="O1" s="722"/>
      <c r="P1" s="722"/>
      <c r="Q1" s="722"/>
      <c r="R1" s="722"/>
      <c r="S1" s="722"/>
      <c r="T1" s="722"/>
      <c r="U1" s="722"/>
      <c r="V1" s="722"/>
      <c r="W1" s="723"/>
    </row>
    <row r="2" spans="1:256" ht="8.25" customHeight="1" x14ac:dyDescent="0.35">
      <c r="B2" s="142"/>
      <c r="C2" s="143"/>
      <c r="D2" s="143"/>
      <c r="E2" s="143"/>
      <c r="F2" s="143"/>
      <c r="G2" s="143"/>
      <c r="H2" s="143"/>
      <c r="I2" s="143"/>
      <c r="J2" s="162"/>
      <c r="K2" s="162"/>
      <c r="L2" s="163"/>
      <c r="M2" s="164"/>
      <c r="N2" s="164"/>
      <c r="O2" s="164"/>
      <c r="P2" s="164"/>
      <c r="Q2" s="136"/>
      <c r="R2" s="136"/>
      <c r="S2" s="136"/>
      <c r="T2" s="136"/>
      <c r="U2" s="136"/>
      <c r="V2" s="136"/>
      <c r="W2" s="137"/>
    </row>
    <row r="3" spans="1:256" ht="23.25" x14ac:dyDescent="0.2">
      <c r="B3" s="724" t="s">
        <v>48</v>
      </c>
      <c r="C3" s="725"/>
      <c r="D3" s="725"/>
      <c r="E3" s="725"/>
      <c r="F3" s="725"/>
      <c r="G3" s="725"/>
      <c r="H3" s="725"/>
      <c r="I3" s="725"/>
      <c r="J3" s="725"/>
      <c r="K3" s="725"/>
      <c r="L3" s="726" t="s">
        <v>51</v>
      </c>
      <c r="M3" s="725"/>
      <c r="N3" s="725"/>
      <c r="O3" s="725"/>
      <c r="P3" s="725"/>
      <c r="Q3" s="725"/>
      <c r="R3" s="725"/>
      <c r="S3" s="725"/>
      <c r="T3" s="725"/>
      <c r="U3" s="725"/>
      <c r="V3" s="725"/>
      <c r="W3" s="727"/>
    </row>
    <row r="4" spans="1:256" ht="9.9499999999999993" customHeight="1" thickBot="1" x14ac:dyDescent="0.25">
      <c r="B4" s="144"/>
      <c r="C4" s="141"/>
      <c r="D4" s="141"/>
      <c r="E4" s="141"/>
      <c r="F4" s="141"/>
      <c r="G4" s="141"/>
      <c r="H4" s="145"/>
      <c r="I4" s="145"/>
      <c r="J4" s="141"/>
      <c r="K4" s="141"/>
      <c r="L4" s="590"/>
      <c r="M4" s="138"/>
      <c r="N4" s="138"/>
      <c r="O4" s="138"/>
      <c r="P4" s="138"/>
      <c r="Q4" s="138"/>
      <c r="R4" s="138"/>
      <c r="S4" s="138"/>
      <c r="T4" s="138"/>
      <c r="U4" s="138"/>
      <c r="V4" s="138"/>
      <c r="W4" s="139"/>
    </row>
    <row r="5" spans="1:256" ht="26.25" customHeight="1" thickBot="1" x14ac:dyDescent="0.25">
      <c r="B5" s="728" t="s">
        <v>50</v>
      </c>
      <c r="C5" s="729"/>
      <c r="D5" s="816">
        <f>a!D5</f>
        <v>0</v>
      </c>
      <c r="E5" s="817"/>
      <c r="F5" s="818"/>
      <c r="G5" s="733" t="s">
        <v>49</v>
      </c>
      <c r="H5" s="734"/>
      <c r="I5" s="735"/>
      <c r="J5" s="513">
        <f>a!J5</f>
        <v>0</v>
      </c>
      <c r="K5" s="209"/>
      <c r="L5" s="591" t="s">
        <v>52</v>
      </c>
      <c r="M5" s="810">
        <f>a!M5</f>
        <v>0</v>
      </c>
      <c r="N5" s="811"/>
      <c r="O5" s="811"/>
      <c r="P5" s="811"/>
      <c r="Q5" s="812"/>
      <c r="R5" s="514" t="s">
        <v>53</v>
      </c>
      <c r="S5" s="819">
        <f>a!S5</f>
        <v>0</v>
      </c>
      <c r="T5" s="820"/>
      <c r="U5" s="514" t="s">
        <v>54</v>
      </c>
      <c r="V5" s="212">
        <f>a!V5</f>
        <v>0</v>
      </c>
      <c r="W5" s="140"/>
    </row>
    <row r="6" spans="1:256" ht="9.9499999999999993" customHeight="1" thickBot="1" x14ac:dyDescent="0.25">
      <c r="B6" s="144"/>
      <c r="C6" s="141"/>
      <c r="D6" s="141"/>
      <c r="E6" s="141"/>
      <c r="F6" s="141"/>
      <c r="G6" s="141"/>
      <c r="H6" s="141"/>
      <c r="I6" s="141"/>
      <c r="J6" s="141"/>
      <c r="K6" s="141"/>
      <c r="L6" s="590"/>
      <c r="M6" s="138"/>
      <c r="N6" s="138"/>
      <c r="O6" s="138"/>
      <c r="P6" s="138"/>
      <c r="Q6" s="138"/>
      <c r="R6" s="138"/>
      <c r="S6" s="138"/>
      <c r="T6" s="138"/>
      <c r="U6" s="138"/>
      <c r="V6" s="138"/>
      <c r="W6" s="139"/>
    </row>
    <row r="7" spans="1:256" ht="26.25" customHeight="1" thickBot="1" x14ac:dyDescent="0.25">
      <c r="B7" s="144"/>
      <c r="C7" s="141"/>
      <c r="D7" s="141"/>
      <c r="E7" s="141"/>
      <c r="F7" s="141"/>
      <c r="G7" s="141"/>
      <c r="H7" s="141"/>
      <c r="I7" s="141"/>
      <c r="J7" s="141"/>
      <c r="K7" s="141"/>
      <c r="L7" s="592" t="s">
        <v>166</v>
      </c>
      <c r="M7" s="810">
        <f>a!M7</f>
        <v>0</v>
      </c>
      <c r="N7" s="811"/>
      <c r="O7" s="811"/>
      <c r="P7" s="811"/>
      <c r="Q7" s="812"/>
      <c r="R7" s="508" t="s">
        <v>55</v>
      </c>
      <c r="S7" s="813">
        <f>a!S7</f>
        <v>0</v>
      </c>
      <c r="T7" s="814"/>
      <c r="U7" s="814"/>
      <c r="V7" s="815"/>
      <c r="W7" s="139"/>
    </row>
    <row r="8" spans="1:256" ht="9.9499999999999993" customHeight="1" thickBot="1" x14ac:dyDescent="0.25">
      <c r="B8" s="150"/>
      <c r="C8" s="151"/>
      <c r="D8" s="151"/>
      <c r="E8" s="151"/>
      <c r="F8" s="151"/>
      <c r="G8" s="151"/>
      <c r="H8" s="151"/>
      <c r="I8" s="151"/>
      <c r="J8" s="151"/>
      <c r="K8" s="151"/>
      <c r="L8" s="152"/>
      <c r="M8" s="152"/>
      <c r="N8" s="152"/>
      <c r="O8" s="152"/>
      <c r="P8" s="152"/>
      <c r="Q8" s="152"/>
      <c r="R8" s="152"/>
      <c r="S8" s="152"/>
      <c r="T8" s="152"/>
      <c r="U8" s="152"/>
      <c r="V8" s="152"/>
      <c r="W8" s="153"/>
    </row>
    <row r="9" spans="1:256" ht="9.9499999999999993" customHeight="1" thickBot="1" x14ac:dyDescent="0.4">
      <c r="B9" s="154"/>
      <c r="C9" s="155"/>
      <c r="D9" s="156"/>
      <c r="E9" s="156"/>
      <c r="F9" s="156"/>
      <c r="G9" s="156"/>
      <c r="H9" s="156"/>
      <c r="I9" s="157"/>
      <c r="J9" s="157"/>
      <c r="K9" s="157"/>
      <c r="L9" s="157"/>
      <c r="M9" s="158"/>
      <c r="N9" s="159"/>
      <c r="O9" s="159"/>
      <c r="P9" s="159"/>
      <c r="Q9" s="160"/>
      <c r="R9" s="160"/>
      <c r="S9" s="160"/>
      <c r="T9" s="160"/>
      <c r="U9" s="160"/>
      <c r="V9" s="160"/>
      <c r="W9" s="161"/>
    </row>
    <row r="10" spans="1:256" ht="19.5" customHeight="1" x14ac:dyDescent="0.2">
      <c r="B10" s="118"/>
      <c r="C10" s="753"/>
      <c r="D10" s="753"/>
      <c r="E10" s="753"/>
      <c r="F10" s="132"/>
      <c r="G10" s="133"/>
      <c r="H10" s="134"/>
      <c r="I10" s="135"/>
      <c r="J10" s="768" t="s">
        <v>31</v>
      </c>
      <c r="K10" s="769"/>
      <c r="L10" s="173"/>
      <c r="M10" s="173"/>
      <c r="N10" s="174"/>
      <c r="O10" s="173"/>
      <c r="P10" s="173"/>
      <c r="Q10" s="173"/>
      <c r="R10" s="175"/>
      <c r="S10" s="173"/>
      <c r="T10" s="175"/>
      <c r="U10" s="175"/>
      <c r="V10" s="173"/>
      <c r="W10" s="176"/>
      <c r="X10" s="32"/>
      <c r="Y10" s="32"/>
      <c r="Z10" s="33"/>
      <c r="AA10" s="33"/>
    </row>
    <row r="11" spans="1:256" customFormat="1" ht="19.5" customHeight="1" x14ac:dyDescent="0.3">
      <c r="B11" s="119"/>
      <c r="C11" s="753"/>
      <c r="D11" s="753"/>
      <c r="E11" s="753"/>
      <c r="F11" s="506"/>
      <c r="G11" s="506"/>
      <c r="H11" s="506"/>
      <c r="I11" s="135"/>
      <c r="J11" s="770" t="s">
        <v>32</v>
      </c>
      <c r="K11" s="771"/>
      <c r="L11" s="177">
        <f>COUNTA($C$23:$C$247)</f>
        <v>0</v>
      </c>
      <c r="M11" s="177">
        <f>COUNTA($C$23:$C$247)</f>
        <v>0</v>
      </c>
      <c r="N11" s="177">
        <f>COUNTA($C$23:$C$247)</f>
        <v>0</v>
      </c>
      <c r="O11" s="177"/>
      <c r="P11" s="177">
        <f>COUNTA($C$23:$C$247)</f>
        <v>0</v>
      </c>
      <c r="Q11" s="178"/>
      <c r="R11" s="179"/>
      <c r="S11" s="177">
        <f>COUNTA($C$23:$C$247)</f>
        <v>0</v>
      </c>
      <c r="T11" s="178"/>
      <c r="U11" s="179"/>
      <c r="V11" s="177">
        <f>COUNTA($C$23:$C$247)</f>
        <v>0</v>
      </c>
      <c r="W11" s="180"/>
      <c r="X11" s="62"/>
      <c r="Y11" s="62"/>
      <c r="Z11" s="63"/>
      <c r="AA11" s="63"/>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s="64" customFormat="1" ht="19.5" customHeight="1" x14ac:dyDescent="0.4">
      <c r="B12" s="165"/>
      <c r="C12" s="593"/>
      <c r="D12" s="594"/>
      <c r="E12" s="120"/>
      <c r="F12" s="738"/>
      <c r="G12" s="739"/>
      <c r="H12" s="739"/>
      <c r="I12" s="740"/>
      <c r="J12" s="741" t="s">
        <v>173</v>
      </c>
      <c r="K12" s="742"/>
      <c r="L12" s="181">
        <f>COUNTIF($E$23:$E$247,"Y")</f>
        <v>0</v>
      </c>
      <c r="M12" s="181">
        <f>COUNTIF($E$23:$E$247,"Y")</f>
        <v>0</v>
      </c>
      <c r="N12" s="181">
        <f>COUNTIF($E$23:$E$247,"Y")</f>
        <v>0</v>
      </c>
      <c r="O12" s="181"/>
      <c r="P12" s="181">
        <f>COUNTIF($E$23:$E$247,"Y")</f>
        <v>0</v>
      </c>
      <c r="Q12" s="182"/>
      <c r="R12" s="183"/>
      <c r="S12" s="181">
        <f>COUNTIF($E$23:$E$247,"Y")</f>
        <v>0</v>
      </c>
      <c r="T12" s="182"/>
      <c r="U12" s="183"/>
      <c r="V12" s="181">
        <f>COUNTIF($E$23:$E$247,"Y")</f>
        <v>0</v>
      </c>
      <c r="W12" s="184"/>
      <c r="X12" s="65"/>
      <c r="Y12" s="66"/>
      <c r="Z12" s="63"/>
      <c r="AA12" s="63"/>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s="22" customFormat="1" ht="19.5" customHeight="1" x14ac:dyDescent="0.3">
      <c r="B13" s="165"/>
      <c r="C13" s="595"/>
      <c r="D13" s="596"/>
      <c r="E13" s="121"/>
      <c r="F13" s="743" t="s">
        <v>60</v>
      </c>
      <c r="G13" s="743"/>
      <c r="H13" s="743"/>
      <c r="I13" s="744"/>
      <c r="J13" s="741" t="s">
        <v>174</v>
      </c>
      <c r="K13" s="742"/>
      <c r="L13" s="185">
        <f>L11-L12</f>
        <v>0</v>
      </c>
      <c r="M13" s="185">
        <f>M11-M12</f>
        <v>0</v>
      </c>
      <c r="N13" s="185">
        <f>N11-N12</f>
        <v>0</v>
      </c>
      <c r="O13" s="185"/>
      <c r="P13" s="185">
        <f>P11-P12</f>
        <v>0</v>
      </c>
      <c r="Q13" s="186"/>
      <c r="R13" s="187"/>
      <c r="S13" s="185">
        <f>S11-S12</f>
        <v>0</v>
      </c>
      <c r="T13" s="186"/>
      <c r="U13" s="187"/>
      <c r="V13" s="185">
        <f>V11-V12</f>
        <v>0</v>
      </c>
      <c r="W13" s="188"/>
      <c r="X13" s="28"/>
      <c r="Y13" s="29"/>
      <c r="Z13" s="25"/>
      <c r="AA13" s="25"/>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row>
    <row r="14" spans="1:256" s="22" customFormat="1" ht="31.5" customHeight="1" thickBot="1" x14ac:dyDescent="0.25">
      <c r="A14" s="58" t="s">
        <v>44</v>
      </c>
      <c r="B14" s="122"/>
      <c r="C14" s="752" t="s">
        <v>183</v>
      </c>
      <c r="D14" s="752"/>
      <c r="E14" s="123"/>
      <c r="F14" s="759" t="s">
        <v>34</v>
      </c>
      <c r="G14" s="760"/>
      <c r="H14" s="760"/>
      <c r="I14" s="761"/>
      <c r="J14" s="741" t="s">
        <v>175</v>
      </c>
      <c r="K14" s="742"/>
      <c r="L14" s="189">
        <f>COUNTIF(L23:L247,"Yes")</f>
        <v>0</v>
      </c>
      <c r="M14" s="189">
        <f>COUNTIF(M23:M247,"Yes")</f>
        <v>0</v>
      </c>
      <c r="N14" s="189">
        <f>COUNTIF(N23:N247,"Yes")</f>
        <v>0</v>
      </c>
      <c r="O14" s="189"/>
      <c r="P14" s="189">
        <f>COUNTIF($O23:$O247,"Yes")</f>
        <v>0</v>
      </c>
      <c r="Q14" s="190"/>
      <c r="R14" s="191"/>
      <c r="S14" s="189">
        <f>COUNTIF($R23:$R247,"Yes")</f>
        <v>0</v>
      </c>
      <c r="T14" s="190"/>
      <c r="U14" s="191"/>
      <c r="V14" s="189">
        <f>COUNTIF($U23:$U247,"Yes")</f>
        <v>0</v>
      </c>
      <c r="W14" s="192"/>
      <c r="X14" s="30"/>
      <c r="Y14" s="31"/>
      <c r="Z14" s="25"/>
      <c r="AA14" s="25"/>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row>
    <row r="15" spans="1:256" s="23" customFormat="1" ht="31.5" customHeight="1" thickBot="1" x14ac:dyDescent="0.25">
      <c r="A15" s="58">
        <f>COUNTA(C$23:C$237)</f>
        <v>0</v>
      </c>
      <c r="B15" s="124"/>
      <c r="C15" s="597" t="s">
        <v>59</v>
      </c>
      <c r="D15" s="125"/>
      <c r="E15" s="149"/>
      <c r="F15" s="765"/>
      <c r="G15" s="766"/>
      <c r="H15" s="766"/>
      <c r="I15" s="767"/>
      <c r="J15" s="741" t="s">
        <v>176</v>
      </c>
      <c r="K15" s="742"/>
      <c r="L15" s="193">
        <f>COUNTIF(L23:L247,"NC")</f>
        <v>0</v>
      </c>
      <c r="M15" s="193">
        <f>COUNTIF(M23:M247,"NC")</f>
        <v>0</v>
      </c>
      <c r="N15" s="193">
        <f>COUNTIF(N23:N247,"NC")</f>
        <v>0</v>
      </c>
      <c r="O15" s="193"/>
      <c r="P15" s="193">
        <f>COUNTIF($O23:$O247,"NC")</f>
        <v>0</v>
      </c>
      <c r="Q15" s="194"/>
      <c r="R15" s="195"/>
      <c r="S15" s="193">
        <f>COUNTIF($R23:$R247,"NC")</f>
        <v>0</v>
      </c>
      <c r="T15" s="194"/>
      <c r="U15" s="195"/>
      <c r="V15" s="193">
        <f>COUNTIF($U23:$U247,"NC")</f>
        <v>0</v>
      </c>
      <c r="W15" s="196"/>
      <c r="X15" s="30"/>
      <c r="Y15" s="31"/>
      <c r="Z15" s="25"/>
      <c r="AA15" s="25"/>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s="1" customFormat="1" ht="31.5" x14ac:dyDescent="0.2">
      <c r="A16" s="58" t="s">
        <v>45</v>
      </c>
      <c r="B16" s="126"/>
      <c r="C16" s="597"/>
      <c r="D16" s="127"/>
      <c r="E16" s="128"/>
      <c r="F16" s="754"/>
      <c r="G16" s="756" t="s">
        <v>151</v>
      </c>
      <c r="H16" s="762" t="s">
        <v>56</v>
      </c>
      <c r="I16" s="762" t="s">
        <v>57</v>
      </c>
      <c r="J16" s="776" t="s">
        <v>58</v>
      </c>
      <c r="K16" s="778"/>
      <c r="L16" s="779"/>
      <c r="M16" s="779"/>
      <c r="N16" s="780"/>
      <c r="O16" s="476">
        <v>0.9</v>
      </c>
      <c r="P16" s="477" t="s">
        <v>148</v>
      </c>
      <c r="Q16" s="478">
        <v>1.1000000000000001</v>
      </c>
      <c r="R16" s="479">
        <v>0.9</v>
      </c>
      <c r="S16" s="477" t="s">
        <v>148</v>
      </c>
      <c r="T16" s="478">
        <v>1.1000000000000001</v>
      </c>
      <c r="U16" s="479">
        <v>0.9</v>
      </c>
      <c r="V16" s="477" t="s">
        <v>148</v>
      </c>
      <c r="W16" s="480">
        <v>1.1000000000000001</v>
      </c>
      <c r="X16" s="748" t="s">
        <v>17</v>
      </c>
      <c r="Y16" s="750" t="s">
        <v>16</v>
      </c>
      <c r="Z16" s="750" t="s">
        <v>16</v>
      </c>
      <c r="AA16" s="750" t="s">
        <v>16</v>
      </c>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row>
    <row r="17" spans="1:256" s="1" customFormat="1" ht="1.35" hidden="1" customHeight="1" thickBot="1" x14ac:dyDescent="0.25">
      <c r="A17" s="58">
        <f>COUNTIF(E$23:E$237,"Y")</f>
        <v>0</v>
      </c>
      <c r="B17" s="129"/>
      <c r="C17" s="130"/>
      <c r="D17" s="130"/>
      <c r="E17" s="131"/>
      <c r="F17" s="755"/>
      <c r="G17" s="757"/>
      <c r="H17" s="763"/>
      <c r="I17" s="763"/>
      <c r="J17" s="777"/>
      <c r="K17" s="781"/>
      <c r="L17" s="782"/>
      <c r="M17" s="782"/>
      <c r="N17" s="783"/>
      <c r="O17" s="472" t="str">
        <f>IF($P17="","",($P$17*0.9))</f>
        <v/>
      </c>
      <c r="P17" s="197" t="str">
        <f>IF($G22=0,"",$H$22/$G$22)</f>
        <v/>
      </c>
      <c r="Q17" s="198" t="str">
        <f>IF(P17="","",($P$17*1.1))</f>
        <v/>
      </c>
      <c r="R17" s="199" t="str">
        <f>IF($S$17="","",($S$17*0.9))</f>
        <v/>
      </c>
      <c r="S17" s="197" t="str">
        <f>IF($G22=0,"",$I$22/$G$22)</f>
        <v/>
      </c>
      <c r="T17" s="198" t="str">
        <f>IF($S$17="","",($S$17*1.1))</f>
        <v/>
      </c>
      <c r="U17" s="200" t="str">
        <f>IF($V17="","",($V$17*0.9))</f>
        <v/>
      </c>
      <c r="V17" s="201" t="str">
        <f>IF($G22=0,"",$G$22/$J$22)</f>
        <v/>
      </c>
      <c r="W17" s="202" t="str">
        <f>IF(V17="","",($V$17*1.1))</f>
        <v/>
      </c>
      <c r="X17" s="749"/>
      <c r="Y17" s="751"/>
      <c r="Z17" s="751"/>
      <c r="AA17" s="751"/>
      <c r="AB17" s="67">
        <f>COUNTIF(AB23:AB247,"Data")</f>
        <v>0</v>
      </c>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row>
    <row r="18" spans="1:256" s="1" customFormat="1" ht="29.1" customHeight="1" x14ac:dyDescent="0.2">
      <c r="A18" s="58"/>
      <c r="B18" s="126"/>
      <c r="C18" s="127"/>
      <c r="D18" s="127"/>
      <c r="E18" s="127"/>
      <c r="F18" s="481"/>
      <c r="G18" s="758"/>
      <c r="H18" s="764"/>
      <c r="I18" s="764"/>
      <c r="J18" s="764"/>
      <c r="K18" s="203"/>
      <c r="L18" s="784" t="s">
        <v>149</v>
      </c>
      <c r="M18" s="785"/>
      <c r="N18" s="786"/>
      <c r="O18" s="787" t="s">
        <v>150</v>
      </c>
      <c r="P18" s="788"/>
      <c r="Q18" s="788"/>
      <c r="R18" s="788"/>
      <c r="S18" s="788"/>
      <c r="T18" s="788"/>
      <c r="U18" s="788"/>
      <c r="V18" s="788"/>
      <c r="W18" s="789"/>
      <c r="X18" s="470"/>
      <c r="Y18" s="471"/>
      <c r="Z18" s="471"/>
      <c r="AA18" s="471"/>
      <c r="AB18" s="67"/>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row>
    <row r="19" spans="1:256" s="7" customFormat="1" ht="16.350000000000001" customHeight="1" x14ac:dyDescent="0.25">
      <c r="A19" s="58" t="e">
        <f>A12-A14</f>
        <v>#VALUE!</v>
      </c>
      <c r="B19" s="482"/>
      <c r="C19" s="483" t="s">
        <v>152</v>
      </c>
      <c r="D19" s="483" t="s">
        <v>152</v>
      </c>
      <c r="E19" s="483" t="s">
        <v>152</v>
      </c>
      <c r="F19" s="484"/>
      <c r="G19" s="483" t="s">
        <v>152</v>
      </c>
      <c r="H19" s="485"/>
      <c r="I19" s="485"/>
      <c r="J19" s="486"/>
      <c r="K19" s="44"/>
      <c r="L19" s="487"/>
      <c r="M19" s="487"/>
      <c r="N19" s="489"/>
      <c r="O19" s="491"/>
      <c r="P19" s="492"/>
      <c r="Q19" s="493"/>
      <c r="R19" s="491"/>
      <c r="S19" s="492"/>
      <c r="T19" s="493"/>
      <c r="U19" s="491"/>
      <c r="V19" s="492"/>
      <c r="W19" s="494"/>
      <c r="X19" s="40">
        <f>SUM($X$23:$X$246)</f>
        <v>0</v>
      </c>
      <c r="Y19" s="34">
        <f>SUM($Y$23:$Y$246)</f>
        <v>0</v>
      </c>
      <c r="Z19" s="34">
        <f>SUM($Z$23:$Z$246)</f>
        <v>0</v>
      </c>
      <c r="AA19" s="34">
        <f>SUM($AA$23:$AA$246)</f>
        <v>0</v>
      </c>
      <c r="AB19" s="7" t="s">
        <v>47</v>
      </c>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spans="1:256" s="5" customFormat="1" ht="16.350000000000001" customHeight="1" thickBot="1" x14ac:dyDescent="0.3">
      <c r="A20" s="59"/>
      <c r="B20" s="790" t="s">
        <v>11</v>
      </c>
      <c r="C20" s="791" t="s">
        <v>153</v>
      </c>
      <c r="D20" s="792" t="s">
        <v>154</v>
      </c>
      <c r="E20" s="794" t="s">
        <v>156</v>
      </c>
      <c r="F20" s="796"/>
      <c r="G20" s="798" t="s">
        <v>155</v>
      </c>
      <c r="H20" s="806" t="s">
        <v>19</v>
      </c>
      <c r="I20" s="806" t="s">
        <v>33</v>
      </c>
      <c r="J20" s="806" t="s">
        <v>20</v>
      </c>
      <c r="K20" s="203"/>
      <c r="L20" s="488" t="s">
        <v>145</v>
      </c>
      <c r="M20" s="488" t="s">
        <v>146</v>
      </c>
      <c r="N20" s="490" t="s">
        <v>147</v>
      </c>
      <c r="O20" s="772" t="s">
        <v>145</v>
      </c>
      <c r="P20" s="773"/>
      <c r="Q20" s="774"/>
      <c r="R20" s="772" t="s">
        <v>146</v>
      </c>
      <c r="S20" s="773"/>
      <c r="T20" s="774"/>
      <c r="U20" s="772" t="s">
        <v>147</v>
      </c>
      <c r="V20" s="773"/>
      <c r="W20" s="775"/>
      <c r="X20" s="800" t="s">
        <v>27</v>
      </c>
      <c r="Y20" s="802" t="s">
        <v>28</v>
      </c>
      <c r="Z20" s="802" t="s">
        <v>29</v>
      </c>
      <c r="AA20" s="804" t="s">
        <v>30</v>
      </c>
      <c r="AB20" s="67" t="str">
        <f>IF(L11&gt;AB17,"Yes","No")</f>
        <v>No</v>
      </c>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c r="CO20" s="81"/>
      <c r="CP20" s="81"/>
      <c r="CQ20" s="81"/>
      <c r="CR20" s="81"/>
      <c r="CS20" s="81"/>
      <c r="CT20" s="81"/>
      <c r="CU20" s="81"/>
      <c r="CV20" s="81"/>
      <c r="CW20" s="81"/>
      <c r="CX20" s="81"/>
      <c r="CY20" s="81"/>
      <c r="CZ20" s="81"/>
      <c r="DA20" s="81"/>
      <c r="DB20" s="81"/>
      <c r="DC20" s="81"/>
      <c r="DD20" s="81"/>
      <c r="DE20" s="81"/>
      <c r="DF20" s="81"/>
      <c r="DG20" s="81"/>
      <c r="DH20" s="81"/>
      <c r="DI20" s="81"/>
      <c r="DJ20" s="81"/>
      <c r="DK20" s="81"/>
      <c r="DL20" s="81"/>
      <c r="DM20" s="81"/>
      <c r="DN20" s="81"/>
      <c r="DO20" s="81"/>
      <c r="DP20" s="81"/>
      <c r="DQ20" s="81"/>
      <c r="DR20" s="81"/>
      <c r="DS20" s="81"/>
      <c r="DT20" s="81"/>
      <c r="DU20" s="81"/>
      <c r="DV20" s="81"/>
      <c r="DW20" s="81"/>
      <c r="DX20" s="81"/>
      <c r="DY20" s="81"/>
      <c r="DZ20" s="81"/>
      <c r="EA20" s="81"/>
      <c r="EB20" s="81"/>
      <c r="EC20" s="81"/>
      <c r="ED20" s="81"/>
      <c r="EE20" s="81"/>
      <c r="EF20" s="81"/>
      <c r="EG20" s="81"/>
      <c r="EH20" s="81"/>
      <c r="EI20" s="81"/>
      <c r="EJ20" s="81"/>
      <c r="EK20" s="81"/>
      <c r="EL20" s="81"/>
      <c r="EM20" s="81"/>
      <c r="EN20" s="81"/>
      <c r="EO20" s="81"/>
      <c r="EP20" s="81"/>
      <c r="EQ20" s="81"/>
      <c r="ER20" s="81"/>
      <c r="ES20" s="81"/>
      <c r="ET20" s="81"/>
      <c r="EU20" s="81"/>
      <c r="EV20" s="81"/>
      <c r="EW20" s="81"/>
      <c r="EX20" s="81"/>
      <c r="EY20" s="81"/>
      <c r="EZ20" s="81"/>
      <c r="FA20" s="81"/>
      <c r="FB20" s="81"/>
      <c r="FC20" s="81"/>
      <c r="FD20" s="81"/>
      <c r="FE20" s="81"/>
      <c r="FF20" s="81"/>
      <c r="FG20" s="81"/>
      <c r="FH20" s="81"/>
      <c r="FI20" s="81"/>
      <c r="FJ20" s="81"/>
      <c r="FK20" s="81"/>
      <c r="FL20" s="81"/>
      <c r="FM20" s="81"/>
      <c r="FN20" s="81"/>
      <c r="FO20" s="81"/>
      <c r="FP20" s="81"/>
      <c r="FQ20" s="81"/>
      <c r="FR20" s="81"/>
      <c r="FS20" s="81"/>
      <c r="FT20" s="81"/>
      <c r="FU20" s="81"/>
      <c r="FV20" s="81"/>
      <c r="FW20" s="81"/>
      <c r="FX20" s="81"/>
      <c r="FY20" s="81"/>
      <c r="FZ20" s="81"/>
      <c r="GA20" s="81"/>
      <c r="GB20" s="81"/>
      <c r="GC20" s="81"/>
      <c r="GD20" s="81"/>
      <c r="GE20" s="81"/>
      <c r="GF20" s="81"/>
      <c r="GG20" s="81"/>
      <c r="GH20" s="81"/>
      <c r="GI20" s="81"/>
      <c r="GJ20" s="81"/>
      <c r="GK20" s="81"/>
      <c r="GL20" s="81"/>
      <c r="GM20" s="81"/>
      <c r="GN20" s="81"/>
      <c r="GO20" s="81"/>
      <c r="GP20" s="81"/>
      <c r="GQ20" s="81"/>
      <c r="GR20" s="81"/>
      <c r="GS20" s="81"/>
      <c r="GT20" s="81"/>
      <c r="GU20" s="81"/>
      <c r="GV20" s="81"/>
      <c r="GW20" s="81"/>
      <c r="GX20" s="81"/>
      <c r="GY20" s="81"/>
      <c r="GZ20" s="81"/>
      <c r="HA20" s="81"/>
      <c r="HB20" s="81"/>
      <c r="HC20" s="81"/>
      <c r="HD20" s="81"/>
      <c r="HE20" s="81"/>
      <c r="HF20" s="81"/>
      <c r="HG20" s="81"/>
      <c r="HH20" s="81"/>
      <c r="HI20" s="81"/>
      <c r="HJ20" s="81"/>
      <c r="HK20" s="81"/>
      <c r="HL20" s="81"/>
      <c r="HM20" s="81"/>
      <c r="HN20" s="81"/>
      <c r="HO20" s="81"/>
      <c r="HP20" s="81"/>
      <c r="HQ20" s="81"/>
      <c r="HR20" s="81"/>
      <c r="HS20" s="81"/>
      <c r="HT20" s="81"/>
      <c r="HU20" s="81"/>
      <c r="HV20" s="81"/>
      <c r="HW20" s="81"/>
      <c r="HX20" s="81"/>
      <c r="HY20" s="81"/>
      <c r="HZ20" s="81"/>
      <c r="IA20" s="81"/>
      <c r="IB20" s="81"/>
      <c r="IC20" s="81"/>
      <c r="ID20" s="81"/>
      <c r="IE20" s="81"/>
      <c r="IF20" s="81"/>
      <c r="IG20" s="81"/>
      <c r="IH20" s="81"/>
      <c r="II20" s="81"/>
      <c r="IJ20" s="81"/>
      <c r="IK20" s="81"/>
      <c r="IL20" s="81"/>
      <c r="IM20" s="81"/>
      <c r="IN20" s="81"/>
      <c r="IO20" s="81"/>
      <c r="IP20" s="81"/>
      <c r="IQ20" s="81"/>
      <c r="IR20" s="81"/>
      <c r="IS20" s="81"/>
      <c r="IT20" s="81"/>
      <c r="IU20" s="81"/>
      <c r="IV20" s="81"/>
    </row>
    <row r="21" spans="1:256" s="5" customFormat="1" ht="66.599999999999994" customHeight="1" x14ac:dyDescent="0.2">
      <c r="A21" s="58" t="s">
        <v>46</v>
      </c>
      <c r="B21" s="790"/>
      <c r="C21" s="791"/>
      <c r="D21" s="793"/>
      <c r="E21" s="809"/>
      <c r="F21" s="797"/>
      <c r="G21" s="799"/>
      <c r="H21" s="807"/>
      <c r="I21" s="807"/>
      <c r="J21" s="808"/>
      <c r="K21" s="204"/>
      <c r="L21" s="166" t="s">
        <v>21</v>
      </c>
      <c r="M21" s="166" t="s">
        <v>22</v>
      </c>
      <c r="N21" s="474" t="s">
        <v>23</v>
      </c>
      <c r="O21" s="167" t="s">
        <v>13</v>
      </c>
      <c r="P21" s="168" t="s">
        <v>24</v>
      </c>
      <c r="Q21" s="169" t="s">
        <v>15</v>
      </c>
      <c r="R21" s="167" t="s">
        <v>13</v>
      </c>
      <c r="S21" s="168" t="s">
        <v>25</v>
      </c>
      <c r="T21" s="170" t="s">
        <v>15</v>
      </c>
      <c r="U21" s="171" t="s">
        <v>13</v>
      </c>
      <c r="V21" s="168" t="s">
        <v>26</v>
      </c>
      <c r="W21" s="172" t="s">
        <v>15</v>
      </c>
      <c r="X21" s="801"/>
      <c r="Y21" s="803"/>
      <c r="Z21" s="803"/>
      <c r="AA21" s="805"/>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7" customFormat="1" ht="16.350000000000001" customHeight="1" thickBot="1" x14ac:dyDescent="0.3">
      <c r="A22" s="58">
        <f>A15-A17</f>
        <v>0</v>
      </c>
      <c r="B22" s="618"/>
      <c r="C22" s="619"/>
      <c r="D22" s="620"/>
      <c r="E22" s="610" t="s">
        <v>164</v>
      </c>
      <c r="F22" s="621"/>
      <c r="G22" s="385">
        <f>SUM($G23:$G247)</f>
        <v>0</v>
      </c>
      <c r="H22" s="622">
        <f>SUM($H23:$H247)</f>
        <v>0</v>
      </c>
      <c r="I22" s="622">
        <f>SUM($I23:$I247)</f>
        <v>0</v>
      </c>
      <c r="J22" s="623">
        <f>SUM(J23:J247)</f>
        <v>0</v>
      </c>
      <c r="K22" s="624"/>
      <c r="L22" s="386" t="str">
        <f>IF( $AB$20="No","",SUM($Y23:$Y246)/SUM($X23:$X246)*0.9)</f>
        <v/>
      </c>
      <c r="M22" s="386" t="str">
        <f>IF( $AB$20="No","",SUM($Z23:$Z246)/SUM($X23:$X246)*0.9)</f>
        <v/>
      </c>
      <c r="N22" s="625" t="str">
        <f>IF( $AB$20="No","",SUM($X23:$X246)/SUM($AA23:$AA246)*1.1)</f>
        <v/>
      </c>
      <c r="O22" s="626"/>
      <c r="P22" s="387" t="e">
        <f>IF( $J$5="","",AVERAGE(P23:P246))</f>
        <v>#DIV/0!</v>
      </c>
      <c r="Q22" s="627"/>
      <c r="R22" s="628"/>
      <c r="S22" s="628" t="e">
        <f>IF($J$5="","",AVERAGE(S23:S246))</f>
        <v>#DIV/0!</v>
      </c>
      <c r="T22" s="627"/>
      <c r="U22" s="628"/>
      <c r="V22" s="387" t="e">
        <f>IF($J$5="","",AVERAGE(V23:V246))</f>
        <v>#DIV/0!</v>
      </c>
      <c r="W22" s="629"/>
      <c r="X22" s="40">
        <f>SUM($X$23:$X$246)</f>
        <v>0</v>
      </c>
      <c r="Y22" s="34">
        <f>SUM($Y$23:$Y$246)</f>
        <v>0</v>
      </c>
      <c r="Z22" s="34">
        <f>SUM($Z$23:$Z$246)</f>
        <v>0</v>
      </c>
      <c r="AA22" s="34">
        <f>SUM($AA$23:$AA$246)</f>
        <v>0</v>
      </c>
      <c r="AB22" s="7" t="s">
        <v>47</v>
      </c>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row>
    <row r="23" spans="1:256" s="4" customFormat="1" ht="17.25" customHeight="1" x14ac:dyDescent="0.2">
      <c r="B23" s="104">
        <v>1</v>
      </c>
      <c r="C23" s="290"/>
      <c r="D23" s="611"/>
      <c r="E23" s="290"/>
      <c r="F23" s="613"/>
      <c r="G23" s="646"/>
      <c r="H23" s="614"/>
      <c r="I23" s="614"/>
      <c r="J23" s="646"/>
      <c r="K23" s="75"/>
      <c r="L23" s="98" t="str">
        <f>IF($Y$22=0,"",IF($AB23="Empty","",IF($H23="","",IF($G23="","",IF($H23/$G23&gt;=$L$22,"yes","NC")))))</f>
        <v/>
      </c>
      <c r="M23" s="98" t="str">
        <f>IF($Z$22=0,"",IF($AB23="Empty","",IF($I23="","",IF($I23="","",IF($I23/$G23&gt;=$M$22,"yes","NC")))))</f>
        <v/>
      </c>
      <c r="N23" s="615" t="str">
        <f>IF($AA$22=0,"",IF($AB23="Empty","",IF($J23="","",IF($J23="","",IF($G23/$J23&lt;=$N$22,"yes","NC")))))</f>
        <v/>
      </c>
      <c r="O23" s="616" t="str">
        <f t="shared" ref="O23:O86" si="0">IF($AB$20="Yes","",IF($AB23="Empty","",IF($P$17="","",IF(OR($P23&lt;$O$17,$P23&gt;$Q$17),"NC","yes"))))</f>
        <v/>
      </c>
      <c r="P23" s="100" t="str">
        <f>IF($AB$20="Yes","",IF($AB23="Empty","",$H23/$G23))</f>
        <v/>
      </c>
      <c r="Q23" s="101" t="str">
        <f t="shared" ref="Q23:Q86" si="1">IF($AB$20="Yes","",IF($AB23="Empty","",IF(O23="yes",($P23/$P$17),IF(OR($P23&lt;$O$17,$P23&gt;$Q$17),($P23/$P$17)))))</f>
        <v/>
      </c>
      <c r="R23" s="102" t="str">
        <f t="shared" ref="R23:R86" si="2">IF($AB$20="Yes","",IF($AB23="Empty","",IF($S$17="","",IF(OR($S23&lt;$R$17,$S23&gt;$T$17),"NC","yes"))))</f>
        <v/>
      </c>
      <c r="S23" s="100" t="str">
        <f>IF($AB$20="Yes","",IF($AB23="Empty","",$I23/$G23))</f>
        <v/>
      </c>
      <c r="T23" s="101" t="str">
        <f t="shared" ref="T23:T86" si="3">IF($AB$20="Yes","",IF($AB23="Empty","",IF(R23="yes",($S23/$S$17),IF(OR($S23&gt;$R$17,$S23&lt;$T$17),($S23/$S$17)))))</f>
        <v/>
      </c>
      <c r="U23" s="102" t="str">
        <f t="shared" ref="U23:U86" si="4">IF($AB$20="Yes","",IF($AB23="Empty","",IF($V$17="","",IF(OR($V23&lt;$U$17,V23&gt;$W$17),"NC","yes"))))</f>
        <v/>
      </c>
      <c r="V23" s="100" t="str">
        <f>IF($AB$20="Yes","",IF($AB23="Empty","",$G23/$J23))</f>
        <v/>
      </c>
      <c r="W23" s="617" t="str">
        <f t="shared" ref="W23:W86" si="5">IF($AB$20="Yes","",IF($AB23="Empty","",IF(U23="yes",(V23/V$17),IF(OR(V23&lt;$U$17,V23&gt;W$17),(V23/V$17)))))</f>
        <v/>
      </c>
      <c r="X23" s="41" t="str">
        <f>IF($AC23="empty","",IF($AB23="Empty",$G23,""))</f>
        <v/>
      </c>
      <c r="Y23" s="41" t="str">
        <f>IF($AC23="empty","",IF($AB23="Empty",$H23,""))</f>
        <v/>
      </c>
      <c r="Z23" s="41" t="str">
        <f>IF($AC23="empty","",IF($AB23="Empty",$I23,""))</f>
        <v/>
      </c>
      <c r="AA23" s="71" t="str">
        <f>IF($AC23="empty","",IF($AB23="Empty",$J23,""))</f>
        <v/>
      </c>
      <c r="AB23" s="4" t="str">
        <f t="shared" ref="AB23:AB86" si="6">IF(E23&lt;&gt;"y","Empty","Data")</f>
        <v>Empty</v>
      </c>
      <c r="AC23" s="4" t="str">
        <f t="shared" ref="AC23:AC86" si="7">IF(D23="","empty","data")</f>
        <v>empty</v>
      </c>
      <c r="AG23" s="73" t="s">
        <v>35</v>
      </c>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row>
    <row r="24" spans="1:256" s="4" customFormat="1" ht="17.25" customHeight="1" x14ac:dyDescent="0.2">
      <c r="B24" s="106">
        <v>2</v>
      </c>
      <c r="C24" s="60"/>
      <c r="D24" s="87"/>
      <c r="E24" s="60"/>
      <c r="F24" s="146"/>
      <c r="G24" s="647"/>
      <c r="H24" s="89"/>
      <c r="I24" s="89"/>
      <c r="J24" s="647"/>
      <c r="K24" s="75"/>
      <c r="L24" s="35" t="str">
        <f t="shared" ref="L24:L87" si="8">IF($Y$22=0,"",IF($AB24="Empty","",IF($H24="","",IF($G24="","",IF($H24/$G24&gt;=$L$22,"yes","NC")))))</f>
        <v/>
      </c>
      <c r="M24" s="35" t="str">
        <f t="shared" ref="M24:M87" si="9">IF($Z$22=0,"",IF($AB24="Empty","",IF($I24="","",IF($I24="","",IF($I24/$G24&gt;=$M$22,"yes","NC")))))</f>
        <v/>
      </c>
      <c r="N24" s="475" t="str">
        <f t="shared" ref="N24:N87" si="10">IF($AA$22=0,"",IF($AB24="Empty","",IF($J24="","",IF($J24="","",IF($G24/$J24&lt;=$N$22,"yes","NC")))))</f>
        <v/>
      </c>
      <c r="O24" s="473" t="str">
        <f t="shared" si="0"/>
        <v/>
      </c>
      <c r="P24" s="37" t="str">
        <f t="shared" ref="P24:P87" si="11">IF($AB$20="Yes","",IF($AB24="Empty","",$H24/$G24))</f>
        <v/>
      </c>
      <c r="Q24" s="68" t="str">
        <f t="shared" si="1"/>
        <v/>
      </c>
      <c r="R24" s="42" t="str">
        <f t="shared" si="2"/>
        <v/>
      </c>
      <c r="S24" s="37" t="str">
        <f t="shared" ref="S24:S87" si="12">IF($AB$20="Yes","",IF($AB24="Empty","",$I24/$G24))</f>
        <v/>
      </c>
      <c r="T24" s="68" t="str">
        <f t="shared" si="3"/>
        <v/>
      </c>
      <c r="U24" s="42" t="str">
        <f t="shared" si="4"/>
        <v/>
      </c>
      <c r="V24" s="37" t="str">
        <f t="shared" ref="V24:V87" si="13">IF($AB$20="Yes","",IF($AB24="Empty","",$G24/$J24))</f>
        <v/>
      </c>
      <c r="W24" s="105" t="str">
        <f t="shared" si="5"/>
        <v/>
      </c>
      <c r="X24" s="41" t="str">
        <f t="shared" ref="X24:X87" si="14">IF($AC24="empty","",IF($AB24="Empty",$G24,""))</f>
        <v/>
      </c>
      <c r="Y24" s="41" t="str">
        <f t="shared" ref="Y24:Y87" si="15">IF($AC24="empty","",IF($AB24="Empty",$H24,""))</f>
        <v/>
      </c>
      <c r="Z24" s="41" t="str">
        <f t="shared" ref="Z24:Z87" si="16">IF($AC24="empty","",IF($AB24="Empty",$I24,""))</f>
        <v/>
      </c>
      <c r="AA24" s="71" t="str">
        <f t="shared" ref="AA24:AA87" si="17">IF($AC24="empty","",IF($AB24="Empty",$J24,""))</f>
        <v/>
      </c>
      <c r="AB24" s="4" t="str">
        <f t="shared" si="6"/>
        <v>Empty</v>
      </c>
      <c r="AC24" s="4" t="str">
        <f t="shared" si="7"/>
        <v>empty</v>
      </c>
      <c r="AG24" s="74" t="s">
        <v>36</v>
      </c>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row>
    <row r="25" spans="1:256" s="4" customFormat="1" ht="17.25" customHeight="1" x14ac:dyDescent="0.2">
      <c r="B25" s="106">
        <v>3</v>
      </c>
      <c r="C25" s="60"/>
      <c r="D25" s="87"/>
      <c r="E25" s="60"/>
      <c r="F25" s="146"/>
      <c r="G25" s="647"/>
      <c r="H25" s="89"/>
      <c r="I25" s="89"/>
      <c r="J25" s="647"/>
      <c r="K25" s="75"/>
      <c r="L25" s="35" t="str">
        <f t="shared" si="8"/>
        <v/>
      </c>
      <c r="M25" s="35" t="str">
        <f t="shared" si="9"/>
        <v/>
      </c>
      <c r="N25" s="475" t="str">
        <f t="shared" si="10"/>
        <v/>
      </c>
      <c r="O25" s="473" t="str">
        <f t="shared" si="0"/>
        <v/>
      </c>
      <c r="P25" s="37" t="str">
        <f t="shared" si="11"/>
        <v/>
      </c>
      <c r="Q25" s="68" t="str">
        <f t="shared" si="1"/>
        <v/>
      </c>
      <c r="R25" s="42" t="str">
        <f t="shared" si="2"/>
        <v/>
      </c>
      <c r="S25" s="37" t="str">
        <f t="shared" si="12"/>
        <v/>
      </c>
      <c r="T25" s="68" t="str">
        <f t="shared" si="3"/>
        <v/>
      </c>
      <c r="U25" s="42" t="str">
        <f t="shared" si="4"/>
        <v/>
      </c>
      <c r="V25" s="37" t="str">
        <f t="shared" si="13"/>
        <v/>
      </c>
      <c r="W25" s="105" t="str">
        <f t="shared" si="5"/>
        <v/>
      </c>
      <c r="X25" s="41" t="str">
        <f t="shared" si="14"/>
        <v/>
      </c>
      <c r="Y25" s="41" t="str">
        <f t="shared" si="15"/>
        <v/>
      </c>
      <c r="Z25" s="41" t="str">
        <f t="shared" si="16"/>
        <v/>
      </c>
      <c r="AA25" s="71" t="str">
        <f t="shared" si="17"/>
        <v/>
      </c>
      <c r="AB25" s="4" t="str">
        <f t="shared" si="6"/>
        <v>Empty</v>
      </c>
      <c r="AC25" s="4" t="str">
        <f t="shared" si="7"/>
        <v>empty</v>
      </c>
      <c r="AG25" s="74" t="s">
        <v>37</v>
      </c>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row>
    <row r="26" spans="1:256" s="4" customFormat="1" ht="17.25" customHeight="1" x14ac:dyDescent="0.2">
      <c r="B26" s="106">
        <v>4</v>
      </c>
      <c r="C26" s="60"/>
      <c r="D26" s="87"/>
      <c r="E26" s="60"/>
      <c r="F26" s="146"/>
      <c r="G26" s="647"/>
      <c r="H26" s="89"/>
      <c r="I26" s="89"/>
      <c r="J26" s="647"/>
      <c r="K26" s="75"/>
      <c r="L26" s="35" t="str">
        <f t="shared" si="8"/>
        <v/>
      </c>
      <c r="M26" s="35" t="str">
        <f t="shared" si="9"/>
        <v/>
      </c>
      <c r="N26" s="475" t="str">
        <f t="shared" si="10"/>
        <v/>
      </c>
      <c r="O26" s="473" t="str">
        <f t="shared" si="0"/>
        <v/>
      </c>
      <c r="P26" s="37" t="str">
        <f t="shared" si="11"/>
        <v/>
      </c>
      <c r="Q26" s="68" t="str">
        <f t="shared" si="1"/>
        <v/>
      </c>
      <c r="R26" s="42" t="str">
        <f t="shared" si="2"/>
        <v/>
      </c>
      <c r="S26" s="37" t="str">
        <f t="shared" si="12"/>
        <v/>
      </c>
      <c r="T26" s="68" t="str">
        <f t="shared" si="3"/>
        <v/>
      </c>
      <c r="U26" s="42" t="str">
        <f t="shared" si="4"/>
        <v/>
      </c>
      <c r="V26" s="37" t="str">
        <f t="shared" si="13"/>
        <v/>
      </c>
      <c r="W26" s="105" t="str">
        <f t="shared" si="5"/>
        <v/>
      </c>
      <c r="X26" s="41" t="str">
        <f t="shared" si="14"/>
        <v/>
      </c>
      <c r="Y26" s="41" t="str">
        <f t="shared" si="15"/>
        <v/>
      </c>
      <c r="Z26" s="41" t="str">
        <f t="shared" si="16"/>
        <v/>
      </c>
      <c r="AA26" s="71" t="str">
        <f t="shared" si="17"/>
        <v/>
      </c>
      <c r="AB26" s="4" t="str">
        <f t="shared" si="6"/>
        <v>Empty</v>
      </c>
      <c r="AC26" s="4" t="str">
        <f t="shared" si="7"/>
        <v>empty</v>
      </c>
      <c r="AG26" s="74" t="s">
        <v>39</v>
      </c>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row>
    <row r="27" spans="1:256" s="4" customFormat="1" ht="17.25" customHeight="1" x14ac:dyDescent="0.2">
      <c r="B27" s="106">
        <v>5</v>
      </c>
      <c r="C27" s="60"/>
      <c r="D27" s="87"/>
      <c r="E27" s="60"/>
      <c r="F27" s="146"/>
      <c r="G27" s="647"/>
      <c r="H27" s="89"/>
      <c r="I27" s="89"/>
      <c r="J27" s="647"/>
      <c r="K27" s="75"/>
      <c r="L27" s="35" t="str">
        <f t="shared" si="8"/>
        <v/>
      </c>
      <c r="M27" s="35" t="str">
        <f t="shared" si="9"/>
        <v/>
      </c>
      <c r="N27" s="475" t="str">
        <f t="shared" si="10"/>
        <v/>
      </c>
      <c r="O27" s="473" t="str">
        <f t="shared" si="0"/>
        <v/>
      </c>
      <c r="P27" s="37" t="str">
        <f t="shared" si="11"/>
        <v/>
      </c>
      <c r="Q27" s="68" t="str">
        <f t="shared" si="1"/>
        <v/>
      </c>
      <c r="R27" s="42" t="str">
        <f t="shared" si="2"/>
        <v/>
      </c>
      <c r="S27" s="37" t="str">
        <f t="shared" si="12"/>
        <v/>
      </c>
      <c r="T27" s="68" t="str">
        <f t="shared" si="3"/>
        <v/>
      </c>
      <c r="U27" s="42" t="str">
        <f t="shared" si="4"/>
        <v/>
      </c>
      <c r="V27" s="37" t="str">
        <f t="shared" si="13"/>
        <v/>
      </c>
      <c r="W27" s="105" t="str">
        <f t="shared" si="5"/>
        <v/>
      </c>
      <c r="X27" s="41" t="str">
        <f t="shared" si="14"/>
        <v/>
      </c>
      <c r="Y27" s="41" t="str">
        <f t="shared" si="15"/>
        <v/>
      </c>
      <c r="Z27" s="41" t="str">
        <f t="shared" si="16"/>
        <v/>
      </c>
      <c r="AA27" s="72" t="str">
        <f t="shared" si="17"/>
        <v/>
      </c>
      <c r="AB27" s="4" t="str">
        <f t="shared" si="6"/>
        <v>Empty</v>
      </c>
      <c r="AC27" s="4" t="str">
        <f t="shared" si="7"/>
        <v>empty</v>
      </c>
      <c r="AG27" s="74" t="s">
        <v>38</v>
      </c>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row>
    <row r="28" spans="1:256" s="4" customFormat="1" ht="17.25" customHeight="1" x14ac:dyDescent="0.2">
      <c r="B28" s="106">
        <v>6</v>
      </c>
      <c r="C28" s="60"/>
      <c r="D28" s="87"/>
      <c r="E28" s="60"/>
      <c r="F28" s="146"/>
      <c r="G28" s="647"/>
      <c r="H28" s="89"/>
      <c r="I28" s="89"/>
      <c r="J28" s="647"/>
      <c r="K28" s="75"/>
      <c r="L28" s="35" t="str">
        <f t="shared" si="8"/>
        <v/>
      </c>
      <c r="M28" s="35" t="str">
        <f t="shared" si="9"/>
        <v/>
      </c>
      <c r="N28" s="475" t="str">
        <f t="shared" si="10"/>
        <v/>
      </c>
      <c r="O28" s="473" t="str">
        <f t="shared" si="0"/>
        <v/>
      </c>
      <c r="P28" s="37" t="str">
        <f t="shared" si="11"/>
        <v/>
      </c>
      <c r="Q28" s="68" t="str">
        <f t="shared" si="1"/>
        <v/>
      </c>
      <c r="R28" s="42" t="str">
        <f t="shared" si="2"/>
        <v/>
      </c>
      <c r="S28" s="37" t="str">
        <f t="shared" si="12"/>
        <v/>
      </c>
      <c r="T28" s="68" t="str">
        <f t="shared" si="3"/>
        <v/>
      </c>
      <c r="U28" s="42" t="str">
        <f t="shared" si="4"/>
        <v/>
      </c>
      <c r="V28" s="37" t="str">
        <f t="shared" si="13"/>
        <v/>
      </c>
      <c r="W28" s="105" t="str">
        <f t="shared" si="5"/>
        <v/>
      </c>
      <c r="X28" s="41" t="str">
        <f t="shared" si="14"/>
        <v/>
      </c>
      <c r="Y28" s="41" t="str">
        <f t="shared" si="15"/>
        <v/>
      </c>
      <c r="Z28" s="41" t="str">
        <f t="shared" si="16"/>
        <v/>
      </c>
      <c r="AA28" s="72" t="str">
        <f t="shared" si="17"/>
        <v/>
      </c>
      <c r="AB28" s="4" t="str">
        <f t="shared" si="6"/>
        <v>Empty</v>
      </c>
      <c r="AC28" s="4" t="str">
        <f t="shared" si="7"/>
        <v>empty</v>
      </c>
      <c r="AG28" s="74" t="s">
        <v>40</v>
      </c>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row>
    <row r="29" spans="1:256" s="4" customFormat="1" ht="17.25" customHeight="1" x14ac:dyDescent="0.2">
      <c r="B29" s="106">
        <v>7</v>
      </c>
      <c r="C29" s="60"/>
      <c r="D29" s="87"/>
      <c r="E29" s="60"/>
      <c r="F29" s="146"/>
      <c r="G29" s="647"/>
      <c r="H29" s="89"/>
      <c r="I29" s="89"/>
      <c r="J29" s="647"/>
      <c r="K29" s="75"/>
      <c r="L29" s="35" t="str">
        <f t="shared" si="8"/>
        <v/>
      </c>
      <c r="M29" s="35" t="str">
        <f t="shared" si="9"/>
        <v/>
      </c>
      <c r="N29" s="475" t="str">
        <f t="shared" si="10"/>
        <v/>
      </c>
      <c r="O29" s="473" t="str">
        <f t="shared" si="0"/>
        <v/>
      </c>
      <c r="P29" s="37" t="str">
        <f t="shared" si="11"/>
        <v/>
      </c>
      <c r="Q29" s="68" t="str">
        <f t="shared" si="1"/>
        <v/>
      </c>
      <c r="R29" s="42" t="str">
        <f t="shared" si="2"/>
        <v/>
      </c>
      <c r="S29" s="37" t="str">
        <f t="shared" si="12"/>
        <v/>
      </c>
      <c r="T29" s="68" t="str">
        <f t="shared" si="3"/>
        <v/>
      </c>
      <c r="U29" s="42" t="str">
        <f t="shared" si="4"/>
        <v/>
      </c>
      <c r="V29" s="37" t="str">
        <f t="shared" si="13"/>
        <v/>
      </c>
      <c r="W29" s="105" t="str">
        <f t="shared" si="5"/>
        <v/>
      </c>
      <c r="X29" s="41" t="str">
        <f t="shared" si="14"/>
        <v/>
      </c>
      <c r="Y29" s="41" t="str">
        <f t="shared" si="15"/>
        <v/>
      </c>
      <c r="Z29" s="41" t="str">
        <f t="shared" si="16"/>
        <v/>
      </c>
      <c r="AA29" s="72" t="str">
        <f t="shared" si="17"/>
        <v/>
      </c>
      <c r="AB29" s="4" t="str">
        <f t="shared" si="6"/>
        <v>Empty</v>
      </c>
      <c r="AC29" s="4" t="str">
        <f t="shared" si="7"/>
        <v>empty</v>
      </c>
      <c r="AG29" s="74" t="s">
        <v>41</v>
      </c>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row>
    <row r="30" spans="1:256" s="4" customFormat="1" ht="17.25" customHeight="1" x14ac:dyDescent="0.2">
      <c r="B30" s="106">
        <v>8</v>
      </c>
      <c r="C30" s="60"/>
      <c r="D30" s="87"/>
      <c r="E30" s="60"/>
      <c r="F30" s="146"/>
      <c r="G30" s="647"/>
      <c r="H30" s="89"/>
      <c r="I30" s="89"/>
      <c r="J30" s="647"/>
      <c r="K30" s="75"/>
      <c r="L30" s="35" t="str">
        <f t="shared" si="8"/>
        <v/>
      </c>
      <c r="M30" s="35" t="str">
        <f t="shared" si="9"/>
        <v/>
      </c>
      <c r="N30" s="475" t="str">
        <f t="shared" si="10"/>
        <v/>
      </c>
      <c r="O30" s="473" t="str">
        <f t="shared" si="0"/>
        <v/>
      </c>
      <c r="P30" s="37" t="str">
        <f t="shared" si="11"/>
        <v/>
      </c>
      <c r="Q30" s="68" t="str">
        <f t="shared" si="1"/>
        <v/>
      </c>
      <c r="R30" s="42" t="str">
        <f t="shared" si="2"/>
        <v/>
      </c>
      <c r="S30" s="37" t="str">
        <f t="shared" si="12"/>
        <v/>
      </c>
      <c r="T30" s="68" t="str">
        <f t="shared" si="3"/>
        <v/>
      </c>
      <c r="U30" s="42" t="str">
        <f t="shared" si="4"/>
        <v/>
      </c>
      <c r="V30" s="37" t="str">
        <f t="shared" si="13"/>
        <v/>
      </c>
      <c r="W30" s="105" t="str">
        <f t="shared" si="5"/>
        <v/>
      </c>
      <c r="X30" s="41" t="str">
        <f t="shared" si="14"/>
        <v/>
      </c>
      <c r="Y30" s="41" t="str">
        <f t="shared" si="15"/>
        <v/>
      </c>
      <c r="Z30" s="41" t="str">
        <f t="shared" si="16"/>
        <v/>
      </c>
      <c r="AA30" s="72" t="str">
        <f t="shared" si="17"/>
        <v/>
      </c>
      <c r="AB30" s="4" t="str">
        <f t="shared" si="6"/>
        <v>Empty</v>
      </c>
      <c r="AC30" s="4" t="str">
        <f t="shared" si="7"/>
        <v>empty</v>
      </c>
      <c r="AG30" s="74" t="s">
        <v>42</v>
      </c>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row>
    <row r="31" spans="1:256" s="4" customFormat="1" ht="17.25" customHeight="1" x14ac:dyDescent="0.2">
      <c r="B31" s="106">
        <v>9</v>
      </c>
      <c r="C31" s="60"/>
      <c r="D31" s="87"/>
      <c r="E31" s="60"/>
      <c r="F31" s="146"/>
      <c r="G31" s="647"/>
      <c r="H31" s="89"/>
      <c r="I31" s="89"/>
      <c r="J31" s="647"/>
      <c r="K31" s="75"/>
      <c r="L31" s="35" t="str">
        <f t="shared" si="8"/>
        <v/>
      </c>
      <c r="M31" s="35" t="str">
        <f t="shared" si="9"/>
        <v/>
      </c>
      <c r="N31" s="475" t="str">
        <f t="shared" si="10"/>
        <v/>
      </c>
      <c r="O31" s="473" t="str">
        <f t="shared" si="0"/>
        <v/>
      </c>
      <c r="P31" s="37" t="str">
        <f t="shared" si="11"/>
        <v/>
      </c>
      <c r="Q31" s="68" t="str">
        <f t="shared" si="1"/>
        <v/>
      </c>
      <c r="R31" s="42" t="str">
        <f t="shared" si="2"/>
        <v/>
      </c>
      <c r="S31" s="37" t="str">
        <f t="shared" si="12"/>
        <v/>
      </c>
      <c r="T31" s="68" t="str">
        <f t="shared" si="3"/>
        <v/>
      </c>
      <c r="U31" s="42" t="str">
        <f t="shared" si="4"/>
        <v/>
      </c>
      <c r="V31" s="37" t="str">
        <f t="shared" si="13"/>
        <v/>
      </c>
      <c r="W31" s="105" t="str">
        <f t="shared" si="5"/>
        <v/>
      </c>
      <c r="X31" s="41" t="str">
        <f t="shared" si="14"/>
        <v/>
      </c>
      <c r="Y31" s="41" t="str">
        <f t="shared" si="15"/>
        <v/>
      </c>
      <c r="Z31" s="41" t="str">
        <f t="shared" si="16"/>
        <v/>
      </c>
      <c r="AA31" s="72" t="str">
        <f t="shared" si="17"/>
        <v/>
      </c>
      <c r="AB31" s="4" t="str">
        <f t="shared" si="6"/>
        <v>Empty</v>
      </c>
      <c r="AC31" s="4" t="str">
        <f t="shared" si="7"/>
        <v>empty</v>
      </c>
      <c r="AG31" s="74" t="s">
        <v>43</v>
      </c>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row>
    <row r="32" spans="1:256" s="4" customFormat="1" ht="17.25" customHeight="1" x14ac:dyDescent="0.2">
      <c r="B32" s="106">
        <v>10</v>
      </c>
      <c r="C32" s="60"/>
      <c r="D32" s="87"/>
      <c r="E32" s="60"/>
      <c r="F32" s="146"/>
      <c r="G32" s="647"/>
      <c r="H32" s="89"/>
      <c r="I32" s="89"/>
      <c r="J32" s="647"/>
      <c r="K32" s="75"/>
      <c r="L32" s="35" t="str">
        <f t="shared" si="8"/>
        <v/>
      </c>
      <c r="M32" s="35" t="str">
        <f t="shared" si="9"/>
        <v/>
      </c>
      <c r="N32" s="475" t="str">
        <f t="shared" si="10"/>
        <v/>
      </c>
      <c r="O32" s="473" t="str">
        <f t="shared" si="0"/>
        <v/>
      </c>
      <c r="P32" s="37" t="str">
        <f t="shared" si="11"/>
        <v/>
      </c>
      <c r="Q32" s="68" t="str">
        <f t="shared" si="1"/>
        <v/>
      </c>
      <c r="R32" s="42" t="str">
        <f t="shared" si="2"/>
        <v/>
      </c>
      <c r="S32" s="37" t="str">
        <f t="shared" si="12"/>
        <v/>
      </c>
      <c r="T32" s="68" t="str">
        <f t="shared" si="3"/>
        <v/>
      </c>
      <c r="U32" s="42" t="str">
        <f t="shared" si="4"/>
        <v/>
      </c>
      <c r="V32" s="37" t="str">
        <f t="shared" si="13"/>
        <v/>
      </c>
      <c r="W32" s="105" t="str">
        <f t="shared" si="5"/>
        <v/>
      </c>
      <c r="X32" s="41" t="str">
        <f t="shared" si="14"/>
        <v/>
      </c>
      <c r="Y32" s="41" t="str">
        <f t="shared" si="15"/>
        <v/>
      </c>
      <c r="Z32" s="41" t="str">
        <f t="shared" si="16"/>
        <v/>
      </c>
      <c r="AA32" s="72" t="str">
        <f t="shared" si="17"/>
        <v/>
      </c>
      <c r="AB32" s="4" t="str">
        <f t="shared" si="6"/>
        <v>Empty</v>
      </c>
      <c r="AC32" s="4" t="str">
        <f t="shared" si="7"/>
        <v>empty</v>
      </c>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row>
    <row r="33" spans="1:256" s="4" customFormat="1" ht="17.25" customHeight="1" x14ac:dyDescent="0.2">
      <c r="B33" s="106">
        <v>11</v>
      </c>
      <c r="C33" s="60"/>
      <c r="D33" s="87"/>
      <c r="E33" s="60"/>
      <c r="F33" s="146"/>
      <c r="G33" s="647"/>
      <c r="H33" s="89"/>
      <c r="I33" s="89"/>
      <c r="J33" s="647"/>
      <c r="K33" s="75"/>
      <c r="L33" s="35" t="str">
        <f t="shared" si="8"/>
        <v/>
      </c>
      <c r="M33" s="35" t="str">
        <f t="shared" si="9"/>
        <v/>
      </c>
      <c r="N33" s="475" t="str">
        <f t="shared" si="10"/>
        <v/>
      </c>
      <c r="O33" s="473" t="str">
        <f t="shared" si="0"/>
        <v/>
      </c>
      <c r="P33" s="37" t="str">
        <f t="shared" si="11"/>
        <v/>
      </c>
      <c r="Q33" s="68" t="str">
        <f t="shared" si="1"/>
        <v/>
      </c>
      <c r="R33" s="42" t="str">
        <f t="shared" si="2"/>
        <v/>
      </c>
      <c r="S33" s="37" t="str">
        <f t="shared" si="12"/>
        <v/>
      </c>
      <c r="T33" s="68" t="str">
        <f t="shared" si="3"/>
        <v/>
      </c>
      <c r="U33" s="42" t="str">
        <f t="shared" si="4"/>
        <v/>
      </c>
      <c r="V33" s="37" t="str">
        <f t="shared" si="13"/>
        <v/>
      </c>
      <c r="W33" s="105" t="str">
        <f t="shared" si="5"/>
        <v/>
      </c>
      <c r="X33" s="41" t="str">
        <f t="shared" si="14"/>
        <v/>
      </c>
      <c r="Y33" s="41" t="str">
        <f t="shared" si="15"/>
        <v/>
      </c>
      <c r="Z33" s="41" t="str">
        <f t="shared" si="16"/>
        <v/>
      </c>
      <c r="AA33" s="72" t="str">
        <f t="shared" si="17"/>
        <v/>
      </c>
      <c r="AB33" s="4" t="str">
        <f t="shared" si="6"/>
        <v>Empty</v>
      </c>
      <c r="AC33" s="4" t="str">
        <f t="shared" si="7"/>
        <v>empty</v>
      </c>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row>
    <row r="34" spans="1:256" s="4" customFormat="1" ht="17.25" customHeight="1" x14ac:dyDescent="0.2">
      <c r="B34" s="106">
        <v>12</v>
      </c>
      <c r="C34" s="60"/>
      <c r="D34" s="87"/>
      <c r="E34" s="60"/>
      <c r="F34" s="146"/>
      <c r="G34" s="647"/>
      <c r="H34" s="89"/>
      <c r="I34" s="89"/>
      <c r="J34" s="647"/>
      <c r="K34" s="75"/>
      <c r="L34" s="35" t="str">
        <f t="shared" si="8"/>
        <v/>
      </c>
      <c r="M34" s="35" t="str">
        <f t="shared" si="9"/>
        <v/>
      </c>
      <c r="N34" s="475" t="str">
        <f t="shared" si="10"/>
        <v/>
      </c>
      <c r="O34" s="473" t="str">
        <f t="shared" si="0"/>
        <v/>
      </c>
      <c r="P34" s="37" t="str">
        <f t="shared" si="11"/>
        <v/>
      </c>
      <c r="Q34" s="68" t="str">
        <f t="shared" si="1"/>
        <v/>
      </c>
      <c r="R34" s="42" t="str">
        <f t="shared" si="2"/>
        <v/>
      </c>
      <c r="S34" s="37" t="str">
        <f t="shared" si="12"/>
        <v/>
      </c>
      <c r="T34" s="68" t="str">
        <f t="shared" si="3"/>
        <v/>
      </c>
      <c r="U34" s="42" t="str">
        <f t="shared" si="4"/>
        <v/>
      </c>
      <c r="V34" s="37" t="str">
        <f t="shared" si="13"/>
        <v/>
      </c>
      <c r="W34" s="105" t="str">
        <f t="shared" si="5"/>
        <v/>
      </c>
      <c r="X34" s="41" t="str">
        <f t="shared" si="14"/>
        <v/>
      </c>
      <c r="Y34" s="41" t="str">
        <f t="shared" si="15"/>
        <v/>
      </c>
      <c r="Z34" s="41" t="str">
        <f t="shared" si="16"/>
        <v/>
      </c>
      <c r="AA34" s="72" t="str">
        <f t="shared" si="17"/>
        <v/>
      </c>
      <c r="AB34" s="4" t="str">
        <f t="shared" si="6"/>
        <v>Empty</v>
      </c>
      <c r="AC34" s="4" t="str">
        <f t="shared" si="7"/>
        <v>empty</v>
      </c>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row>
    <row r="35" spans="1:256" s="4" customFormat="1" ht="17.25" customHeight="1" x14ac:dyDescent="0.2">
      <c r="B35" s="106">
        <v>13</v>
      </c>
      <c r="C35" s="60"/>
      <c r="D35" s="87"/>
      <c r="E35" s="60"/>
      <c r="F35" s="146"/>
      <c r="G35" s="647"/>
      <c r="H35" s="89"/>
      <c r="I35" s="89"/>
      <c r="J35" s="647"/>
      <c r="K35" s="75"/>
      <c r="L35" s="35" t="str">
        <f t="shared" si="8"/>
        <v/>
      </c>
      <c r="M35" s="35" t="str">
        <f t="shared" si="9"/>
        <v/>
      </c>
      <c r="N35" s="475" t="str">
        <f t="shared" si="10"/>
        <v/>
      </c>
      <c r="O35" s="473" t="str">
        <f t="shared" si="0"/>
        <v/>
      </c>
      <c r="P35" s="37" t="str">
        <f t="shared" si="11"/>
        <v/>
      </c>
      <c r="Q35" s="68" t="str">
        <f t="shared" si="1"/>
        <v/>
      </c>
      <c r="R35" s="42" t="str">
        <f t="shared" si="2"/>
        <v/>
      </c>
      <c r="S35" s="37" t="str">
        <f t="shared" si="12"/>
        <v/>
      </c>
      <c r="T35" s="68" t="str">
        <f t="shared" si="3"/>
        <v/>
      </c>
      <c r="U35" s="42" t="str">
        <f t="shared" si="4"/>
        <v/>
      </c>
      <c r="V35" s="37" t="str">
        <f t="shared" si="13"/>
        <v/>
      </c>
      <c r="W35" s="105" t="str">
        <f t="shared" si="5"/>
        <v/>
      </c>
      <c r="X35" s="41" t="str">
        <f t="shared" si="14"/>
        <v/>
      </c>
      <c r="Y35" s="41" t="str">
        <f t="shared" si="15"/>
        <v/>
      </c>
      <c r="Z35" s="41" t="str">
        <f t="shared" si="16"/>
        <v/>
      </c>
      <c r="AA35" s="72" t="str">
        <f t="shared" si="17"/>
        <v/>
      </c>
      <c r="AB35" s="4" t="str">
        <f t="shared" si="6"/>
        <v>Empty</v>
      </c>
      <c r="AC35" s="4" t="str">
        <f t="shared" si="7"/>
        <v>empty</v>
      </c>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row>
    <row r="36" spans="1:256" s="4" customFormat="1" ht="17.25" customHeight="1" x14ac:dyDescent="0.2">
      <c r="B36" s="106">
        <v>14</v>
      </c>
      <c r="C36" s="60"/>
      <c r="D36" s="87"/>
      <c r="E36" s="60"/>
      <c r="F36" s="146"/>
      <c r="G36" s="647"/>
      <c r="H36" s="89"/>
      <c r="I36" s="89"/>
      <c r="J36" s="647"/>
      <c r="K36" s="75"/>
      <c r="L36" s="35" t="str">
        <f t="shared" si="8"/>
        <v/>
      </c>
      <c r="M36" s="35" t="str">
        <f t="shared" si="9"/>
        <v/>
      </c>
      <c r="N36" s="475" t="str">
        <f t="shared" si="10"/>
        <v/>
      </c>
      <c r="O36" s="473" t="str">
        <f t="shared" si="0"/>
        <v/>
      </c>
      <c r="P36" s="37" t="str">
        <f t="shared" si="11"/>
        <v/>
      </c>
      <c r="Q36" s="68" t="str">
        <f t="shared" si="1"/>
        <v/>
      </c>
      <c r="R36" s="42" t="str">
        <f t="shared" si="2"/>
        <v/>
      </c>
      <c r="S36" s="37" t="str">
        <f t="shared" si="12"/>
        <v/>
      </c>
      <c r="T36" s="68" t="str">
        <f t="shared" si="3"/>
        <v/>
      </c>
      <c r="U36" s="42" t="str">
        <f t="shared" si="4"/>
        <v/>
      </c>
      <c r="V36" s="37" t="str">
        <f t="shared" si="13"/>
        <v/>
      </c>
      <c r="W36" s="105" t="str">
        <f t="shared" si="5"/>
        <v/>
      </c>
      <c r="X36" s="41" t="str">
        <f t="shared" si="14"/>
        <v/>
      </c>
      <c r="Y36" s="41" t="str">
        <f t="shared" si="15"/>
        <v/>
      </c>
      <c r="Z36" s="41" t="str">
        <f t="shared" si="16"/>
        <v/>
      </c>
      <c r="AA36" s="72" t="str">
        <f t="shared" si="17"/>
        <v/>
      </c>
      <c r="AB36" s="4" t="str">
        <f t="shared" si="6"/>
        <v>Empty</v>
      </c>
      <c r="AC36" s="4" t="str">
        <f t="shared" si="7"/>
        <v>empty</v>
      </c>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row>
    <row r="37" spans="1:256" s="4" customFormat="1" ht="17.25" customHeight="1" x14ac:dyDescent="0.2">
      <c r="B37" s="106">
        <v>15</v>
      </c>
      <c r="C37" s="60"/>
      <c r="D37" s="87"/>
      <c r="E37" s="60"/>
      <c r="F37" s="146"/>
      <c r="G37" s="647"/>
      <c r="H37" s="89"/>
      <c r="I37" s="89"/>
      <c r="J37" s="647"/>
      <c r="K37" s="75"/>
      <c r="L37" s="35" t="str">
        <f t="shared" si="8"/>
        <v/>
      </c>
      <c r="M37" s="35" t="str">
        <f t="shared" si="9"/>
        <v/>
      </c>
      <c r="N37" s="475" t="str">
        <f t="shared" si="10"/>
        <v/>
      </c>
      <c r="O37" s="473" t="str">
        <f t="shared" si="0"/>
        <v/>
      </c>
      <c r="P37" s="37" t="str">
        <f t="shared" si="11"/>
        <v/>
      </c>
      <c r="Q37" s="68" t="str">
        <f t="shared" si="1"/>
        <v/>
      </c>
      <c r="R37" s="42" t="str">
        <f t="shared" si="2"/>
        <v/>
      </c>
      <c r="S37" s="37" t="str">
        <f t="shared" si="12"/>
        <v/>
      </c>
      <c r="T37" s="68" t="str">
        <f t="shared" si="3"/>
        <v/>
      </c>
      <c r="U37" s="42" t="str">
        <f t="shared" si="4"/>
        <v/>
      </c>
      <c r="V37" s="37" t="str">
        <f t="shared" si="13"/>
        <v/>
      </c>
      <c r="W37" s="105" t="str">
        <f t="shared" si="5"/>
        <v/>
      </c>
      <c r="X37" s="41" t="str">
        <f t="shared" si="14"/>
        <v/>
      </c>
      <c r="Y37" s="41" t="str">
        <f t="shared" si="15"/>
        <v/>
      </c>
      <c r="Z37" s="41" t="str">
        <f t="shared" si="16"/>
        <v/>
      </c>
      <c r="AA37" s="72" t="str">
        <f t="shared" si="17"/>
        <v/>
      </c>
      <c r="AB37" s="4" t="str">
        <f t="shared" si="6"/>
        <v>Empty</v>
      </c>
      <c r="AC37" s="4" t="str">
        <f t="shared" si="7"/>
        <v>empty</v>
      </c>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row>
    <row r="38" spans="1:256" s="4" customFormat="1" ht="17.25" customHeight="1" x14ac:dyDescent="0.2">
      <c r="B38" s="106">
        <v>16</v>
      </c>
      <c r="C38" s="60"/>
      <c r="D38" s="87"/>
      <c r="E38" s="60"/>
      <c r="F38" s="146"/>
      <c r="G38" s="647"/>
      <c r="H38" s="89"/>
      <c r="I38" s="89"/>
      <c r="J38" s="647"/>
      <c r="K38" s="75"/>
      <c r="L38" s="35" t="str">
        <f t="shared" si="8"/>
        <v/>
      </c>
      <c r="M38" s="35" t="str">
        <f t="shared" si="9"/>
        <v/>
      </c>
      <c r="N38" s="475" t="str">
        <f t="shared" si="10"/>
        <v/>
      </c>
      <c r="O38" s="473" t="str">
        <f t="shared" si="0"/>
        <v/>
      </c>
      <c r="P38" s="37" t="str">
        <f t="shared" si="11"/>
        <v/>
      </c>
      <c r="Q38" s="68" t="str">
        <f t="shared" si="1"/>
        <v/>
      </c>
      <c r="R38" s="42" t="str">
        <f t="shared" si="2"/>
        <v/>
      </c>
      <c r="S38" s="37" t="str">
        <f t="shared" si="12"/>
        <v/>
      </c>
      <c r="T38" s="68" t="str">
        <f t="shared" si="3"/>
        <v/>
      </c>
      <c r="U38" s="42" t="str">
        <f t="shared" si="4"/>
        <v/>
      </c>
      <c r="V38" s="37" t="str">
        <f t="shared" si="13"/>
        <v/>
      </c>
      <c r="W38" s="105" t="str">
        <f t="shared" si="5"/>
        <v/>
      </c>
      <c r="X38" s="41" t="str">
        <f t="shared" si="14"/>
        <v/>
      </c>
      <c r="Y38" s="41" t="str">
        <f t="shared" si="15"/>
        <v/>
      </c>
      <c r="Z38" s="41" t="str">
        <f t="shared" si="16"/>
        <v/>
      </c>
      <c r="AA38" s="72" t="str">
        <f t="shared" si="17"/>
        <v/>
      </c>
      <c r="AB38" s="4" t="str">
        <f t="shared" si="6"/>
        <v>Empty</v>
      </c>
      <c r="AC38" s="4" t="str">
        <f t="shared" si="7"/>
        <v>empty</v>
      </c>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row>
    <row r="39" spans="1:256" s="4" customFormat="1" ht="17.25" customHeight="1" x14ac:dyDescent="0.2">
      <c r="B39" s="106">
        <v>17</v>
      </c>
      <c r="C39" s="60"/>
      <c r="D39" s="87"/>
      <c r="E39" s="60"/>
      <c r="F39" s="146"/>
      <c r="G39" s="647"/>
      <c r="H39" s="89"/>
      <c r="I39" s="89"/>
      <c r="J39" s="647"/>
      <c r="K39" s="75"/>
      <c r="L39" s="35" t="str">
        <f t="shared" si="8"/>
        <v/>
      </c>
      <c r="M39" s="35" t="str">
        <f t="shared" si="9"/>
        <v/>
      </c>
      <c r="N39" s="475" t="str">
        <f t="shared" si="10"/>
        <v/>
      </c>
      <c r="O39" s="473" t="str">
        <f t="shared" si="0"/>
        <v/>
      </c>
      <c r="P39" s="37" t="str">
        <f t="shared" si="11"/>
        <v/>
      </c>
      <c r="Q39" s="68" t="str">
        <f t="shared" si="1"/>
        <v/>
      </c>
      <c r="R39" s="42" t="str">
        <f t="shared" si="2"/>
        <v/>
      </c>
      <c r="S39" s="37" t="str">
        <f t="shared" si="12"/>
        <v/>
      </c>
      <c r="T39" s="68" t="str">
        <f t="shared" si="3"/>
        <v/>
      </c>
      <c r="U39" s="42" t="str">
        <f t="shared" si="4"/>
        <v/>
      </c>
      <c r="V39" s="37" t="str">
        <f t="shared" si="13"/>
        <v/>
      </c>
      <c r="W39" s="105" t="str">
        <f t="shared" si="5"/>
        <v/>
      </c>
      <c r="X39" s="41" t="str">
        <f t="shared" si="14"/>
        <v/>
      </c>
      <c r="Y39" s="41" t="str">
        <f t="shared" si="15"/>
        <v/>
      </c>
      <c r="Z39" s="41" t="str">
        <f t="shared" si="16"/>
        <v/>
      </c>
      <c r="AA39" s="72" t="str">
        <f t="shared" si="17"/>
        <v/>
      </c>
      <c r="AB39" s="4" t="str">
        <f t="shared" si="6"/>
        <v>Empty</v>
      </c>
      <c r="AC39" s="4" t="str">
        <f t="shared" si="7"/>
        <v>empty</v>
      </c>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row>
    <row r="40" spans="1:256" s="4" customFormat="1" ht="17.25" customHeight="1" x14ac:dyDescent="0.2">
      <c r="B40" s="106">
        <v>18</v>
      </c>
      <c r="C40" s="60"/>
      <c r="D40" s="87"/>
      <c r="E40" s="60"/>
      <c r="F40" s="146"/>
      <c r="G40" s="647"/>
      <c r="H40" s="89"/>
      <c r="I40" s="89"/>
      <c r="J40" s="647"/>
      <c r="K40" s="75"/>
      <c r="L40" s="35" t="str">
        <f t="shared" si="8"/>
        <v/>
      </c>
      <c r="M40" s="35" t="str">
        <f t="shared" si="9"/>
        <v/>
      </c>
      <c r="N40" s="475" t="str">
        <f t="shared" si="10"/>
        <v/>
      </c>
      <c r="O40" s="473" t="str">
        <f t="shared" si="0"/>
        <v/>
      </c>
      <c r="P40" s="37" t="str">
        <f t="shared" si="11"/>
        <v/>
      </c>
      <c r="Q40" s="68" t="str">
        <f t="shared" si="1"/>
        <v/>
      </c>
      <c r="R40" s="42" t="str">
        <f t="shared" si="2"/>
        <v/>
      </c>
      <c r="S40" s="37" t="str">
        <f t="shared" si="12"/>
        <v/>
      </c>
      <c r="T40" s="68" t="str">
        <f t="shared" si="3"/>
        <v/>
      </c>
      <c r="U40" s="42" t="str">
        <f t="shared" si="4"/>
        <v/>
      </c>
      <c r="V40" s="37" t="str">
        <f t="shared" si="13"/>
        <v/>
      </c>
      <c r="W40" s="105" t="str">
        <f t="shared" si="5"/>
        <v/>
      </c>
      <c r="X40" s="41" t="str">
        <f t="shared" si="14"/>
        <v/>
      </c>
      <c r="Y40" s="41" t="str">
        <f t="shared" si="15"/>
        <v/>
      </c>
      <c r="Z40" s="41" t="str">
        <f t="shared" si="16"/>
        <v/>
      </c>
      <c r="AA40" s="72" t="str">
        <f t="shared" si="17"/>
        <v/>
      </c>
      <c r="AB40" s="4" t="str">
        <f t="shared" si="6"/>
        <v>Empty</v>
      </c>
      <c r="AC40" s="4" t="str">
        <f t="shared" si="7"/>
        <v>empty</v>
      </c>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row>
    <row r="41" spans="1:256" s="4" customFormat="1" ht="17.25" customHeight="1" x14ac:dyDescent="0.2">
      <c r="B41" s="106">
        <v>19</v>
      </c>
      <c r="C41" s="60"/>
      <c r="D41" s="87"/>
      <c r="E41" s="60"/>
      <c r="F41" s="146"/>
      <c r="G41" s="647"/>
      <c r="H41" s="89"/>
      <c r="I41" s="89"/>
      <c r="J41" s="647"/>
      <c r="K41" s="75"/>
      <c r="L41" s="35" t="str">
        <f t="shared" si="8"/>
        <v/>
      </c>
      <c r="M41" s="35" t="str">
        <f t="shared" si="9"/>
        <v/>
      </c>
      <c r="N41" s="475" t="str">
        <f t="shared" si="10"/>
        <v/>
      </c>
      <c r="O41" s="473" t="str">
        <f t="shared" si="0"/>
        <v/>
      </c>
      <c r="P41" s="37" t="str">
        <f t="shared" si="11"/>
        <v/>
      </c>
      <c r="Q41" s="68" t="str">
        <f t="shared" si="1"/>
        <v/>
      </c>
      <c r="R41" s="42" t="str">
        <f t="shared" si="2"/>
        <v/>
      </c>
      <c r="S41" s="37" t="str">
        <f t="shared" si="12"/>
        <v/>
      </c>
      <c r="T41" s="68" t="str">
        <f t="shared" si="3"/>
        <v/>
      </c>
      <c r="U41" s="42" t="str">
        <f t="shared" si="4"/>
        <v/>
      </c>
      <c r="V41" s="37" t="str">
        <f t="shared" si="13"/>
        <v/>
      </c>
      <c r="W41" s="105" t="str">
        <f t="shared" si="5"/>
        <v/>
      </c>
      <c r="X41" s="41" t="str">
        <f t="shared" si="14"/>
        <v/>
      </c>
      <c r="Y41" s="41" t="str">
        <f t="shared" si="15"/>
        <v/>
      </c>
      <c r="Z41" s="41" t="str">
        <f t="shared" si="16"/>
        <v/>
      </c>
      <c r="AA41" s="72" t="str">
        <f t="shared" si="17"/>
        <v/>
      </c>
      <c r="AB41" s="4" t="str">
        <f t="shared" si="6"/>
        <v>Empty</v>
      </c>
      <c r="AC41" s="4" t="str">
        <f t="shared" si="7"/>
        <v>empty</v>
      </c>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row>
    <row r="42" spans="1:256" s="4" customFormat="1" ht="17.25" customHeight="1" x14ac:dyDescent="0.2">
      <c r="B42" s="106">
        <v>20</v>
      </c>
      <c r="C42" s="60"/>
      <c r="D42" s="87"/>
      <c r="E42" s="60"/>
      <c r="F42" s="146"/>
      <c r="G42" s="647"/>
      <c r="H42" s="89"/>
      <c r="I42" s="89"/>
      <c r="J42" s="647"/>
      <c r="K42" s="75"/>
      <c r="L42" s="35" t="str">
        <f t="shared" si="8"/>
        <v/>
      </c>
      <c r="M42" s="35" t="str">
        <f t="shared" si="9"/>
        <v/>
      </c>
      <c r="N42" s="475" t="str">
        <f t="shared" si="10"/>
        <v/>
      </c>
      <c r="O42" s="473" t="str">
        <f t="shared" si="0"/>
        <v/>
      </c>
      <c r="P42" s="37" t="str">
        <f t="shared" si="11"/>
        <v/>
      </c>
      <c r="Q42" s="68" t="str">
        <f t="shared" si="1"/>
        <v/>
      </c>
      <c r="R42" s="42" t="str">
        <f t="shared" si="2"/>
        <v/>
      </c>
      <c r="S42" s="37" t="str">
        <f t="shared" si="12"/>
        <v/>
      </c>
      <c r="T42" s="68" t="str">
        <f t="shared" si="3"/>
        <v/>
      </c>
      <c r="U42" s="42" t="str">
        <f t="shared" si="4"/>
        <v/>
      </c>
      <c r="V42" s="37" t="str">
        <f t="shared" si="13"/>
        <v/>
      </c>
      <c r="W42" s="105" t="str">
        <f t="shared" si="5"/>
        <v/>
      </c>
      <c r="X42" s="41" t="str">
        <f t="shared" si="14"/>
        <v/>
      </c>
      <c r="Y42" s="41" t="str">
        <f t="shared" si="15"/>
        <v/>
      </c>
      <c r="Z42" s="41" t="str">
        <f t="shared" si="16"/>
        <v/>
      </c>
      <c r="AA42" s="72" t="str">
        <f t="shared" si="17"/>
        <v/>
      </c>
      <c r="AB42" s="4" t="str">
        <f t="shared" si="6"/>
        <v>Empty</v>
      </c>
      <c r="AC42" s="4" t="str">
        <f t="shared" si="7"/>
        <v>empty</v>
      </c>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row>
    <row r="43" spans="1:256" s="4" customFormat="1" ht="17.25" customHeight="1" x14ac:dyDescent="0.2">
      <c r="B43" s="106">
        <v>21</v>
      </c>
      <c r="C43" s="60"/>
      <c r="D43" s="87"/>
      <c r="E43" s="60"/>
      <c r="F43" s="146"/>
      <c r="G43" s="647"/>
      <c r="H43" s="89"/>
      <c r="I43" s="89"/>
      <c r="J43" s="647"/>
      <c r="K43" s="75"/>
      <c r="L43" s="35" t="str">
        <f t="shared" si="8"/>
        <v/>
      </c>
      <c r="M43" s="35" t="str">
        <f t="shared" si="9"/>
        <v/>
      </c>
      <c r="N43" s="475" t="str">
        <f t="shared" si="10"/>
        <v/>
      </c>
      <c r="O43" s="473" t="str">
        <f t="shared" si="0"/>
        <v/>
      </c>
      <c r="P43" s="37" t="str">
        <f t="shared" si="11"/>
        <v/>
      </c>
      <c r="Q43" s="68" t="str">
        <f t="shared" si="1"/>
        <v/>
      </c>
      <c r="R43" s="42" t="str">
        <f t="shared" si="2"/>
        <v/>
      </c>
      <c r="S43" s="37" t="str">
        <f t="shared" si="12"/>
        <v/>
      </c>
      <c r="T43" s="68" t="str">
        <f t="shared" si="3"/>
        <v/>
      </c>
      <c r="U43" s="42" t="str">
        <f t="shared" si="4"/>
        <v/>
      </c>
      <c r="V43" s="37" t="str">
        <f t="shared" si="13"/>
        <v/>
      </c>
      <c r="W43" s="105" t="str">
        <f t="shared" si="5"/>
        <v/>
      </c>
      <c r="X43" s="41" t="str">
        <f t="shared" si="14"/>
        <v/>
      </c>
      <c r="Y43" s="41" t="str">
        <f t="shared" si="15"/>
        <v/>
      </c>
      <c r="Z43" s="41" t="str">
        <f t="shared" si="16"/>
        <v/>
      </c>
      <c r="AA43" s="72" t="str">
        <f t="shared" si="17"/>
        <v/>
      </c>
      <c r="AB43" s="4" t="str">
        <f t="shared" si="6"/>
        <v>Empty</v>
      </c>
      <c r="AC43" s="4" t="str">
        <f t="shared" si="7"/>
        <v>empty</v>
      </c>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row>
    <row r="44" spans="1:256" s="4" customFormat="1" ht="17.25" customHeight="1" x14ac:dyDescent="0.2">
      <c r="B44" s="106">
        <v>22</v>
      </c>
      <c r="C44" s="60"/>
      <c r="D44" s="87"/>
      <c r="E44" s="60"/>
      <c r="F44" s="146"/>
      <c r="G44" s="647"/>
      <c r="H44" s="89"/>
      <c r="I44" s="89"/>
      <c r="J44" s="647"/>
      <c r="K44" s="75"/>
      <c r="L44" s="35" t="str">
        <f t="shared" si="8"/>
        <v/>
      </c>
      <c r="M44" s="35" t="str">
        <f t="shared" si="9"/>
        <v/>
      </c>
      <c r="N44" s="475" t="str">
        <f t="shared" si="10"/>
        <v/>
      </c>
      <c r="O44" s="473" t="str">
        <f t="shared" si="0"/>
        <v/>
      </c>
      <c r="P44" s="37" t="str">
        <f t="shared" si="11"/>
        <v/>
      </c>
      <c r="Q44" s="68" t="str">
        <f t="shared" si="1"/>
        <v/>
      </c>
      <c r="R44" s="42" t="str">
        <f t="shared" si="2"/>
        <v/>
      </c>
      <c r="S44" s="37" t="str">
        <f t="shared" si="12"/>
        <v/>
      </c>
      <c r="T44" s="68" t="str">
        <f t="shared" si="3"/>
        <v/>
      </c>
      <c r="U44" s="42" t="str">
        <f t="shared" si="4"/>
        <v/>
      </c>
      <c r="V44" s="37" t="str">
        <f t="shared" si="13"/>
        <v/>
      </c>
      <c r="W44" s="105" t="str">
        <f t="shared" si="5"/>
        <v/>
      </c>
      <c r="X44" s="41" t="str">
        <f t="shared" si="14"/>
        <v/>
      </c>
      <c r="Y44" s="41" t="str">
        <f t="shared" si="15"/>
        <v/>
      </c>
      <c r="Z44" s="41" t="str">
        <f t="shared" si="16"/>
        <v/>
      </c>
      <c r="AA44" s="72" t="str">
        <f t="shared" si="17"/>
        <v/>
      </c>
      <c r="AB44" s="4" t="str">
        <f t="shared" si="6"/>
        <v>Empty</v>
      </c>
      <c r="AC44" s="4" t="str">
        <f t="shared" si="7"/>
        <v>empty</v>
      </c>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row>
    <row r="45" spans="1:256" s="4" customFormat="1" ht="17.25" customHeight="1" x14ac:dyDescent="0.2">
      <c r="B45" s="106">
        <v>23</v>
      </c>
      <c r="C45" s="60"/>
      <c r="D45" s="87"/>
      <c r="E45" s="60"/>
      <c r="F45" s="146"/>
      <c r="G45" s="647"/>
      <c r="H45" s="89"/>
      <c r="I45" s="89"/>
      <c r="J45" s="647"/>
      <c r="K45" s="75"/>
      <c r="L45" s="35" t="str">
        <f t="shared" si="8"/>
        <v/>
      </c>
      <c r="M45" s="35" t="str">
        <f t="shared" si="9"/>
        <v/>
      </c>
      <c r="N45" s="475" t="str">
        <f t="shared" si="10"/>
        <v/>
      </c>
      <c r="O45" s="473" t="str">
        <f t="shared" si="0"/>
        <v/>
      </c>
      <c r="P45" s="37" t="str">
        <f t="shared" si="11"/>
        <v/>
      </c>
      <c r="Q45" s="68" t="str">
        <f t="shared" si="1"/>
        <v/>
      </c>
      <c r="R45" s="42" t="str">
        <f t="shared" si="2"/>
        <v/>
      </c>
      <c r="S45" s="37" t="str">
        <f t="shared" si="12"/>
        <v/>
      </c>
      <c r="T45" s="68" t="str">
        <f t="shared" si="3"/>
        <v/>
      </c>
      <c r="U45" s="42" t="str">
        <f t="shared" si="4"/>
        <v/>
      </c>
      <c r="V45" s="37" t="str">
        <f t="shared" si="13"/>
        <v/>
      </c>
      <c r="W45" s="105" t="str">
        <f t="shared" si="5"/>
        <v/>
      </c>
      <c r="X45" s="41" t="str">
        <f t="shared" si="14"/>
        <v/>
      </c>
      <c r="Y45" s="41" t="str">
        <f t="shared" si="15"/>
        <v/>
      </c>
      <c r="Z45" s="41" t="str">
        <f t="shared" si="16"/>
        <v/>
      </c>
      <c r="AA45" s="72" t="str">
        <f t="shared" si="17"/>
        <v/>
      </c>
      <c r="AB45" s="4" t="str">
        <f t="shared" si="6"/>
        <v>Empty</v>
      </c>
      <c r="AC45" s="4" t="str">
        <f t="shared" si="7"/>
        <v>empty</v>
      </c>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row>
    <row r="46" spans="1:256" s="4" customFormat="1" ht="17.25" customHeight="1" x14ac:dyDescent="0.2">
      <c r="B46" s="106">
        <v>24</v>
      </c>
      <c r="C46" s="60"/>
      <c r="D46" s="87"/>
      <c r="E46" s="60"/>
      <c r="F46" s="146"/>
      <c r="G46" s="647"/>
      <c r="H46" s="89"/>
      <c r="I46" s="89"/>
      <c r="J46" s="647"/>
      <c r="K46" s="75"/>
      <c r="L46" s="35" t="str">
        <f t="shared" si="8"/>
        <v/>
      </c>
      <c r="M46" s="35" t="str">
        <f t="shared" si="9"/>
        <v/>
      </c>
      <c r="N46" s="475" t="str">
        <f t="shared" si="10"/>
        <v/>
      </c>
      <c r="O46" s="473" t="str">
        <f t="shared" si="0"/>
        <v/>
      </c>
      <c r="P46" s="37" t="str">
        <f t="shared" si="11"/>
        <v/>
      </c>
      <c r="Q46" s="68" t="str">
        <f t="shared" si="1"/>
        <v/>
      </c>
      <c r="R46" s="42" t="str">
        <f t="shared" si="2"/>
        <v/>
      </c>
      <c r="S46" s="37" t="str">
        <f t="shared" si="12"/>
        <v/>
      </c>
      <c r="T46" s="68" t="str">
        <f t="shared" si="3"/>
        <v/>
      </c>
      <c r="U46" s="42" t="str">
        <f t="shared" si="4"/>
        <v/>
      </c>
      <c r="V46" s="37" t="str">
        <f t="shared" si="13"/>
        <v/>
      </c>
      <c r="W46" s="105" t="str">
        <f t="shared" si="5"/>
        <v/>
      </c>
      <c r="X46" s="41" t="str">
        <f t="shared" si="14"/>
        <v/>
      </c>
      <c r="Y46" s="41" t="str">
        <f t="shared" si="15"/>
        <v/>
      </c>
      <c r="Z46" s="41" t="str">
        <f t="shared" si="16"/>
        <v/>
      </c>
      <c r="AA46" s="72" t="str">
        <f t="shared" si="17"/>
        <v/>
      </c>
      <c r="AB46" s="4" t="str">
        <f t="shared" si="6"/>
        <v>Empty</v>
      </c>
      <c r="AC46" s="4" t="str">
        <f t="shared" si="7"/>
        <v>empty</v>
      </c>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row>
    <row r="47" spans="1:256" s="10" customFormat="1" ht="17.25" customHeight="1" thickBot="1" x14ac:dyDescent="0.25">
      <c r="A47" s="4"/>
      <c r="B47" s="106">
        <v>25</v>
      </c>
      <c r="C47" s="60"/>
      <c r="D47" s="87"/>
      <c r="E47" s="60"/>
      <c r="F47" s="146"/>
      <c r="G47" s="647"/>
      <c r="H47" s="89"/>
      <c r="I47" s="89"/>
      <c r="J47" s="647"/>
      <c r="K47" s="75"/>
      <c r="L47" s="35" t="str">
        <f t="shared" si="8"/>
        <v/>
      </c>
      <c r="M47" s="35" t="str">
        <f t="shared" si="9"/>
        <v/>
      </c>
      <c r="N47" s="475" t="str">
        <f t="shared" si="10"/>
        <v/>
      </c>
      <c r="O47" s="473" t="str">
        <f t="shared" si="0"/>
        <v/>
      </c>
      <c r="P47" s="37" t="str">
        <f t="shared" si="11"/>
        <v/>
      </c>
      <c r="Q47" s="68" t="str">
        <f t="shared" si="1"/>
        <v/>
      </c>
      <c r="R47" s="42" t="str">
        <f t="shared" si="2"/>
        <v/>
      </c>
      <c r="S47" s="37" t="str">
        <f t="shared" si="12"/>
        <v/>
      </c>
      <c r="T47" s="68" t="str">
        <f t="shared" si="3"/>
        <v/>
      </c>
      <c r="U47" s="42" t="str">
        <f t="shared" si="4"/>
        <v/>
      </c>
      <c r="V47" s="37" t="str">
        <f t="shared" si="13"/>
        <v/>
      </c>
      <c r="W47" s="105" t="str">
        <f t="shared" si="5"/>
        <v/>
      </c>
      <c r="X47" s="41" t="str">
        <f t="shared" si="14"/>
        <v/>
      </c>
      <c r="Y47" s="41" t="str">
        <f t="shared" si="15"/>
        <v/>
      </c>
      <c r="Z47" s="41" t="str">
        <f t="shared" si="16"/>
        <v/>
      </c>
      <c r="AA47" s="72" t="str">
        <f t="shared" si="17"/>
        <v/>
      </c>
      <c r="AB47" s="4" t="str">
        <f t="shared" si="6"/>
        <v>Empty</v>
      </c>
      <c r="AC47" s="4" t="str">
        <f t="shared" si="7"/>
        <v>empty</v>
      </c>
      <c r="AG47" s="4"/>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row>
    <row r="48" spans="1:256" s="4" customFormat="1" ht="17.25" customHeight="1" x14ac:dyDescent="0.2">
      <c r="B48" s="106">
        <v>26</v>
      </c>
      <c r="C48" s="60"/>
      <c r="D48" s="87"/>
      <c r="E48" s="60"/>
      <c r="F48" s="146"/>
      <c r="G48" s="647"/>
      <c r="H48" s="89"/>
      <c r="I48" s="89"/>
      <c r="J48" s="647"/>
      <c r="K48" s="75"/>
      <c r="L48" s="35" t="str">
        <f t="shared" si="8"/>
        <v/>
      </c>
      <c r="M48" s="35" t="str">
        <f t="shared" si="9"/>
        <v/>
      </c>
      <c r="N48" s="475" t="str">
        <f t="shared" si="10"/>
        <v/>
      </c>
      <c r="O48" s="473" t="str">
        <f t="shared" si="0"/>
        <v/>
      </c>
      <c r="P48" s="37" t="str">
        <f t="shared" si="11"/>
        <v/>
      </c>
      <c r="Q48" s="68" t="str">
        <f t="shared" si="1"/>
        <v/>
      </c>
      <c r="R48" s="42" t="str">
        <f t="shared" si="2"/>
        <v/>
      </c>
      <c r="S48" s="37" t="str">
        <f t="shared" si="12"/>
        <v/>
      </c>
      <c r="T48" s="68" t="str">
        <f t="shared" si="3"/>
        <v/>
      </c>
      <c r="U48" s="42" t="str">
        <f t="shared" si="4"/>
        <v/>
      </c>
      <c r="V48" s="37" t="str">
        <f t="shared" si="13"/>
        <v/>
      </c>
      <c r="W48" s="105" t="str">
        <f t="shared" si="5"/>
        <v/>
      </c>
      <c r="X48" s="41" t="str">
        <f t="shared" si="14"/>
        <v/>
      </c>
      <c r="Y48" s="41" t="str">
        <f t="shared" si="15"/>
        <v/>
      </c>
      <c r="Z48" s="41" t="str">
        <f t="shared" si="16"/>
        <v/>
      </c>
      <c r="AA48" s="72" t="str">
        <f t="shared" si="17"/>
        <v/>
      </c>
      <c r="AB48" s="4" t="str">
        <f t="shared" si="6"/>
        <v>Empty</v>
      </c>
      <c r="AC48" s="4" t="str">
        <f t="shared" si="7"/>
        <v>empty</v>
      </c>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row>
    <row r="49" spans="2:256" s="4" customFormat="1" ht="17.25" customHeight="1" x14ac:dyDescent="0.2">
      <c r="B49" s="106">
        <v>27</v>
      </c>
      <c r="C49" s="60"/>
      <c r="D49" s="87"/>
      <c r="E49" s="60"/>
      <c r="F49" s="146"/>
      <c r="G49" s="647"/>
      <c r="H49" s="89"/>
      <c r="I49" s="89"/>
      <c r="J49" s="647"/>
      <c r="K49" s="75"/>
      <c r="L49" s="35" t="str">
        <f t="shared" si="8"/>
        <v/>
      </c>
      <c r="M49" s="35" t="str">
        <f t="shared" si="9"/>
        <v/>
      </c>
      <c r="N49" s="475" t="str">
        <f t="shared" si="10"/>
        <v/>
      </c>
      <c r="O49" s="473" t="str">
        <f t="shared" si="0"/>
        <v/>
      </c>
      <c r="P49" s="37" t="str">
        <f t="shared" si="11"/>
        <v/>
      </c>
      <c r="Q49" s="68" t="str">
        <f t="shared" si="1"/>
        <v/>
      </c>
      <c r="R49" s="42" t="str">
        <f t="shared" si="2"/>
        <v/>
      </c>
      <c r="S49" s="37" t="str">
        <f t="shared" si="12"/>
        <v/>
      </c>
      <c r="T49" s="68" t="str">
        <f t="shared" si="3"/>
        <v/>
      </c>
      <c r="U49" s="42" t="str">
        <f t="shared" si="4"/>
        <v/>
      </c>
      <c r="V49" s="37" t="str">
        <f t="shared" si="13"/>
        <v/>
      </c>
      <c r="W49" s="105" t="str">
        <f t="shared" si="5"/>
        <v/>
      </c>
      <c r="X49" s="41" t="str">
        <f t="shared" si="14"/>
        <v/>
      </c>
      <c r="Y49" s="41" t="str">
        <f t="shared" si="15"/>
        <v/>
      </c>
      <c r="Z49" s="41" t="str">
        <f t="shared" si="16"/>
        <v/>
      </c>
      <c r="AA49" s="72" t="str">
        <f t="shared" si="17"/>
        <v/>
      </c>
      <c r="AB49" s="4" t="str">
        <f t="shared" si="6"/>
        <v>Empty</v>
      </c>
      <c r="AC49" s="4" t="str">
        <f t="shared" si="7"/>
        <v>empty</v>
      </c>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row>
    <row r="50" spans="2:256" s="4" customFormat="1" ht="17.25" customHeight="1" x14ac:dyDescent="0.2">
      <c r="B50" s="106">
        <v>28</v>
      </c>
      <c r="C50" s="60"/>
      <c r="D50" s="87"/>
      <c r="E50" s="60"/>
      <c r="F50" s="146"/>
      <c r="G50" s="647"/>
      <c r="H50" s="89"/>
      <c r="I50" s="89"/>
      <c r="J50" s="647"/>
      <c r="K50" s="75"/>
      <c r="L50" s="35" t="str">
        <f t="shared" si="8"/>
        <v/>
      </c>
      <c r="M50" s="35" t="str">
        <f t="shared" si="9"/>
        <v/>
      </c>
      <c r="N50" s="475" t="str">
        <f t="shared" si="10"/>
        <v/>
      </c>
      <c r="O50" s="473" t="str">
        <f t="shared" si="0"/>
        <v/>
      </c>
      <c r="P50" s="37" t="str">
        <f t="shared" si="11"/>
        <v/>
      </c>
      <c r="Q50" s="68" t="str">
        <f t="shared" si="1"/>
        <v/>
      </c>
      <c r="R50" s="42" t="str">
        <f t="shared" si="2"/>
        <v/>
      </c>
      <c r="S50" s="37" t="str">
        <f t="shared" si="12"/>
        <v/>
      </c>
      <c r="T50" s="68" t="str">
        <f t="shared" si="3"/>
        <v/>
      </c>
      <c r="U50" s="42" t="str">
        <f t="shared" si="4"/>
        <v/>
      </c>
      <c r="V50" s="37" t="str">
        <f t="shared" si="13"/>
        <v/>
      </c>
      <c r="W50" s="105" t="str">
        <f t="shared" si="5"/>
        <v/>
      </c>
      <c r="X50" s="41" t="str">
        <f t="shared" si="14"/>
        <v/>
      </c>
      <c r="Y50" s="41" t="str">
        <f t="shared" si="15"/>
        <v/>
      </c>
      <c r="Z50" s="41" t="str">
        <f t="shared" si="16"/>
        <v/>
      </c>
      <c r="AA50" s="72" t="str">
        <f t="shared" si="17"/>
        <v/>
      </c>
      <c r="AB50" s="4" t="str">
        <f t="shared" si="6"/>
        <v>Empty</v>
      </c>
      <c r="AC50" s="4" t="str">
        <f t="shared" si="7"/>
        <v>empty</v>
      </c>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row>
    <row r="51" spans="2:256" s="4" customFormat="1" ht="17.25" customHeight="1" x14ac:dyDescent="0.2">
      <c r="B51" s="106">
        <v>29</v>
      </c>
      <c r="C51" s="60"/>
      <c r="D51" s="87"/>
      <c r="E51" s="60"/>
      <c r="F51" s="146"/>
      <c r="G51" s="647"/>
      <c r="H51" s="89"/>
      <c r="I51" s="89"/>
      <c r="J51" s="647"/>
      <c r="K51" s="75"/>
      <c r="L51" s="35" t="str">
        <f t="shared" si="8"/>
        <v/>
      </c>
      <c r="M51" s="35" t="str">
        <f t="shared" si="9"/>
        <v/>
      </c>
      <c r="N51" s="475" t="str">
        <f t="shared" si="10"/>
        <v/>
      </c>
      <c r="O51" s="473" t="str">
        <f t="shared" si="0"/>
        <v/>
      </c>
      <c r="P51" s="37" t="str">
        <f t="shared" si="11"/>
        <v/>
      </c>
      <c r="Q51" s="68" t="str">
        <f t="shared" si="1"/>
        <v/>
      </c>
      <c r="R51" s="42" t="str">
        <f t="shared" si="2"/>
        <v/>
      </c>
      <c r="S51" s="37" t="str">
        <f t="shared" si="12"/>
        <v/>
      </c>
      <c r="T51" s="68" t="str">
        <f t="shared" si="3"/>
        <v/>
      </c>
      <c r="U51" s="42" t="str">
        <f t="shared" si="4"/>
        <v/>
      </c>
      <c r="V51" s="37" t="str">
        <f t="shared" si="13"/>
        <v/>
      </c>
      <c r="W51" s="105" t="str">
        <f t="shared" si="5"/>
        <v/>
      </c>
      <c r="X51" s="41" t="str">
        <f t="shared" si="14"/>
        <v/>
      </c>
      <c r="Y51" s="41" t="str">
        <f t="shared" si="15"/>
        <v/>
      </c>
      <c r="Z51" s="41" t="str">
        <f t="shared" si="16"/>
        <v/>
      </c>
      <c r="AA51" s="72" t="str">
        <f t="shared" si="17"/>
        <v/>
      </c>
      <c r="AB51" s="4" t="str">
        <f t="shared" si="6"/>
        <v>Empty</v>
      </c>
      <c r="AC51" s="4" t="str">
        <f t="shared" si="7"/>
        <v>empty</v>
      </c>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row>
    <row r="52" spans="2:256" s="4" customFormat="1" ht="17.25" customHeight="1" x14ac:dyDescent="0.2">
      <c r="B52" s="106">
        <v>30</v>
      </c>
      <c r="C52" s="60"/>
      <c r="D52" s="87"/>
      <c r="E52" s="60"/>
      <c r="F52" s="146"/>
      <c r="G52" s="647"/>
      <c r="H52" s="89"/>
      <c r="I52" s="89"/>
      <c r="J52" s="647"/>
      <c r="K52" s="75"/>
      <c r="L52" s="35" t="str">
        <f t="shared" si="8"/>
        <v/>
      </c>
      <c r="M52" s="35" t="str">
        <f t="shared" si="9"/>
        <v/>
      </c>
      <c r="N52" s="475" t="str">
        <f t="shared" si="10"/>
        <v/>
      </c>
      <c r="O52" s="473" t="str">
        <f t="shared" si="0"/>
        <v/>
      </c>
      <c r="P52" s="37" t="str">
        <f t="shared" si="11"/>
        <v/>
      </c>
      <c r="Q52" s="68" t="str">
        <f t="shared" si="1"/>
        <v/>
      </c>
      <c r="R52" s="42" t="str">
        <f t="shared" si="2"/>
        <v/>
      </c>
      <c r="S52" s="37" t="str">
        <f t="shared" si="12"/>
        <v/>
      </c>
      <c r="T52" s="68" t="str">
        <f t="shared" si="3"/>
        <v/>
      </c>
      <c r="U52" s="42" t="str">
        <f t="shared" si="4"/>
        <v/>
      </c>
      <c r="V52" s="37" t="str">
        <f t="shared" si="13"/>
        <v/>
      </c>
      <c r="W52" s="105" t="str">
        <f t="shared" si="5"/>
        <v/>
      </c>
      <c r="X52" s="41" t="str">
        <f t="shared" si="14"/>
        <v/>
      </c>
      <c r="Y52" s="41" t="str">
        <f t="shared" si="15"/>
        <v/>
      </c>
      <c r="Z52" s="41" t="str">
        <f t="shared" si="16"/>
        <v/>
      </c>
      <c r="AA52" s="72" t="str">
        <f t="shared" si="17"/>
        <v/>
      </c>
      <c r="AB52" s="4" t="str">
        <f t="shared" si="6"/>
        <v>Empty</v>
      </c>
      <c r="AC52" s="4" t="str">
        <f t="shared" si="7"/>
        <v>empty</v>
      </c>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row>
    <row r="53" spans="2:256" s="4" customFormat="1" ht="17.25" customHeight="1" x14ac:dyDescent="0.2">
      <c r="B53" s="106">
        <v>31</v>
      </c>
      <c r="C53" s="60"/>
      <c r="D53" s="87"/>
      <c r="E53" s="60"/>
      <c r="F53" s="146"/>
      <c r="G53" s="647"/>
      <c r="H53" s="89"/>
      <c r="I53" s="89"/>
      <c r="J53" s="647"/>
      <c r="K53" s="75"/>
      <c r="L53" s="35" t="str">
        <f t="shared" si="8"/>
        <v/>
      </c>
      <c r="M53" s="35" t="str">
        <f t="shared" si="9"/>
        <v/>
      </c>
      <c r="N53" s="475" t="str">
        <f t="shared" si="10"/>
        <v/>
      </c>
      <c r="O53" s="473" t="str">
        <f t="shared" si="0"/>
        <v/>
      </c>
      <c r="P53" s="37" t="str">
        <f t="shared" si="11"/>
        <v/>
      </c>
      <c r="Q53" s="68" t="str">
        <f t="shared" si="1"/>
        <v/>
      </c>
      <c r="R53" s="42" t="str">
        <f t="shared" si="2"/>
        <v/>
      </c>
      <c r="S53" s="37" t="str">
        <f t="shared" si="12"/>
        <v/>
      </c>
      <c r="T53" s="68" t="str">
        <f t="shared" si="3"/>
        <v/>
      </c>
      <c r="U53" s="42" t="str">
        <f t="shared" si="4"/>
        <v/>
      </c>
      <c r="V53" s="37" t="str">
        <f t="shared" si="13"/>
        <v/>
      </c>
      <c r="W53" s="105" t="str">
        <f t="shared" si="5"/>
        <v/>
      </c>
      <c r="X53" s="41" t="str">
        <f t="shared" si="14"/>
        <v/>
      </c>
      <c r="Y53" s="41" t="str">
        <f t="shared" si="15"/>
        <v/>
      </c>
      <c r="Z53" s="41" t="str">
        <f t="shared" si="16"/>
        <v/>
      </c>
      <c r="AA53" s="72" t="str">
        <f t="shared" si="17"/>
        <v/>
      </c>
      <c r="AB53" s="4" t="str">
        <f t="shared" si="6"/>
        <v>Empty</v>
      </c>
      <c r="AC53" s="4" t="str">
        <f t="shared" si="7"/>
        <v>empty</v>
      </c>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row>
    <row r="54" spans="2:256" s="4" customFormat="1" ht="17.100000000000001" customHeight="1" x14ac:dyDescent="0.2">
      <c r="B54" s="106">
        <v>32</v>
      </c>
      <c r="C54" s="60"/>
      <c r="D54" s="87"/>
      <c r="E54" s="60"/>
      <c r="F54" s="146"/>
      <c r="G54" s="647"/>
      <c r="H54" s="89"/>
      <c r="I54" s="89"/>
      <c r="J54" s="647"/>
      <c r="K54" s="75"/>
      <c r="L54" s="35" t="str">
        <f t="shared" si="8"/>
        <v/>
      </c>
      <c r="M54" s="35" t="str">
        <f t="shared" si="9"/>
        <v/>
      </c>
      <c r="N54" s="475" t="str">
        <f t="shared" si="10"/>
        <v/>
      </c>
      <c r="O54" s="473" t="str">
        <f t="shared" si="0"/>
        <v/>
      </c>
      <c r="P54" s="37" t="str">
        <f t="shared" si="11"/>
        <v/>
      </c>
      <c r="Q54" s="68" t="str">
        <f t="shared" si="1"/>
        <v/>
      </c>
      <c r="R54" s="42" t="str">
        <f t="shared" si="2"/>
        <v/>
      </c>
      <c r="S54" s="37" t="str">
        <f t="shared" si="12"/>
        <v/>
      </c>
      <c r="T54" s="68" t="str">
        <f t="shared" si="3"/>
        <v/>
      </c>
      <c r="U54" s="42" t="str">
        <f t="shared" si="4"/>
        <v/>
      </c>
      <c r="V54" s="37" t="str">
        <f t="shared" si="13"/>
        <v/>
      </c>
      <c r="W54" s="105" t="str">
        <f t="shared" si="5"/>
        <v/>
      </c>
      <c r="X54" s="41" t="str">
        <f t="shared" si="14"/>
        <v/>
      </c>
      <c r="Y54" s="41" t="str">
        <f t="shared" si="15"/>
        <v/>
      </c>
      <c r="Z54" s="41" t="str">
        <f t="shared" si="16"/>
        <v/>
      </c>
      <c r="AA54" s="72" t="str">
        <f t="shared" si="17"/>
        <v/>
      </c>
      <c r="AB54" s="4" t="str">
        <f t="shared" si="6"/>
        <v>Empty</v>
      </c>
      <c r="AC54" s="4" t="str">
        <f t="shared" si="7"/>
        <v>empty</v>
      </c>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row>
    <row r="55" spans="2:256" s="4" customFormat="1" ht="17.25" customHeight="1" x14ac:dyDescent="0.2">
      <c r="B55" s="106">
        <v>33</v>
      </c>
      <c r="C55" s="60"/>
      <c r="D55" s="87"/>
      <c r="E55" s="60"/>
      <c r="F55" s="146"/>
      <c r="G55" s="647"/>
      <c r="H55" s="89"/>
      <c r="I55" s="89"/>
      <c r="J55" s="647"/>
      <c r="K55" s="75"/>
      <c r="L55" s="35" t="str">
        <f t="shared" si="8"/>
        <v/>
      </c>
      <c r="M55" s="35" t="str">
        <f t="shared" si="9"/>
        <v/>
      </c>
      <c r="N55" s="475" t="str">
        <f t="shared" si="10"/>
        <v/>
      </c>
      <c r="O55" s="473" t="str">
        <f t="shared" si="0"/>
        <v/>
      </c>
      <c r="P55" s="37" t="str">
        <f t="shared" si="11"/>
        <v/>
      </c>
      <c r="Q55" s="68" t="str">
        <f t="shared" si="1"/>
        <v/>
      </c>
      <c r="R55" s="42" t="str">
        <f t="shared" si="2"/>
        <v/>
      </c>
      <c r="S55" s="37" t="str">
        <f t="shared" si="12"/>
        <v/>
      </c>
      <c r="T55" s="68" t="str">
        <f t="shared" si="3"/>
        <v/>
      </c>
      <c r="U55" s="42" t="str">
        <f t="shared" si="4"/>
        <v/>
      </c>
      <c r="V55" s="37" t="str">
        <f t="shared" si="13"/>
        <v/>
      </c>
      <c r="W55" s="105" t="str">
        <f t="shared" si="5"/>
        <v/>
      </c>
      <c r="X55" s="41" t="str">
        <f t="shared" si="14"/>
        <v/>
      </c>
      <c r="Y55" s="41" t="str">
        <f t="shared" si="15"/>
        <v/>
      </c>
      <c r="Z55" s="41" t="str">
        <f t="shared" si="16"/>
        <v/>
      </c>
      <c r="AA55" s="72" t="str">
        <f t="shared" si="17"/>
        <v/>
      </c>
      <c r="AB55" s="4" t="str">
        <f t="shared" si="6"/>
        <v>Empty</v>
      </c>
      <c r="AC55" s="4" t="str">
        <f t="shared" si="7"/>
        <v>empty</v>
      </c>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row>
    <row r="56" spans="2:256" s="4" customFormat="1" ht="17.25" customHeight="1" x14ac:dyDescent="0.2">
      <c r="B56" s="106">
        <v>34</v>
      </c>
      <c r="C56" s="60"/>
      <c r="D56" s="87"/>
      <c r="E56" s="60"/>
      <c r="F56" s="146"/>
      <c r="G56" s="647"/>
      <c r="H56" s="89"/>
      <c r="I56" s="89"/>
      <c r="J56" s="647"/>
      <c r="K56" s="75"/>
      <c r="L56" s="35" t="str">
        <f t="shared" si="8"/>
        <v/>
      </c>
      <c r="M56" s="35" t="str">
        <f t="shared" si="9"/>
        <v/>
      </c>
      <c r="N56" s="475" t="str">
        <f t="shared" si="10"/>
        <v/>
      </c>
      <c r="O56" s="473" t="str">
        <f t="shared" si="0"/>
        <v/>
      </c>
      <c r="P56" s="37" t="str">
        <f t="shared" si="11"/>
        <v/>
      </c>
      <c r="Q56" s="68" t="str">
        <f t="shared" si="1"/>
        <v/>
      </c>
      <c r="R56" s="42" t="str">
        <f t="shared" si="2"/>
        <v/>
      </c>
      <c r="S56" s="37" t="str">
        <f t="shared" si="12"/>
        <v/>
      </c>
      <c r="T56" s="68" t="str">
        <f t="shared" si="3"/>
        <v/>
      </c>
      <c r="U56" s="42" t="str">
        <f t="shared" si="4"/>
        <v/>
      </c>
      <c r="V56" s="37" t="str">
        <f t="shared" si="13"/>
        <v/>
      </c>
      <c r="W56" s="105" t="str">
        <f t="shared" si="5"/>
        <v/>
      </c>
      <c r="X56" s="41" t="str">
        <f t="shared" si="14"/>
        <v/>
      </c>
      <c r="Y56" s="41" t="str">
        <f t="shared" si="15"/>
        <v/>
      </c>
      <c r="Z56" s="41" t="str">
        <f t="shared" si="16"/>
        <v/>
      </c>
      <c r="AA56" s="72" t="str">
        <f t="shared" si="17"/>
        <v/>
      </c>
      <c r="AB56" s="4" t="str">
        <f t="shared" si="6"/>
        <v>Empty</v>
      </c>
      <c r="AC56" s="4" t="str">
        <f t="shared" si="7"/>
        <v>empty</v>
      </c>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row>
    <row r="57" spans="2:256" s="4" customFormat="1" ht="17.25" customHeight="1" x14ac:dyDescent="0.2">
      <c r="B57" s="106">
        <v>35</v>
      </c>
      <c r="C57" s="60"/>
      <c r="D57" s="87"/>
      <c r="E57" s="60"/>
      <c r="F57" s="146"/>
      <c r="G57" s="647"/>
      <c r="H57" s="89"/>
      <c r="I57" s="89"/>
      <c r="J57" s="647"/>
      <c r="K57" s="75"/>
      <c r="L57" s="35" t="str">
        <f t="shared" si="8"/>
        <v/>
      </c>
      <c r="M57" s="35" t="str">
        <f t="shared" si="9"/>
        <v/>
      </c>
      <c r="N57" s="475" t="str">
        <f t="shared" si="10"/>
        <v/>
      </c>
      <c r="O57" s="473" t="str">
        <f t="shared" si="0"/>
        <v/>
      </c>
      <c r="P57" s="37" t="str">
        <f t="shared" si="11"/>
        <v/>
      </c>
      <c r="Q57" s="68" t="str">
        <f t="shared" si="1"/>
        <v/>
      </c>
      <c r="R57" s="42" t="str">
        <f t="shared" si="2"/>
        <v/>
      </c>
      <c r="S57" s="37" t="str">
        <f t="shared" si="12"/>
        <v/>
      </c>
      <c r="T57" s="68" t="str">
        <f t="shared" si="3"/>
        <v/>
      </c>
      <c r="U57" s="42" t="str">
        <f t="shared" si="4"/>
        <v/>
      </c>
      <c r="V57" s="37" t="str">
        <f t="shared" si="13"/>
        <v/>
      </c>
      <c r="W57" s="105" t="str">
        <f t="shared" si="5"/>
        <v/>
      </c>
      <c r="X57" s="41" t="str">
        <f t="shared" si="14"/>
        <v/>
      </c>
      <c r="Y57" s="41" t="str">
        <f t="shared" si="15"/>
        <v/>
      </c>
      <c r="Z57" s="41" t="str">
        <f t="shared" si="16"/>
        <v/>
      </c>
      <c r="AA57" s="72" t="str">
        <f t="shared" si="17"/>
        <v/>
      </c>
      <c r="AB57" s="4" t="str">
        <f t="shared" si="6"/>
        <v>Empty</v>
      </c>
      <c r="AC57" s="4" t="str">
        <f t="shared" si="7"/>
        <v>empty</v>
      </c>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row>
    <row r="58" spans="2:256" s="4" customFormat="1" ht="17.25" customHeight="1" x14ac:dyDescent="0.2">
      <c r="B58" s="106">
        <v>36</v>
      </c>
      <c r="C58" s="60"/>
      <c r="D58" s="87"/>
      <c r="E58" s="60"/>
      <c r="F58" s="146"/>
      <c r="G58" s="647"/>
      <c r="H58" s="89"/>
      <c r="I58" s="89"/>
      <c r="J58" s="647"/>
      <c r="K58" s="75"/>
      <c r="L58" s="35" t="str">
        <f t="shared" si="8"/>
        <v/>
      </c>
      <c r="M58" s="35" t="str">
        <f t="shared" si="9"/>
        <v/>
      </c>
      <c r="N58" s="475" t="str">
        <f t="shared" si="10"/>
        <v/>
      </c>
      <c r="O58" s="473" t="str">
        <f t="shared" si="0"/>
        <v/>
      </c>
      <c r="P58" s="37" t="str">
        <f t="shared" si="11"/>
        <v/>
      </c>
      <c r="Q58" s="68" t="str">
        <f t="shared" si="1"/>
        <v/>
      </c>
      <c r="R58" s="42" t="str">
        <f t="shared" si="2"/>
        <v/>
      </c>
      <c r="S58" s="37" t="str">
        <f t="shared" si="12"/>
        <v/>
      </c>
      <c r="T58" s="68" t="str">
        <f t="shared" si="3"/>
        <v/>
      </c>
      <c r="U58" s="42" t="str">
        <f t="shared" si="4"/>
        <v/>
      </c>
      <c r="V58" s="37" t="str">
        <f t="shared" si="13"/>
        <v/>
      </c>
      <c r="W58" s="105" t="str">
        <f t="shared" si="5"/>
        <v/>
      </c>
      <c r="X58" s="41" t="str">
        <f t="shared" si="14"/>
        <v/>
      </c>
      <c r="Y58" s="41" t="str">
        <f t="shared" si="15"/>
        <v/>
      </c>
      <c r="Z58" s="41" t="str">
        <f t="shared" si="16"/>
        <v/>
      </c>
      <c r="AA58" s="72" t="str">
        <f t="shared" si="17"/>
        <v/>
      </c>
      <c r="AB58" s="4" t="str">
        <f t="shared" si="6"/>
        <v>Empty</v>
      </c>
      <c r="AC58" s="4" t="str">
        <f t="shared" si="7"/>
        <v>empty</v>
      </c>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row>
    <row r="59" spans="2:256" s="4" customFormat="1" ht="17.25" customHeight="1" x14ac:dyDescent="0.2">
      <c r="B59" s="106">
        <v>37</v>
      </c>
      <c r="C59" s="60"/>
      <c r="D59" s="87"/>
      <c r="E59" s="60"/>
      <c r="F59" s="146"/>
      <c r="G59" s="647"/>
      <c r="H59" s="89"/>
      <c r="I59" s="89"/>
      <c r="J59" s="647"/>
      <c r="K59" s="75"/>
      <c r="L59" s="35" t="str">
        <f t="shared" si="8"/>
        <v/>
      </c>
      <c r="M59" s="35" t="str">
        <f t="shared" si="9"/>
        <v/>
      </c>
      <c r="N59" s="475" t="str">
        <f t="shared" si="10"/>
        <v/>
      </c>
      <c r="O59" s="473" t="str">
        <f t="shared" si="0"/>
        <v/>
      </c>
      <c r="P59" s="37" t="str">
        <f t="shared" si="11"/>
        <v/>
      </c>
      <c r="Q59" s="68" t="str">
        <f t="shared" si="1"/>
        <v/>
      </c>
      <c r="R59" s="42" t="str">
        <f t="shared" si="2"/>
        <v/>
      </c>
      <c r="S59" s="37" t="str">
        <f t="shared" si="12"/>
        <v/>
      </c>
      <c r="T59" s="68" t="str">
        <f t="shared" si="3"/>
        <v/>
      </c>
      <c r="U59" s="42" t="str">
        <f t="shared" si="4"/>
        <v/>
      </c>
      <c r="V59" s="37" t="str">
        <f t="shared" si="13"/>
        <v/>
      </c>
      <c r="W59" s="105" t="str">
        <f t="shared" si="5"/>
        <v/>
      </c>
      <c r="X59" s="41" t="str">
        <f t="shared" si="14"/>
        <v/>
      </c>
      <c r="Y59" s="41" t="str">
        <f t="shared" si="15"/>
        <v/>
      </c>
      <c r="Z59" s="41" t="str">
        <f t="shared" si="16"/>
        <v/>
      </c>
      <c r="AA59" s="72" t="str">
        <f t="shared" si="17"/>
        <v/>
      </c>
      <c r="AB59" s="4" t="str">
        <f t="shared" si="6"/>
        <v>Empty</v>
      </c>
      <c r="AC59" s="4" t="str">
        <f t="shared" si="7"/>
        <v>empty</v>
      </c>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row>
    <row r="60" spans="2:256" s="4" customFormat="1" ht="17.25" customHeight="1" x14ac:dyDescent="0.2">
      <c r="B60" s="106">
        <v>38</v>
      </c>
      <c r="C60" s="60"/>
      <c r="D60" s="87"/>
      <c r="E60" s="60"/>
      <c r="F60" s="146"/>
      <c r="G60" s="647"/>
      <c r="H60" s="89"/>
      <c r="I60" s="89"/>
      <c r="J60" s="647"/>
      <c r="K60" s="75"/>
      <c r="L60" s="35" t="str">
        <f t="shared" si="8"/>
        <v/>
      </c>
      <c r="M60" s="35" t="str">
        <f t="shared" si="9"/>
        <v/>
      </c>
      <c r="N60" s="475" t="str">
        <f t="shared" si="10"/>
        <v/>
      </c>
      <c r="O60" s="473" t="str">
        <f t="shared" si="0"/>
        <v/>
      </c>
      <c r="P60" s="37" t="str">
        <f t="shared" si="11"/>
        <v/>
      </c>
      <c r="Q60" s="68" t="str">
        <f t="shared" si="1"/>
        <v/>
      </c>
      <c r="R60" s="42" t="str">
        <f t="shared" si="2"/>
        <v/>
      </c>
      <c r="S60" s="37" t="str">
        <f t="shared" si="12"/>
        <v/>
      </c>
      <c r="T60" s="68" t="str">
        <f t="shared" si="3"/>
        <v/>
      </c>
      <c r="U60" s="42" t="str">
        <f t="shared" si="4"/>
        <v/>
      </c>
      <c r="V60" s="37" t="str">
        <f t="shared" si="13"/>
        <v/>
      </c>
      <c r="W60" s="105" t="str">
        <f t="shared" si="5"/>
        <v/>
      </c>
      <c r="X60" s="41" t="str">
        <f t="shared" si="14"/>
        <v/>
      </c>
      <c r="Y60" s="41" t="str">
        <f t="shared" si="15"/>
        <v/>
      </c>
      <c r="Z60" s="41" t="str">
        <f t="shared" si="16"/>
        <v/>
      </c>
      <c r="AA60" s="72" t="str">
        <f t="shared" si="17"/>
        <v/>
      </c>
      <c r="AB60" s="4" t="str">
        <f t="shared" si="6"/>
        <v>Empty</v>
      </c>
      <c r="AC60" s="4" t="str">
        <f t="shared" si="7"/>
        <v>empty</v>
      </c>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row>
    <row r="61" spans="2:256" s="4" customFormat="1" ht="17.25" customHeight="1" x14ac:dyDescent="0.2">
      <c r="B61" s="106">
        <v>39</v>
      </c>
      <c r="C61" s="60"/>
      <c r="D61" s="87"/>
      <c r="E61" s="60"/>
      <c r="F61" s="146"/>
      <c r="G61" s="647"/>
      <c r="H61" s="89"/>
      <c r="I61" s="89"/>
      <c r="J61" s="647"/>
      <c r="K61" s="75"/>
      <c r="L61" s="35" t="str">
        <f t="shared" si="8"/>
        <v/>
      </c>
      <c r="M61" s="35" t="str">
        <f t="shared" si="9"/>
        <v/>
      </c>
      <c r="N61" s="475" t="str">
        <f t="shared" si="10"/>
        <v/>
      </c>
      <c r="O61" s="473" t="str">
        <f t="shared" si="0"/>
        <v/>
      </c>
      <c r="P61" s="37" t="str">
        <f t="shared" si="11"/>
        <v/>
      </c>
      <c r="Q61" s="68" t="str">
        <f t="shared" si="1"/>
        <v/>
      </c>
      <c r="R61" s="42" t="str">
        <f t="shared" si="2"/>
        <v/>
      </c>
      <c r="S61" s="37" t="str">
        <f t="shared" si="12"/>
        <v/>
      </c>
      <c r="T61" s="68" t="str">
        <f t="shared" si="3"/>
        <v/>
      </c>
      <c r="U61" s="42" t="str">
        <f t="shared" si="4"/>
        <v/>
      </c>
      <c r="V61" s="37" t="str">
        <f t="shared" si="13"/>
        <v/>
      </c>
      <c r="W61" s="105" t="str">
        <f t="shared" si="5"/>
        <v/>
      </c>
      <c r="X61" s="41" t="str">
        <f t="shared" si="14"/>
        <v/>
      </c>
      <c r="Y61" s="41" t="str">
        <f t="shared" si="15"/>
        <v/>
      </c>
      <c r="Z61" s="41" t="str">
        <f t="shared" si="16"/>
        <v/>
      </c>
      <c r="AA61" s="72" t="str">
        <f t="shared" si="17"/>
        <v/>
      </c>
      <c r="AB61" s="4" t="str">
        <f t="shared" si="6"/>
        <v>Empty</v>
      </c>
      <c r="AC61" s="4" t="str">
        <f t="shared" si="7"/>
        <v>empty</v>
      </c>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row>
    <row r="62" spans="2:256" s="4" customFormat="1" ht="17.25" customHeight="1" x14ac:dyDescent="0.2">
      <c r="B62" s="106">
        <v>40</v>
      </c>
      <c r="C62" s="60"/>
      <c r="D62" s="87"/>
      <c r="E62" s="60"/>
      <c r="F62" s="146"/>
      <c r="G62" s="647"/>
      <c r="H62" s="89"/>
      <c r="I62" s="89"/>
      <c r="J62" s="647"/>
      <c r="K62" s="75"/>
      <c r="L62" s="35" t="str">
        <f t="shared" si="8"/>
        <v/>
      </c>
      <c r="M62" s="35" t="str">
        <f t="shared" si="9"/>
        <v/>
      </c>
      <c r="N62" s="475" t="str">
        <f t="shared" si="10"/>
        <v/>
      </c>
      <c r="O62" s="473" t="str">
        <f t="shared" si="0"/>
        <v/>
      </c>
      <c r="P62" s="37" t="str">
        <f t="shared" si="11"/>
        <v/>
      </c>
      <c r="Q62" s="68" t="str">
        <f t="shared" si="1"/>
        <v/>
      </c>
      <c r="R62" s="42" t="str">
        <f t="shared" si="2"/>
        <v/>
      </c>
      <c r="S62" s="37" t="str">
        <f t="shared" si="12"/>
        <v/>
      </c>
      <c r="T62" s="68" t="str">
        <f t="shared" si="3"/>
        <v/>
      </c>
      <c r="U62" s="42" t="str">
        <f t="shared" si="4"/>
        <v/>
      </c>
      <c r="V62" s="37" t="str">
        <f t="shared" si="13"/>
        <v/>
      </c>
      <c r="W62" s="105" t="str">
        <f t="shared" si="5"/>
        <v/>
      </c>
      <c r="X62" s="41" t="str">
        <f t="shared" si="14"/>
        <v/>
      </c>
      <c r="Y62" s="41" t="str">
        <f t="shared" si="15"/>
        <v/>
      </c>
      <c r="Z62" s="41" t="str">
        <f t="shared" si="16"/>
        <v/>
      </c>
      <c r="AA62" s="72" t="str">
        <f t="shared" si="17"/>
        <v/>
      </c>
      <c r="AB62" s="4" t="str">
        <f t="shared" si="6"/>
        <v>Empty</v>
      </c>
      <c r="AC62" s="4" t="str">
        <f t="shared" si="7"/>
        <v>empty</v>
      </c>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row>
    <row r="63" spans="2:256" s="4" customFormat="1" ht="17.25" customHeight="1" x14ac:dyDescent="0.2">
      <c r="B63" s="106">
        <v>41</v>
      </c>
      <c r="C63" s="60"/>
      <c r="D63" s="87"/>
      <c r="E63" s="60"/>
      <c r="F63" s="146"/>
      <c r="G63" s="647"/>
      <c r="H63" s="89"/>
      <c r="I63" s="89"/>
      <c r="J63" s="647"/>
      <c r="K63" s="75"/>
      <c r="L63" s="35" t="str">
        <f t="shared" si="8"/>
        <v/>
      </c>
      <c r="M63" s="35" t="str">
        <f t="shared" si="9"/>
        <v/>
      </c>
      <c r="N63" s="475" t="str">
        <f t="shared" si="10"/>
        <v/>
      </c>
      <c r="O63" s="473" t="str">
        <f t="shared" si="0"/>
        <v/>
      </c>
      <c r="P63" s="37" t="str">
        <f t="shared" si="11"/>
        <v/>
      </c>
      <c r="Q63" s="68" t="str">
        <f t="shared" si="1"/>
        <v/>
      </c>
      <c r="R63" s="42" t="str">
        <f t="shared" si="2"/>
        <v/>
      </c>
      <c r="S63" s="37" t="str">
        <f t="shared" si="12"/>
        <v/>
      </c>
      <c r="T63" s="68" t="str">
        <f t="shared" si="3"/>
        <v/>
      </c>
      <c r="U63" s="42" t="str">
        <f t="shared" si="4"/>
        <v/>
      </c>
      <c r="V63" s="37" t="str">
        <f t="shared" si="13"/>
        <v/>
      </c>
      <c r="W63" s="105" t="str">
        <f t="shared" si="5"/>
        <v/>
      </c>
      <c r="X63" s="41" t="str">
        <f t="shared" si="14"/>
        <v/>
      </c>
      <c r="Y63" s="41" t="str">
        <f t="shared" si="15"/>
        <v/>
      </c>
      <c r="Z63" s="41" t="str">
        <f t="shared" si="16"/>
        <v/>
      </c>
      <c r="AA63" s="72" t="str">
        <f t="shared" si="17"/>
        <v/>
      </c>
      <c r="AB63" s="4" t="str">
        <f t="shared" si="6"/>
        <v>Empty</v>
      </c>
      <c r="AC63" s="4" t="str">
        <f t="shared" si="7"/>
        <v>empty</v>
      </c>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row>
    <row r="64" spans="2:256" s="4" customFormat="1" ht="17.25" customHeight="1" x14ac:dyDescent="0.2">
      <c r="B64" s="106">
        <v>42</v>
      </c>
      <c r="C64" s="60"/>
      <c r="D64" s="87"/>
      <c r="E64" s="60"/>
      <c r="F64" s="146"/>
      <c r="G64" s="647"/>
      <c r="H64" s="89"/>
      <c r="I64" s="89"/>
      <c r="J64" s="647"/>
      <c r="K64" s="75"/>
      <c r="L64" s="35" t="str">
        <f t="shared" si="8"/>
        <v/>
      </c>
      <c r="M64" s="35" t="str">
        <f t="shared" si="9"/>
        <v/>
      </c>
      <c r="N64" s="475" t="str">
        <f t="shared" si="10"/>
        <v/>
      </c>
      <c r="O64" s="473" t="str">
        <f t="shared" si="0"/>
        <v/>
      </c>
      <c r="P64" s="37" t="str">
        <f t="shared" si="11"/>
        <v/>
      </c>
      <c r="Q64" s="68" t="str">
        <f t="shared" si="1"/>
        <v/>
      </c>
      <c r="R64" s="42" t="str">
        <f t="shared" si="2"/>
        <v/>
      </c>
      <c r="S64" s="37" t="str">
        <f t="shared" si="12"/>
        <v/>
      </c>
      <c r="T64" s="68" t="str">
        <f t="shared" si="3"/>
        <v/>
      </c>
      <c r="U64" s="42" t="str">
        <f t="shared" si="4"/>
        <v/>
      </c>
      <c r="V64" s="37" t="str">
        <f t="shared" si="13"/>
        <v/>
      </c>
      <c r="W64" s="105" t="str">
        <f t="shared" si="5"/>
        <v/>
      </c>
      <c r="X64" s="41" t="str">
        <f t="shared" si="14"/>
        <v/>
      </c>
      <c r="Y64" s="41" t="str">
        <f t="shared" si="15"/>
        <v/>
      </c>
      <c r="Z64" s="41" t="str">
        <f t="shared" si="16"/>
        <v/>
      </c>
      <c r="AA64" s="72" t="str">
        <f t="shared" si="17"/>
        <v/>
      </c>
      <c r="AB64" s="4" t="str">
        <f t="shared" si="6"/>
        <v>Empty</v>
      </c>
      <c r="AC64" s="4" t="str">
        <f t="shared" si="7"/>
        <v>empty</v>
      </c>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row>
    <row r="65" spans="2:256" s="4" customFormat="1" ht="17.25" customHeight="1" x14ac:dyDescent="0.2">
      <c r="B65" s="106">
        <v>43</v>
      </c>
      <c r="C65" s="60"/>
      <c r="D65" s="87"/>
      <c r="E65" s="60"/>
      <c r="F65" s="146"/>
      <c r="G65" s="647"/>
      <c r="H65" s="89"/>
      <c r="I65" s="89"/>
      <c r="J65" s="647"/>
      <c r="K65" s="75"/>
      <c r="L65" s="35" t="str">
        <f t="shared" si="8"/>
        <v/>
      </c>
      <c r="M65" s="35" t="str">
        <f t="shared" si="9"/>
        <v/>
      </c>
      <c r="N65" s="475" t="str">
        <f t="shared" si="10"/>
        <v/>
      </c>
      <c r="O65" s="473" t="str">
        <f t="shared" si="0"/>
        <v/>
      </c>
      <c r="P65" s="37" t="str">
        <f t="shared" si="11"/>
        <v/>
      </c>
      <c r="Q65" s="68" t="str">
        <f t="shared" si="1"/>
        <v/>
      </c>
      <c r="R65" s="42" t="str">
        <f t="shared" si="2"/>
        <v/>
      </c>
      <c r="S65" s="37" t="str">
        <f t="shared" si="12"/>
        <v/>
      </c>
      <c r="T65" s="68" t="str">
        <f t="shared" si="3"/>
        <v/>
      </c>
      <c r="U65" s="42" t="str">
        <f t="shared" si="4"/>
        <v/>
      </c>
      <c r="V65" s="37" t="str">
        <f t="shared" si="13"/>
        <v/>
      </c>
      <c r="W65" s="105" t="str">
        <f t="shared" si="5"/>
        <v/>
      </c>
      <c r="X65" s="41" t="str">
        <f t="shared" si="14"/>
        <v/>
      </c>
      <c r="Y65" s="41" t="str">
        <f t="shared" si="15"/>
        <v/>
      </c>
      <c r="Z65" s="41" t="str">
        <f t="shared" si="16"/>
        <v/>
      </c>
      <c r="AA65" s="72" t="str">
        <f t="shared" si="17"/>
        <v/>
      </c>
      <c r="AB65" s="4" t="str">
        <f t="shared" si="6"/>
        <v>Empty</v>
      </c>
      <c r="AC65" s="4" t="str">
        <f t="shared" si="7"/>
        <v>empty</v>
      </c>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row>
    <row r="66" spans="2:256" s="4" customFormat="1" ht="17.25" customHeight="1" x14ac:dyDescent="0.2">
      <c r="B66" s="106">
        <v>44</v>
      </c>
      <c r="C66" s="60"/>
      <c r="D66" s="87"/>
      <c r="E66" s="60"/>
      <c r="F66" s="146"/>
      <c r="G66" s="647"/>
      <c r="H66" s="89"/>
      <c r="I66" s="89"/>
      <c r="J66" s="647"/>
      <c r="K66" s="75"/>
      <c r="L66" s="35" t="str">
        <f t="shared" si="8"/>
        <v/>
      </c>
      <c r="M66" s="35" t="str">
        <f t="shared" si="9"/>
        <v/>
      </c>
      <c r="N66" s="475" t="str">
        <f t="shared" si="10"/>
        <v/>
      </c>
      <c r="O66" s="473" t="str">
        <f t="shared" si="0"/>
        <v/>
      </c>
      <c r="P66" s="37" t="str">
        <f t="shared" si="11"/>
        <v/>
      </c>
      <c r="Q66" s="68" t="str">
        <f t="shared" si="1"/>
        <v/>
      </c>
      <c r="R66" s="42" t="str">
        <f t="shared" si="2"/>
        <v/>
      </c>
      <c r="S66" s="37" t="str">
        <f t="shared" si="12"/>
        <v/>
      </c>
      <c r="T66" s="68" t="str">
        <f t="shared" si="3"/>
        <v/>
      </c>
      <c r="U66" s="42" t="str">
        <f t="shared" si="4"/>
        <v/>
      </c>
      <c r="V66" s="37" t="str">
        <f t="shared" si="13"/>
        <v/>
      </c>
      <c r="W66" s="105" t="str">
        <f t="shared" si="5"/>
        <v/>
      </c>
      <c r="X66" s="41" t="str">
        <f t="shared" si="14"/>
        <v/>
      </c>
      <c r="Y66" s="41" t="str">
        <f t="shared" si="15"/>
        <v/>
      </c>
      <c r="Z66" s="41" t="str">
        <f t="shared" si="16"/>
        <v/>
      </c>
      <c r="AA66" s="72" t="str">
        <f t="shared" si="17"/>
        <v/>
      </c>
      <c r="AB66" s="4" t="str">
        <f t="shared" si="6"/>
        <v>Empty</v>
      </c>
      <c r="AC66" s="4" t="str">
        <f t="shared" si="7"/>
        <v>empty</v>
      </c>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row>
    <row r="67" spans="2:256" s="4" customFormat="1" ht="17.25" customHeight="1" x14ac:dyDescent="0.2">
      <c r="B67" s="106">
        <v>45</v>
      </c>
      <c r="C67" s="60"/>
      <c r="D67" s="87"/>
      <c r="E67" s="60"/>
      <c r="F67" s="146"/>
      <c r="G67" s="647"/>
      <c r="H67" s="89"/>
      <c r="I67" s="89"/>
      <c r="J67" s="647"/>
      <c r="K67" s="75"/>
      <c r="L67" s="35" t="str">
        <f t="shared" si="8"/>
        <v/>
      </c>
      <c r="M67" s="35" t="str">
        <f t="shared" si="9"/>
        <v/>
      </c>
      <c r="N67" s="475" t="str">
        <f t="shared" si="10"/>
        <v/>
      </c>
      <c r="O67" s="473" t="str">
        <f t="shared" si="0"/>
        <v/>
      </c>
      <c r="P67" s="37" t="str">
        <f t="shared" si="11"/>
        <v/>
      </c>
      <c r="Q67" s="68" t="str">
        <f t="shared" si="1"/>
        <v/>
      </c>
      <c r="R67" s="42" t="str">
        <f t="shared" si="2"/>
        <v/>
      </c>
      <c r="S67" s="37" t="str">
        <f t="shared" si="12"/>
        <v/>
      </c>
      <c r="T67" s="68" t="str">
        <f t="shared" si="3"/>
        <v/>
      </c>
      <c r="U67" s="42" t="str">
        <f t="shared" si="4"/>
        <v/>
      </c>
      <c r="V67" s="37" t="str">
        <f t="shared" si="13"/>
        <v/>
      </c>
      <c r="W67" s="105" t="str">
        <f t="shared" si="5"/>
        <v/>
      </c>
      <c r="X67" s="41" t="str">
        <f t="shared" si="14"/>
        <v/>
      </c>
      <c r="Y67" s="41" t="str">
        <f t="shared" si="15"/>
        <v/>
      </c>
      <c r="Z67" s="41" t="str">
        <f t="shared" si="16"/>
        <v/>
      </c>
      <c r="AA67" s="72" t="str">
        <f t="shared" si="17"/>
        <v/>
      </c>
      <c r="AB67" s="4" t="str">
        <f t="shared" si="6"/>
        <v>Empty</v>
      </c>
      <c r="AC67" s="4" t="str">
        <f t="shared" si="7"/>
        <v>empty</v>
      </c>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row>
    <row r="68" spans="2:256" s="4" customFormat="1" ht="17.25" customHeight="1" x14ac:dyDescent="0.2">
      <c r="B68" s="106">
        <v>46</v>
      </c>
      <c r="C68" s="60"/>
      <c r="D68" s="87"/>
      <c r="E68" s="60"/>
      <c r="F68" s="146"/>
      <c r="G68" s="648"/>
      <c r="H68" s="89"/>
      <c r="I68" s="89"/>
      <c r="J68" s="648"/>
      <c r="K68" s="43"/>
      <c r="L68" s="35" t="str">
        <f t="shared" si="8"/>
        <v/>
      </c>
      <c r="M68" s="35" t="str">
        <f t="shared" si="9"/>
        <v/>
      </c>
      <c r="N68" s="475" t="str">
        <f t="shared" si="10"/>
        <v/>
      </c>
      <c r="O68" s="473" t="str">
        <f t="shared" si="0"/>
        <v/>
      </c>
      <c r="P68" s="37" t="str">
        <f t="shared" si="11"/>
        <v/>
      </c>
      <c r="Q68" s="68" t="str">
        <f t="shared" si="1"/>
        <v/>
      </c>
      <c r="R68" s="42" t="str">
        <f t="shared" si="2"/>
        <v/>
      </c>
      <c r="S68" s="37" t="str">
        <f t="shared" si="12"/>
        <v/>
      </c>
      <c r="T68" s="68" t="str">
        <f t="shared" si="3"/>
        <v/>
      </c>
      <c r="U68" s="42" t="str">
        <f t="shared" si="4"/>
        <v/>
      </c>
      <c r="V68" s="37" t="str">
        <f t="shared" si="13"/>
        <v/>
      </c>
      <c r="W68" s="105" t="str">
        <f t="shared" si="5"/>
        <v/>
      </c>
      <c r="X68" s="41" t="str">
        <f t="shared" si="14"/>
        <v/>
      </c>
      <c r="Y68" s="41" t="str">
        <f t="shared" si="15"/>
        <v/>
      </c>
      <c r="Z68" s="41" t="str">
        <f t="shared" si="16"/>
        <v/>
      </c>
      <c r="AA68" s="72" t="str">
        <f t="shared" si="17"/>
        <v/>
      </c>
      <c r="AB68" s="4" t="str">
        <f t="shared" si="6"/>
        <v>Empty</v>
      </c>
      <c r="AC68" s="4" t="str">
        <f t="shared" si="7"/>
        <v>empty</v>
      </c>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row>
    <row r="69" spans="2:256" s="4" customFormat="1" ht="17.25" customHeight="1" x14ac:dyDescent="0.2">
      <c r="B69" s="106">
        <v>47</v>
      </c>
      <c r="C69" s="60"/>
      <c r="D69" s="87"/>
      <c r="E69" s="60"/>
      <c r="F69" s="146"/>
      <c r="G69" s="648"/>
      <c r="H69" s="89"/>
      <c r="I69" s="89"/>
      <c r="J69" s="648"/>
      <c r="K69" s="43"/>
      <c r="L69" s="35" t="str">
        <f t="shared" si="8"/>
        <v/>
      </c>
      <c r="M69" s="35" t="str">
        <f t="shared" si="9"/>
        <v/>
      </c>
      <c r="N69" s="475" t="str">
        <f t="shared" si="10"/>
        <v/>
      </c>
      <c r="O69" s="473" t="str">
        <f t="shared" si="0"/>
        <v/>
      </c>
      <c r="P69" s="37" t="str">
        <f t="shared" si="11"/>
        <v/>
      </c>
      <c r="Q69" s="68" t="str">
        <f t="shared" si="1"/>
        <v/>
      </c>
      <c r="R69" s="42" t="str">
        <f t="shared" si="2"/>
        <v/>
      </c>
      <c r="S69" s="37" t="str">
        <f t="shared" si="12"/>
        <v/>
      </c>
      <c r="T69" s="68" t="str">
        <f t="shared" si="3"/>
        <v/>
      </c>
      <c r="U69" s="42" t="str">
        <f t="shared" si="4"/>
        <v/>
      </c>
      <c r="V69" s="37" t="str">
        <f t="shared" si="13"/>
        <v/>
      </c>
      <c r="W69" s="105" t="str">
        <f t="shared" si="5"/>
        <v/>
      </c>
      <c r="X69" s="41" t="str">
        <f t="shared" si="14"/>
        <v/>
      </c>
      <c r="Y69" s="41" t="str">
        <f t="shared" si="15"/>
        <v/>
      </c>
      <c r="Z69" s="41" t="str">
        <f t="shared" si="16"/>
        <v/>
      </c>
      <c r="AA69" s="72" t="str">
        <f t="shared" si="17"/>
        <v/>
      </c>
      <c r="AB69" s="4" t="str">
        <f t="shared" si="6"/>
        <v>Empty</v>
      </c>
      <c r="AC69" s="4" t="str">
        <f t="shared" si="7"/>
        <v>empty</v>
      </c>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row>
    <row r="70" spans="2:256" s="4" customFormat="1" ht="17.25" customHeight="1" x14ac:dyDescent="0.2">
      <c r="B70" s="106">
        <v>48</v>
      </c>
      <c r="C70" s="60"/>
      <c r="D70" s="87"/>
      <c r="E70" s="60"/>
      <c r="F70" s="146"/>
      <c r="G70" s="648"/>
      <c r="H70" s="89"/>
      <c r="I70" s="89"/>
      <c r="J70" s="648"/>
      <c r="K70" s="43"/>
      <c r="L70" s="35" t="str">
        <f t="shared" si="8"/>
        <v/>
      </c>
      <c r="M70" s="35" t="str">
        <f t="shared" si="9"/>
        <v/>
      </c>
      <c r="N70" s="475" t="str">
        <f t="shared" si="10"/>
        <v/>
      </c>
      <c r="O70" s="473" t="str">
        <f t="shared" si="0"/>
        <v/>
      </c>
      <c r="P70" s="37" t="str">
        <f t="shared" si="11"/>
        <v/>
      </c>
      <c r="Q70" s="68" t="str">
        <f t="shared" si="1"/>
        <v/>
      </c>
      <c r="R70" s="42" t="str">
        <f t="shared" si="2"/>
        <v/>
      </c>
      <c r="S70" s="37" t="str">
        <f t="shared" si="12"/>
        <v/>
      </c>
      <c r="T70" s="68" t="str">
        <f t="shared" si="3"/>
        <v/>
      </c>
      <c r="U70" s="42" t="str">
        <f t="shared" si="4"/>
        <v/>
      </c>
      <c r="V70" s="37" t="str">
        <f t="shared" si="13"/>
        <v/>
      </c>
      <c r="W70" s="105" t="str">
        <f t="shared" si="5"/>
        <v/>
      </c>
      <c r="X70" s="41" t="str">
        <f t="shared" si="14"/>
        <v/>
      </c>
      <c r="Y70" s="41" t="str">
        <f t="shared" si="15"/>
        <v/>
      </c>
      <c r="Z70" s="41" t="str">
        <f t="shared" si="16"/>
        <v/>
      </c>
      <c r="AA70" s="72" t="str">
        <f t="shared" si="17"/>
        <v/>
      </c>
      <c r="AB70" s="4" t="str">
        <f t="shared" si="6"/>
        <v>Empty</v>
      </c>
      <c r="AC70" s="4" t="str">
        <f t="shared" si="7"/>
        <v>empty</v>
      </c>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row>
    <row r="71" spans="2:256" s="4" customFormat="1" ht="17.25" customHeight="1" x14ac:dyDescent="0.2">
      <c r="B71" s="106">
        <v>49</v>
      </c>
      <c r="C71" s="60"/>
      <c r="D71" s="87"/>
      <c r="E71" s="60"/>
      <c r="F71" s="146"/>
      <c r="G71" s="648"/>
      <c r="H71" s="89"/>
      <c r="I71" s="89"/>
      <c r="J71" s="648"/>
      <c r="K71" s="43"/>
      <c r="L71" s="35" t="str">
        <f t="shared" si="8"/>
        <v/>
      </c>
      <c r="M71" s="35" t="str">
        <f t="shared" si="9"/>
        <v/>
      </c>
      <c r="N71" s="475" t="str">
        <f t="shared" si="10"/>
        <v/>
      </c>
      <c r="O71" s="473" t="str">
        <f t="shared" si="0"/>
        <v/>
      </c>
      <c r="P71" s="37" t="str">
        <f t="shared" si="11"/>
        <v/>
      </c>
      <c r="Q71" s="68" t="str">
        <f t="shared" si="1"/>
        <v/>
      </c>
      <c r="R71" s="42" t="str">
        <f t="shared" si="2"/>
        <v/>
      </c>
      <c r="S71" s="37" t="str">
        <f t="shared" si="12"/>
        <v/>
      </c>
      <c r="T71" s="68" t="str">
        <f t="shared" si="3"/>
        <v/>
      </c>
      <c r="U71" s="42" t="str">
        <f t="shared" si="4"/>
        <v/>
      </c>
      <c r="V71" s="37" t="str">
        <f t="shared" si="13"/>
        <v/>
      </c>
      <c r="W71" s="105" t="str">
        <f t="shared" si="5"/>
        <v/>
      </c>
      <c r="X71" s="41" t="str">
        <f t="shared" si="14"/>
        <v/>
      </c>
      <c r="Y71" s="41" t="str">
        <f t="shared" si="15"/>
        <v/>
      </c>
      <c r="Z71" s="41" t="str">
        <f t="shared" si="16"/>
        <v/>
      </c>
      <c r="AA71" s="72" t="str">
        <f t="shared" si="17"/>
        <v/>
      </c>
      <c r="AB71" s="4" t="str">
        <f t="shared" si="6"/>
        <v>Empty</v>
      </c>
      <c r="AC71" s="4" t="str">
        <f t="shared" si="7"/>
        <v>empty</v>
      </c>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row>
    <row r="72" spans="2:256" s="4" customFormat="1" ht="17.25" customHeight="1" x14ac:dyDescent="0.2">
      <c r="B72" s="106">
        <v>50</v>
      </c>
      <c r="C72" s="60"/>
      <c r="D72" s="87"/>
      <c r="E72" s="60"/>
      <c r="F72" s="146"/>
      <c r="G72" s="648"/>
      <c r="H72" s="89"/>
      <c r="I72" s="89"/>
      <c r="J72" s="648"/>
      <c r="K72" s="43"/>
      <c r="L72" s="35" t="str">
        <f t="shared" si="8"/>
        <v/>
      </c>
      <c r="M72" s="35" t="str">
        <f t="shared" si="9"/>
        <v/>
      </c>
      <c r="N72" s="475" t="str">
        <f t="shared" si="10"/>
        <v/>
      </c>
      <c r="O72" s="473" t="str">
        <f t="shared" si="0"/>
        <v/>
      </c>
      <c r="P72" s="37" t="str">
        <f t="shared" si="11"/>
        <v/>
      </c>
      <c r="Q72" s="68" t="str">
        <f t="shared" si="1"/>
        <v/>
      </c>
      <c r="R72" s="42" t="str">
        <f t="shared" si="2"/>
        <v/>
      </c>
      <c r="S72" s="37" t="str">
        <f t="shared" si="12"/>
        <v/>
      </c>
      <c r="T72" s="68" t="str">
        <f t="shared" si="3"/>
        <v/>
      </c>
      <c r="U72" s="42" t="str">
        <f t="shared" si="4"/>
        <v/>
      </c>
      <c r="V72" s="37" t="str">
        <f t="shared" si="13"/>
        <v/>
      </c>
      <c r="W72" s="105" t="str">
        <f t="shared" si="5"/>
        <v/>
      </c>
      <c r="X72" s="41" t="str">
        <f t="shared" si="14"/>
        <v/>
      </c>
      <c r="Y72" s="41" t="str">
        <f t="shared" si="15"/>
        <v/>
      </c>
      <c r="Z72" s="41" t="str">
        <f t="shared" si="16"/>
        <v/>
      </c>
      <c r="AA72" s="72" t="str">
        <f t="shared" si="17"/>
        <v/>
      </c>
      <c r="AB72" s="4" t="str">
        <f t="shared" si="6"/>
        <v>Empty</v>
      </c>
      <c r="AC72" s="4" t="str">
        <f t="shared" si="7"/>
        <v>empty</v>
      </c>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row>
    <row r="73" spans="2:256" s="4" customFormat="1" ht="17.25" customHeight="1" x14ac:dyDescent="0.2">
      <c r="B73" s="106">
        <v>51</v>
      </c>
      <c r="C73" s="60"/>
      <c r="D73" s="87"/>
      <c r="E73" s="60"/>
      <c r="F73" s="146"/>
      <c r="G73" s="648"/>
      <c r="H73" s="89"/>
      <c r="I73" s="89"/>
      <c r="J73" s="648"/>
      <c r="K73" s="43"/>
      <c r="L73" s="35" t="str">
        <f t="shared" si="8"/>
        <v/>
      </c>
      <c r="M73" s="35" t="str">
        <f t="shared" si="9"/>
        <v/>
      </c>
      <c r="N73" s="475" t="str">
        <f t="shared" si="10"/>
        <v/>
      </c>
      <c r="O73" s="473" t="str">
        <f t="shared" si="0"/>
        <v/>
      </c>
      <c r="P73" s="37" t="str">
        <f t="shared" si="11"/>
        <v/>
      </c>
      <c r="Q73" s="68" t="str">
        <f t="shared" si="1"/>
        <v/>
      </c>
      <c r="R73" s="42" t="str">
        <f t="shared" si="2"/>
        <v/>
      </c>
      <c r="S73" s="37" t="str">
        <f t="shared" si="12"/>
        <v/>
      </c>
      <c r="T73" s="68" t="str">
        <f t="shared" si="3"/>
        <v/>
      </c>
      <c r="U73" s="42" t="str">
        <f t="shared" si="4"/>
        <v/>
      </c>
      <c r="V73" s="37" t="str">
        <f t="shared" si="13"/>
        <v/>
      </c>
      <c r="W73" s="105" t="str">
        <f t="shared" si="5"/>
        <v/>
      </c>
      <c r="X73" s="41" t="str">
        <f t="shared" si="14"/>
        <v/>
      </c>
      <c r="Y73" s="41" t="str">
        <f t="shared" si="15"/>
        <v/>
      </c>
      <c r="Z73" s="41" t="str">
        <f t="shared" si="16"/>
        <v/>
      </c>
      <c r="AA73" s="72" t="str">
        <f t="shared" si="17"/>
        <v/>
      </c>
      <c r="AB73" s="4" t="str">
        <f t="shared" si="6"/>
        <v>Empty</v>
      </c>
      <c r="AC73" s="4" t="str">
        <f t="shared" si="7"/>
        <v>empty</v>
      </c>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row>
    <row r="74" spans="2:256" s="4" customFormat="1" ht="17.25" customHeight="1" x14ac:dyDescent="0.2">
      <c r="B74" s="106">
        <v>52</v>
      </c>
      <c r="C74" s="60"/>
      <c r="D74" s="87"/>
      <c r="E74" s="60"/>
      <c r="F74" s="146"/>
      <c r="G74" s="648"/>
      <c r="H74" s="89"/>
      <c r="I74" s="89"/>
      <c r="J74" s="648"/>
      <c r="K74" s="43"/>
      <c r="L74" s="35" t="str">
        <f t="shared" si="8"/>
        <v/>
      </c>
      <c r="M74" s="35" t="str">
        <f t="shared" si="9"/>
        <v/>
      </c>
      <c r="N74" s="475" t="str">
        <f t="shared" si="10"/>
        <v/>
      </c>
      <c r="O74" s="473" t="str">
        <f t="shared" si="0"/>
        <v/>
      </c>
      <c r="P74" s="37" t="str">
        <f t="shared" si="11"/>
        <v/>
      </c>
      <c r="Q74" s="68" t="str">
        <f t="shared" si="1"/>
        <v/>
      </c>
      <c r="R74" s="42" t="str">
        <f t="shared" si="2"/>
        <v/>
      </c>
      <c r="S74" s="37" t="str">
        <f t="shared" si="12"/>
        <v/>
      </c>
      <c r="T74" s="68" t="str">
        <f t="shared" si="3"/>
        <v/>
      </c>
      <c r="U74" s="42" t="str">
        <f t="shared" si="4"/>
        <v/>
      </c>
      <c r="V74" s="37" t="str">
        <f t="shared" si="13"/>
        <v/>
      </c>
      <c r="W74" s="105" t="str">
        <f t="shared" si="5"/>
        <v/>
      </c>
      <c r="X74" s="41" t="str">
        <f t="shared" si="14"/>
        <v/>
      </c>
      <c r="Y74" s="41" t="str">
        <f t="shared" si="15"/>
        <v/>
      </c>
      <c r="Z74" s="41" t="str">
        <f t="shared" si="16"/>
        <v/>
      </c>
      <c r="AA74" s="72" t="str">
        <f t="shared" si="17"/>
        <v/>
      </c>
      <c r="AB74" s="4" t="str">
        <f t="shared" si="6"/>
        <v>Empty</v>
      </c>
      <c r="AC74" s="4" t="str">
        <f t="shared" si="7"/>
        <v>empty</v>
      </c>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row>
    <row r="75" spans="2:256" s="4" customFormat="1" ht="17.25" customHeight="1" x14ac:dyDescent="0.2">
      <c r="B75" s="106">
        <v>53</v>
      </c>
      <c r="C75" s="60"/>
      <c r="D75" s="87"/>
      <c r="E75" s="60"/>
      <c r="F75" s="146"/>
      <c r="G75" s="648"/>
      <c r="H75" s="89"/>
      <c r="I75" s="89"/>
      <c r="J75" s="648"/>
      <c r="K75" s="43"/>
      <c r="L75" s="35" t="str">
        <f t="shared" si="8"/>
        <v/>
      </c>
      <c r="M75" s="35" t="str">
        <f t="shared" si="9"/>
        <v/>
      </c>
      <c r="N75" s="475" t="str">
        <f t="shared" si="10"/>
        <v/>
      </c>
      <c r="O75" s="473" t="str">
        <f t="shared" si="0"/>
        <v/>
      </c>
      <c r="P75" s="37" t="str">
        <f t="shared" si="11"/>
        <v/>
      </c>
      <c r="Q75" s="68" t="str">
        <f t="shared" si="1"/>
        <v/>
      </c>
      <c r="R75" s="42" t="str">
        <f t="shared" si="2"/>
        <v/>
      </c>
      <c r="S75" s="37" t="str">
        <f t="shared" si="12"/>
        <v/>
      </c>
      <c r="T75" s="68" t="str">
        <f t="shared" si="3"/>
        <v/>
      </c>
      <c r="U75" s="42" t="str">
        <f t="shared" si="4"/>
        <v/>
      </c>
      <c r="V75" s="37" t="str">
        <f t="shared" si="13"/>
        <v/>
      </c>
      <c r="W75" s="105" t="str">
        <f t="shared" si="5"/>
        <v/>
      </c>
      <c r="X75" s="41" t="str">
        <f t="shared" si="14"/>
        <v/>
      </c>
      <c r="Y75" s="41" t="str">
        <f t="shared" si="15"/>
        <v/>
      </c>
      <c r="Z75" s="41" t="str">
        <f t="shared" si="16"/>
        <v/>
      </c>
      <c r="AA75" s="72" t="str">
        <f t="shared" si="17"/>
        <v/>
      </c>
      <c r="AB75" s="4" t="str">
        <f t="shared" si="6"/>
        <v>Empty</v>
      </c>
      <c r="AC75" s="4" t="str">
        <f t="shared" si="7"/>
        <v>empty</v>
      </c>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row>
    <row r="76" spans="2:256" s="4" customFormat="1" ht="17.25" customHeight="1" x14ac:dyDescent="0.2">
      <c r="B76" s="106">
        <v>54</v>
      </c>
      <c r="C76" s="60"/>
      <c r="D76" s="87"/>
      <c r="E76" s="60"/>
      <c r="F76" s="146"/>
      <c r="G76" s="648"/>
      <c r="H76" s="89"/>
      <c r="I76" s="89"/>
      <c r="J76" s="648"/>
      <c r="K76" s="43"/>
      <c r="L76" s="35" t="str">
        <f t="shared" si="8"/>
        <v/>
      </c>
      <c r="M76" s="35" t="str">
        <f t="shared" si="9"/>
        <v/>
      </c>
      <c r="N76" s="475" t="str">
        <f t="shared" si="10"/>
        <v/>
      </c>
      <c r="O76" s="473" t="str">
        <f t="shared" si="0"/>
        <v/>
      </c>
      <c r="P76" s="37" t="str">
        <f t="shared" si="11"/>
        <v/>
      </c>
      <c r="Q76" s="68" t="str">
        <f t="shared" si="1"/>
        <v/>
      </c>
      <c r="R76" s="42" t="str">
        <f t="shared" si="2"/>
        <v/>
      </c>
      <c r="S76" s="37" t="str">
        <f t="shared" si="12"/>
        <v/>
      </c>
      <c r="T76" s="68" t="str">
        <f t="shared" si="3"/>
        <v/>
      </c>
      <c r="U76" s="42" t="str">
        <f t="shared" si="4"/>
        <v/>
      </c>
      <c r="V76" s="37" t="str">
        <f t="shared" si="13"/>
        <v/>
      </c>
      <c r="W76" s="105" t="str">
        <f t="shared" si="5"/>
        <v/>
      </c>
      <c r="X76" s="41" t="str">
        <f t="shared" si="14"/>
        <v/>
      </c>
      <c r="Y76" s="41" t="str">
        <f t="shared" si="15"/>
        <v/>
      </c>
      <c r="Z76" s="41" t="str">
        <f t="shared" si="16"/>
        <v/>
      </c>
      <c r="AA76" s="72" t="str">
        <f t="shared" si="17"/>
        <v/>
      </c>
      <c r="AB76" s="4" t="str">
        <f t="shared" si="6"/>
        <v>Empty</v>
      </c>
      <c r="AC76" s="4" t="str">
        <f t="shared" si="7"/>
        <v>empty</v>
      </c>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row>
    <row r="77" spans="2:256" s="4" customFormat="1" ht="17.25" customHeight="1" x14ac:dyDescent="0.2">
      <c r="B77" s="106">
        <v>55</v>
      </c>
      <c r="C77" s="60"/>
      <c r="D77" s="87"/>
      <c r="E77" s="60"/>
      <c r="F77" s="146"/>
      <c r="G77" s="648"/>
      <c r="H77" s="89"/>
      <c r="I77" s="89"/>
      <c r="J77" s="648"/>
      <c r="K77" s="43"/>
      <c r="L77" s="35" t="str">
        <f t="shared" si="8"/>
        <v/>
      </c>
      <c r="M77" s="35" t="str">
        <f t="shared" si="9"/>
        <v/>
      </c>
      <c r="N77" s="475" t="str">
        <f t="shared" si="10"/>
        <v/>
      </c>
      <c r="O77" s="473" t="str">
        <f t="shared" si="0"/>
        <v/>
      </c>
      <c r="P77" s="37" t="str">
        <f t="shared" si="11"/>
        <v/>
      </c>
      <c r="Q77" s="68" t="str">
        <f t="shared" si="1"/>
        <v/>
      </c>
      <c r="R77" s="42" t="str">
        <f t="shared" si="2"/>
        <v/>
      </c>
      <c r="S77" s="37" t="str">
        <f t="shared" si="12"/>
        <v/>
      </c>
      <c r="T77" s="68" t="str">
        <f t="shared" si="3"/>
        <v/>
      </c>
      <c r="U77" s="42" t="str">
        <f t="shared" si="4"/>
        <v/>
      </c>
      <c r="V77" s="37" t="str">
        <f t="shared" si="13"/>
        <v/>
      </c>
      <c r="W77" s="105" t="str">
        <f t="shared" si="5"/>
        <v/>
      </c>
      <c r="X77" s="41" t="str">
        <f t="shared" si="14"/>
        <v/>
      </c>
      <c r="Y77" s="41" t="str">
        <f t="shared" si="15"/>
        <v/>
      </c>
      <c r="Z77" s="41" t="str">
        <f t="shared" si="16"/>
        <v/>
      </c>
      <c r="AA77" s="72" t="str">
        <f t="shared" si="17"/>
        <v/>
      </c>
      <c r="AB77" s="4" t="str">
        <f t="shared" si="6"/>
        <v>Empty</v>
      </c>
      <c r="AC77" s="4" t="str">
        <f t="shared" si="7"/>
        <v>empty</v>
      </c>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row>
    <row r="78" spans="2:256" s="4" customFormat="1" ht="17.25" customHeight="1" x14ac:dyDescent="0.2">
      <c r="B78" s="106">
        <v>56</v>
      </c>
      <c r="C78" s="60"/>
      <c r="D78" s="87"/>
      <c r="E78" s="60"/>
      <c r="F78" s="146"/>
      <c r="G78" s="648"/>
      <c r="H78" s="89"/>
      <c r="I78" s="89"/>
      <c r="J78" s="648"/>
      <c r="K78" s="43"/>
      <c r="L78" s="35" t="str">
        <f t="shared" si="8"/>
        <v/>
      </c>
      <c r="M78" s="35" t="str">
        <f t="shared" si="9"/>
        <v/>
      </c>
      <c r="N78" s="475" t="str">
        <f t="shared" si="10"/>
        <v/>
      </c>
      <c r="O78" s="473" t="str">
        <f t="shared" si="0"/>
        <v/>
      </c>
      <c r="P78" s="37" t="str">
        <f t="shared" si="11"/>
        <v/>
      </c>
      <c r="Q78" s="68" t="str">
        <f t="shared" si="1"/>
        <v/>
      </c>
      <c r="R78" s="42" t="str">
        <f t="shared" si="2"/>
        <v/>
      </c>
      <c r="S78" s="37" t="str">
        <f t="shared" si="12"/>
        <v/>
      </c>
      <c r="T78" s="68" t="str">
        <f t="shared" si="3"/>
        <v/>
      </c>
      <c r="U78" s="42" t="str">
        <f t="shared" si="4"/>
        <v/>
      </c>
      <c r="V78" s="37" t="str">
        <f t="shared" si="13"/>
        <v/>
      </c>
      <c r="W78" s="105" t="str">
        <f t="shared" si="5"/>
        <v/>
      </c>
      <c r="X78" s="41" t="str">
        <f t="shared" si="14"/>
        <v/>
      </c>
      <c r="Y78" s="41" t="str">
        <f t="shared" si="15"/>
        <v/>
      </c>
      <c r="Z78" s="41" t="str">
        <f t="shared" si="16"/>
        <v/>
      </c>
      <c r="AA78" s="72" t="str">
        <f t="shared" si="17"/>
        <v/>
      </c>
      <c r="AB78" s="4" t="str">
        <f t="shared" si="6"/>
        <v>Empty</v>
      </c>
      <c r="AC78" s="4" t="str">
        <f t="shared" si="7"/>
        <v>empty</v>
      </c>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row>
    <row r="79" spans="2:256" s="4" customFormat="1" ht="17.25" customHeight="1" x14ac:dyDescent="0.2">
      <c r="B79" s="106">
        <v>57</v>
      </c>
      <c r="C79" s="60"/>
      <c r="D79" s="87"/>
      <c r="E79" s="60"/>
      <c r="F79" s="146"/>
      <c r="G79" s="648"/>
      <c r="H79" s="89"/>
      <c r="I79" s="89"/>
      <c r="J79" s="648"/>
      <c r="K79" s="43"/>
      <c r="L79" s="35" t="str">
        <f t="shared" si="8"/>
        <v/>
      </c>
      <c r="M79" s="35" t="str">
        <f t="shared" si="9"/>
        <v/>
      </c>
      <c r="N79" s="475" t="str">
        <f t="shared" si="10"/>
        <v/>
      </c>
      <c r="O79" s="473" t="str">
        <f t="shared" si="0"/>
        <v/>
      </c>
      <c r="P79" s="37" t="str">
        <f t="shared" si="11"/>
        <v/>
      </c>
      <c r="Q79" s="68" t="str">
        <f t="shared" si="1"/>
        <v/>
      </c>
      <c r="R79" s="42" t="str">
        <f t="shared" si="2"/>
        <v/>
      </c>
      <c r="S79" s="37" t="str">
        <f t="shared" si="12"/>
        <v/>
      </c>
      <c r="T79" s="68" t="str">
        <f t="shared" si="3"/>
        <v/>
      </c>
      <c r="U79" s="42" t="str">
        <f t="shared" si="4"/>
        <v/>
      </c>
      <c r="V79" s="37" t="str">
        <f t="shared" si="13"/>
        <v/>
      </c>
      <c r="W79" s="105" t="str">
        <f t="shared" si="5"/>
        <v/>
      </c>
      <c r="X79" s="41" t="str">
        <f t="shared" si="14"/>
        <v/>
      </c>
      <c r="Y79" s="41" t="str">
        <f t="shared" si="15"/>
        <v/>
      </c>
      <c r="Z79" s="41" t="str">
        <f t="shared" si="16"/>
        <v/>
      </c>
      <c r="AA79" s="72" t="str">
        <f t="shared" si="17"/>
        <v/>
      </c>
      <c r="AB79" s="4" t="str">
        <f t="shared" si="6"/>
        <v>Empty</v>
      </c>
      <c r="AC79" s="4" t="str">
        <f t="shared" si="7"/>
        <v>empty</v>
      </c>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row>
    <row r="80" spans="2:256" s="4" customFormat="1" ht="17.25" customHeight="1" x14ac:dyDescent="0.2">
      <c r="B80" s="106">
        <v>58</v>
      </c>
      <c r="C80" s="60"/>
      <c r="D80" s="87"/>
      <c r="E80" s="60"/>
      <c r="F80" s="146"/>
      <c r="G80" s="648"/>
      <c r="H80" s="89"/>
      <c r="I80" s="89"/>
      <c r="J80" s="648"/>
      <c r="K80" s="43"/>
      <c r="L80" s="35" t="str">
        <f t="shared" si="8"/>
        <v/>
      </c>
      <c r="M80" s="35" t="str">
        <f t="shared" si="9"/>
        <v/>
      </c>
      <c r="N80" s="475" t="str">
        <f t="shared" si="10"/>
        <v/>
      </c>
      <c r="O80" s="473" t="str">
        <f t="shared" si="0"/>
        <v/>
      </c>
      <c r="P80" s="37" t="str">
        <f t="shared" si="11"/>
        <v/>
      </c>
      <c r="Q80" s="68" t="str">
        <f t="shared" si="1"/>
        <v/>
      </c>
      <c r="R80" s="42" t="str">
        <f t="shared" si="2"/>
        <v/>
      </c>
      <c r="S80" s="37" t="str">
        <f t="shared" si="12"/>
        <v/>
      </c>
      <c r="T80" s="68" t="str">
        <f t="shared" si="3"/>
        <v/>
      </c>
      <c r="U80" s="42" t="str">
        <f t="shared" si="4"/>
        <v/>
      </c>
      <c r="V80" s="37" t="str">
        <f t="shared" si="13"/>
        <v/>
      </c>
      <c r="W80" s="105" t="str">
        <f t="shared" si="5"/>
        <v/>
      </c>
      <c r="X80" s="41" t="str">
        <f t="shared" si="14"/>
        <v/>
      </c>
      <c r="Y80" s="41" t="str">
        <f t="shared" si="15"/>
        <v/>
      </c>
      <c r="Z80" s="41" t="str">
        <f t="shared" si="16"/>
        <v/>
      </c>
      <c r="AA80" s="72" t="str">
        <f t="shared" si="17"/>
        <v/>
      </c>
      <c r="AB80" s="4" t="str">
        <f t="shared" si="6"/>
        <v>Empty</v>
      </c>
      <c r="AC80" s="4" t="str">
        <f t="shared" si="7"/>
        <v>empty</v>
      </c>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row>
    <row r="81" spans="2:256" s="4" customFormat="1" ht="17.25" customHeight="1" x14ac:dyDescent="0.2">
      <c r="B81" s="106">
        <v>59</v>
      </c>
      <c r="C81" s="60"/>
      <c r="D81" s="87"/>
      <c r="E81" s="60"/>
      <c r="F81" s="146"/>
      <c r="G81" s="648"/>
      <c r="H81" s="89"/>
      <c r="I81" s="89"/>
      <c r="J81" s="648"/>
      <c r="K81" s="43"/>
      <c r="L81" s="35" t="str">
        <f t="shared" si="8"/>
        <v/>
      </c>
      <c r="M81" s="35" t="str">
        <f t="shared" si="9"/>
        <v/>
      </c>
      <c r="N81" s="475" t="str">
        <f t="shared" si="10"/>
        <v/>
      </c>
      <c r="O81" s="473" t="str">
        <f t="shared" si="0"/>
        <v/>
      </c>
      <c r="P81" s="37" t="str">
        <f t="shared" si="11"/>
        <v/>
      </c>
      <c r="Q81" s="68" t="str">
        <f t="shared" si="1"/>
        <v/>
      </c>
      <c r="R81" s="42" t="str">
        <f t="shared" si="2"/>
        <v/>
      </c>
      <c r="S81" s="37" t="str">
        <f t="shared" si="12"/>
        <v/>
      </c>
      <c r="T81" s="68" t="str">
        <f t="shared" si="3"/>
        <v/>
      </c>
      <c r="U81" s="42" t="str">
        <f t="shared" si="4"/>
        <v/>
      </c>
      <c r="V81" s="37" t="str">
        <f t="shared" si="13"/>
        <v/>
      </c>
      <c r="W81" s="105" t="str">
        <f t="shared" si="5"/>
        <v/>
      </c>
      <c r="X81" s="41" t="str">
        <f t="shared" si="14"/>
        <v/>
      </c>
      <c r="Y81" s="41" t="str">
        <f t="shared" si="15"/>
        <v/>
      </c>
      <c r="Z81" s="41" t="str">
        <f t="shared" si="16"/>
        <v/>
      </c>
      <c r="AA81" s="72" t="str">
        <f t="shared" si="17"/>
        <v/>
      </c>
      <c r="AB81" s="4" t="str">
        <f t="shared" si="6"/>
        <v>Empty</v>
      </c>
      <c r="AC81" s="4" t="str">
        <f t="shared" si="7"/>
        <v>empty</v>
      </c>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row>
    <row r="82" spans="2:256" s="4" customFormat="1" ht="17.25" customHeight="1" x14ac:dyDescent="0.2">
      <c r="B82" s="106">
        <v>60</v>
      </c>
      <c r="C82" s="60"/>
      <c r="D82" s="87"/>
      <c r="E82" s="60"/>
      <c r="F82" s="146"/>
      <c r="G82" s="648"/>
      <c r="H82" s="89"/>
      <c r="I82" s="89"/>
      <c r="J82" s="648"/>
      <c r="K82" s="43"/>
      <c r="L82" s="35" t="str">
        <f t="shared" si="8"/>
        <v/>
      </c>
      <c r="M82" s="35" t="str">
        <f t="shared" si="9"/>
        <v/>
      </c>
      <c r="N82" s="475" t="str">
        <f t="shared" si="10"/>
        <v/>
      </c>
      <c r="O82" s="473" t="str">
        <f t="shared" si="0"/>
        <v/>
      </c>
      <c r="P82" s="37" t="str">
        <f t="shared" si="11"/>
        <v/>
      </c>
      <c r="Q82" s="68" t="str">
        <f t="shared" si="1"/>
        <v/>
      </c>
      <c r="R82" s="42" t="str">
        <f t="shared" si="2"/>
        <v/>
      </c>
      <c r="S82" s="37" t="str">
        <f t="shared" si="12"/>
        <v/>
      </c>
      <c r="T82" s="68" t="str">
        <f t="shared" si="3"/>
        <v/>
      </c>
      <c r="U82" s="42" t="str">
        <f t="shared" si="4"/>
        <v/>
      </c>
      <c r="V82" s="37" t="str">
        <f t="shared" si="13"/>
        <v/>
      </c>
      <c r="W82" s="105" t="str">
        <f t="shared" si="5"/>
        <v/>
      </c>
      <c r="X82" s="41" t="str">
        <f t="shared" si="14"/>
        <v/>
      </c>
      <c r="Y82" s="41" t="str">
        <f t="shared" si="15"/>
        <v/>
      </c>
      <c r="Z82" s="41" t="str">
        <f t="shared" si="16"/>
        <v/>
      </c>
      <c r="AA82" s="72" t="str">
        <f t="shared" si="17"/>
        <v/>
      </c>
      <c r="AB82" s="4" t="str">
        <f t="shared" si="6"/>
        <v>Empty</v>
      </c>
      <c r="AC82" s="4" t="str">
        <f t="shared" si="7"/>
        <v>empty</v>
      </c>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row>
    <row r="83" spans="2:256" s="4" customFormat="1" ht="17.25" customHeight="1" x14ac:dyDescent="0.2">
      <c r="B83" s="106">
        <v>61</v>
      </c>
      <c r="C83" s="60"/>
      <c r="D83" s="87"/>
      <c r="E83" s="60"/>
      <c r="F83" s="146"/>
      <c r="G83" s="648"/>
      <c r="H83" s="89"/>
      <c r="I83" s="89"/>
      <c r="J83" s="648"/>
      <c r="K83" s="43"/>
      <c r="L83" s="35" t="str">
        <f t="shared" si="8"/>
        <v/>
      </c>
      <c r="M83" s="35" t="str">
        <f t="shared" si="9"/>
        <v/>
      </c>
      <c r="N83" s="475" t="str">
        <f t="shared" si="10"/>
        <v/>
      </c>
      <c r="O83" s="473" t="str">
        <f t="shared" si="0"/>
        <v/>
      </c>
      <c r="P83" s="37" t="str">
        <f t="shared" si="11"/>
        <v/>
      </c>
      <c r="Q83" s="68" t="str">
        <f t="shared" si="1"/>
        <v/>
      </c>
      <c r="R83" s="42" t="str">
        <f t="shared" si="2"/>
        <v/>
      </c>
      <c r="S83" s="37" t="str">
        <f t="shared" si="12"/>
        <v/>
      </c>
      <c r="T83" s="68" t="str">
        <f t="shared" si="3"/>
        <v/>
      </c>
      <c r="U83" s="42" t="str">
        <f t="shared" si="4"/>
        <v/>
      </c>
      <c r="V83" s="37" t="str">
        <f t="shared" si="13"/>
        <v/>
      </c>
      <c r="W83" s="105" t="str">
        <f t="shared" si="5"/>
        <v/>
      </c>
      <c r="X83" s="41" t="str">
        <f t="shared" si="14"/>
        <v/>
      </c>
      <c r="Y83" s="41" t="str">
        <f t="shared" si="15"/>
        <v/>
      </c>
      <c r="Z83" s="41" t="str">
        <f t="shared" si="16"/>
        <v/>
      </c>
      <c r="AA83" s="72" t="str">
        <f t="shared" si="17"/>
        <v/>
      </c>
      <c r="AB83" s="4" t="str">
        <f t="shared" si="6"/>
        <v>Empty</v>
      </c>
      <c r="AC83" s="4" t="str">
        <f t="shared" si="7"/>
        <v>empty</v>
      </c>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row>
    <row r="84" spans="2:256" s="4" customFormat="1" ht="17.25" customHeight="1" x14ac:dyDescent="0.2">
      <c r="B84" s="106">
        <v>62</v>
      </c>
      <c r="C84" s="60"/>
      <c r="D84" s="87"/>
      <c r="E84" s="60"/>
      <c r="F84" s="146"/>
      <c r="G84" s="648"/>
      <c r="H84" s="89"/>
      <c r="I84" s="89"/>
      <c r="J84" s="648"/>
      <c r="K84" s="43"/>
      <c r="L84" s="35" t="str">
        <f t="shared" si="8"/>
        <v/>
      </c>
      <c r="M84" s="35" t="str">
        <f t="shared" si="9"/>
        <v/>
      </c>
      <c r="N84" s="475" t="str">
        <f t="shared" si="10"/>
        <v/>
      </c>
      <c r="O84" s="473" t="str">
        <f t="shared" si="0"/>
        <v/>
      </c>
      <c r="P84" s="37" t="str">
        <f t="shared" si="11"/>
        <v/>
      </c>
      <c r="Q84" s="68" t="str">
        <f t="shared" si="1"/>
        <v/>
      </c>
      <c r="R84" s="42" t="str">
        <f t="shared" si="2"/>
        <v/>
      </c>
      <c r="S84" s="37" t="str">
        <f t="shared" si="12"/>
        <v/>
      </c>
      <c r="T84" s="68" t="str">
        <f t="shared" si="3"/>
        <v/>
      </c>
      <c r="U84" s="42" t="str">
        <f t="shared" si="4"/>
        <v/>
      </c>
      <c r="V84" s="37" t="str">
        <f t="shared" si="13"/>
        <v/>
      </c>
      <c r="W84" s="105" t="str">
        <f t="shared" si="5"/>
        <v/>
      </c>
      <c r="X84" s="41" t="str">
        <f t="shared" si="14"/>
        <v/>
      </c>
      <c r="Y84" s="41" t="str">
        <f t="shared" si="15"/>
        <v/>
      </c>
      <c r="Z84" s="41" t="str">
        <f t="shared" si="16"/>
        <v/>
      </c>
      <c r="AA84" s="72" t="str">
        <f t="shared" si="17"/>
        <v/>
      </c>
      <c r="AB84" s="4" t="str">
        <f t="shared" si="6"/>
        <v>Empty</v>
      </c>
      <c r="AC84" s="4" t="str">
        <f t="shared" si="7"/>
        <v>empty</v>
      </c>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row>
    <row r="85" spans="2:256" s="4" customFormat="1" ht="17.25" customHeight="1" x14ac:dyDescent="0.2">
      <c r="B85" s="106">
        <v>63</v>
      </c>
      <c r="C85" s="60"/>
      <c r="D85" s="87"/>
      <c r="E85" s="60"/>
      <c r="F85" s="146"/>
      <c r="G85" s="648"/>
      <c r="H85" s="89"/>
      <c r="I85" s="89"/>
      <c r="J85" s="648"/>
      <c r="K85" s="43"/>
      <c r="L85" s="35" t="str">
        <f t="shared" si="8"/>
        <v/>
      </c>
      <c r="M85" s="35" t="str">
        <f t="shared" si="9"/>
        <v/>
      </c>
      <c r="N85" s="475" t="str">
        <f t="shared" si="10"/>
        <v/>
      </c>
      <c r="O85" s="473" t="str">
        <f t="shared" si="0"/>
        <v/>
      </c>
      <c r="P85" s="37" t="str">
        <f t="shared" si="11"/>
        <v/>
      </c>
      <c r="Q85" s="68" t="str">
        <f t="shared" si="1"/>
        <v/>
      </c>
      <c r="R85" s="42" t="str">
        <f t="shared" si="2"/>
        <v/>
      </c>
      <c r="S85" s="37" t="str">
        <f t="shared" si="12"/>
        <v/>
      </c>
      <c r="T85" s="68" t="str">
        <f t="shared" si="3"/>
        <v/>
      </c>
      <c r="U85" s="42" t="str">
        <f t="shared" si="4"/>
        <v/>
      </c>
      <c r="V85" s="37" t="str">
        <f t="shared" si="13"/>
        <v/>
      </c>
      <c r="W85" s="105" t="str">
        <f t="shared" si="5"/>
        <v/>
      </c>
      <c r="X85" s="41" t="str">
        <f t="shared" si="14"/>
        <v/>
      </c>
      <c r="Y85" s="41" t="str">
        <f t="shared" si="15"/>
        <v/>
      </c>
      <c r="Z85" s="41" t="str">
        <f t="shared" si="16"/>
        <v/>
      </c>
      <c r="AA85" s="72" t="str">
        <f t="shared" si="17"/>
        <v/>
      </c>
      <c r="AB85" s="4" t="str">
        <f t="shared" si="6"/>
        <v>Empty</v>
      </c>
      <c r="AC85" s="4" t="str">
        <f t="shared" si="7"/>
        <v>empty</v>
      </c>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row>
    <row r="86" spans="2:256" s="4" customFormat="1" ht="17.25" customHeight="1" x14ac:dyDescent="0.2">
      <c r="B86" s="106">
        <v>64</v>
      </c>
      <c r="C86" s="60"/>
      <c r="D86" s="87"/>
      <c r="E86" s="60"/>
      <c r="F86" s="146"/>
      <c r="G86" s="648"/>
      <c r="H86" s="89"/>
      <c r="I86" s="89"/>
      <c r="J86" s="648"/>
      <c r="K86" s="43"/>
      <c r="L86" s="35" t="str">
        <f t="shared" si="8"/>
        <v/>
      </c>
      <c r="M86" s="35" t="str">
        <f t="shared" si="9"/>
        <v/>
      </c>
      <c r="N86" s="475" t="str">
        <f t="shared" si="10"/>
        <v/>
      </c>
      <c r="O86" s="473" t="str">
        <f t="shared" si="0"/>
        <v/>
      </c>
      <c r="P86" s="37" t="str">
        <f t="shared" si="11"/>
        <v/>
      </c>
      <c r="Q86" s="68" t="str">
        <f t="shared" si="1"/>
        <v/>
      </c>
      <c r="R86" s="42" t="str">
        <f t="shared" si="2"/>
        <v/>
      </c>
      <c r="S86" s="37" t="str">
        <f t="shared" si="12"/>
        <v/>
      </c>
      <c r="T86" s="68" t="str">
        <f t="shared" si="3"/>
        <v/>
      </c>
      <c r="U86" s="42" t="str">
        <f t="shared" si="4"/>
        <v/>
      </c>
      <c r="V86" s="37" t="str">
        <f t="shared" si="13"/>
        <v/>
      </c>
      <c r="W86" s="105" t="str">
        <f t="shared" si="5"/>
        <v/>
      </c>
      <c r="X86" s="41" t="str">
        <f t="shared" si="14"/>
        <v/>
      </c>
      <c r="Y86" s="41" t="str">
        <f t="shared" si="15"/>
        <v/>
      </c>
      <c r="Z86" s="41" t="str">
        <f t="shared" si="16"/>
        <v/>
      </c>
      <c r="AA86" s="72" t="str">
        <f t="shared" si="17"/>
        <v/>
      </c>
      <c r="AB86" s="4" t="str">
        <f t="shared" si="6"/>
        <v>Empty</v>
      </c>
      <c r="AC86" s="4" t="str">
        <f t="shared" si="7"/>
        <v>empty</v>
      </c>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row>
    <row r="87" spans="2:256" s="4" customFormat="1" ht="17.25" customHeight="1" x14ac:dyDescent="0.2">
      <c r="B87" s="106">
        <v>65</v>
      </c>
      <c r="C87" s="60"/>
      <c r="D87" s="87"/>
      <c r="E87" s="60"/>
      <c r="F87" s="146"/>
      <c r="G87" s="648"/>
      <c r="H87" s="89"/>
      <c r="I87" s="89"/>
      <c r="J87" s="648"/>
      <c r="K87" s="43"/>
      <c r="L87" s="35" t="str">
        <f t="shared" si="8"/>
        <v/>
      </c>
      <c r="M87" s="35" t="str">
        <f t="shared" si="9"/>
        <v/>
      </c>
      <c r="N87" s="475" t="str">
        <f t="shared" si="10"/>
        <v/>
      </c>
      <c r="O87" s="473" t="str">
        <f t="shared" ref="O87:O150" si="18">IF($AB$20="Yes","",IF($AB87="Empty","",IF($P$17="","",IF(OR($P87&lt;$O$17,$P87&gt;$Q$17),"NC","yes"))))</f>
        <v/>
      </c>
      <c r="P87" s="37" t="str">
        <f t="shared" si="11"/>
        <v/>
      </c>
      <c r="Q87" s="68" t="str">
        <f t="shared" ref="Q87:Q150" si="19">IF($AB$20="Yes","",IF($AB87="Empty","",IF(O87="yes",($P87/$P$17),IF(OR($P87&lt;$O$17,$P87&gt;$Q$17),($P87/$P$17)))))</f>
        <v/>
      </c>
      <c r="R87" s="42" t="str">
        <f t="shared" ref="R87:R150" si="20">IF($AB$20="Yes","",IF($AB87="Empty","",IF($S$17="","",IF(OR($S87&lt;$R$17,$S87&gt;$T$17),"NC","yes"))))</f>
        <v/>
      </c>
      <c r="S87" s="37" t="str">
        <f t="shared" si="12"/>
        <v/>
      </c>
      <c r="T87" s="68" t="str">
        <f t="shared" ref="T87:T150" si="21">IF($AB$20="Yes","",IF($AB87="Empty","",IF(R87="yes",($S87/$S$17),IF(OR($S87&gt;$R$17,$S87&lt;$T$17),($S87/$S$17)))))</f>
        <v/>
      </c>
      <c r="U87" s="42" t="str">
        <f t="shared" ref="U87:U150" si="22">IF($AB$20="Yes","",IF($AB87="Empty","",IF($V$17="","",IF(OR($V87&lt;$U$17,V87&gt;$W$17),"NC","yes"))))</f>
        <v/>
      </c>
      <c r="V87" s="37" t="str">
        <f t="shared" si="13"/>
        <v/>
      </c>
      <c r="W87" s="105" t="str">
        <f t="shared" ref="W87:W150" si="23">IF($AB$20="Yes","",IF($AB87="Empty","",IF(U87="yes",(V87/V$17),IF(OR(V87&lt;$U$17,V87&gt;W$17),(V87/V$17)))))</f>
        <v/>
      </c>
      <c r="X87" s="41" t="str">
        <f t="shared" si="14"/>
        <v/>
      </c>
      <c r="Y87" s="41" t="str">
        <f t="shared" si="15"/>
        <v/>
      </c>
      <c r="Z87" s="41" t="str">
        <f t="shared" si="16"/>
        <v/>
      </c>
      <c r="AA87" s="72" t="str">
        <f t="shared" si="17"/>
        <v/>
      </c>
      <c r="AB87" s="4" t="str">
        <f t="shared" ref="AB87:AB150" si="24">IF(E87&lt;&gt;"y","Empty","Data")</f>
        <v>Empty</v>
      </c>
      <c r="AC87" s="4" t="str">
        <f t="shared" ref="AC87:AC150" si="25">IF(D87="","empty","data")</f>
        <v>empty</v>
      </c>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row>
    <row r="88" spans="2:256" s="4" customFormat="1" ht="17.25" customHeight="1" x14ac:dyDescent="0.2">
      <c r="B88" s="106">
        <v>66</v>
      </c>
      <c r="C88" s="60"/>
      <c r="D88" s="87"/>
      <c r="E88" s="60"/>
      <c r="F88" s="146"/>
      <c r="G88" s="648"/>
      <c r="H88" s="89"/>
      <c r="I88" s="89"/>
      <c r="J88" s="648"/>
      <c r="K88" s="43"/>
      <c r="L88" s="35" t="str">
        <f t="shared" ref="L88:L151" si="26">IF($Y$22=0,"",IF($AB88="Empty","",IF($H88="","",IF($G88="","",IF($H88/$G88&gt;=$L$22,"yes","NC")))))</f>
        <v/>
      </c>
      <c r="M88" s="35" t="str">
        <f t="shared" ref="M88:M151" si="27">IF($Z$22=0,"",IF($AB88="Empty","",IF($I88="","",IF($I88="","",IF($I88/$G88&gt;=$M$22,"yes","NC")))))</f>
        <v/>
      </c>
      <c r="N88" s="475" t="str">
        <f t="shared" ref="N88:N151" si="28">IF($AA$22=0,"",IF($AB88="Empty","",IF($J88="","",IF($J88="","",IF($G88/$J88&lt;=$N$22,"yes","NC")))))</f>
        <v/>
      </c>
      <c r="O88" s="473" t="str">
        <f t="shared" si="18"/>
        <v/>
      </c>
      <c r="P88" s="37" t="str">
        <f t="shared" ref="P88:P151" si="29">IF($AB$20="Yes","",IF($AB88="Empty","",$H88/$G88))</f>
        <v/>
      </c>
      <c r="Q88" s="68" t="str">
        <f t="shared" si="19"/>
        <v/>
      </c>
      <c r="R88" s="42" t="str">
        <f t="shared" si="20"/>
        <v/>
      </c>
      <c r="S88" s="37" t="str">
        <f t="shared" ref="S88:S151" si="30">IF($AB$20="Yes","",IF($AB88="Empty","",$I88/$G88))</f>
        <v/>
      </c>
      <c r="T88" s="68" t="str">
        <f t="shared" si="21"/>
        <v/>
      </c>
      <c r="U88" s="42" t="str">
        <f t="shared" si="22"/>
        <v/>
      </c>
      <c r="V88" s="37" t="str">
        <f t="shared" ref="V88:V151" si="31">IF($AB$20="Yes","",IF($AB88="Empty","",$G88/$J88))</f>
        <v/>
      </c>
      <c r="W88" s="105" t="str">
        <f t="shared" si="23"/>
        <v/>
      </c>
      <c r="X88" s="41" t="str">
        <f t="shared" ref="X88:X151" si="32">IF($AC88="empty","",IF($AB88="Empty",$G88,""))</f>
        <v/>
      </c>
      <c r="Y88" s="41" t="str">
        <f t="shared" ref="Y88:Y151" si="33">IF($AC88="empty","",IF($AB88="Empty",$H88,""))</f>
        <v/>
      </c>
      <c r="Z88" s="41" t="str">
        <f t="shared" ref="Z88:Z151" si="34">IF($AC88="empty","",IF($AB88="Empty",$I88,""))</f>
        <v/>
      </c>
      <c r="AA88" s="72" t="str">
        <f t="shared" ref="AA88:AA151" si="35">IF($AC88="empty","",IF($AB88="Empty",$J88,""))</f>
        <v/>
      </c>
      <c r="AB88" s="4" t="str">
        <f t="shared" si="24"/>
        <v>Empty</v>
      </c>
      <c r="AC88" s="4" t="str">
        <f t="shared" si="25"/>
        <v>empty</v>
      </c>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row>
    <row r="89" spans="2:256" s="4" customFormat="1" ht="17.25" customHeight="1" x14ac:dyDescent="0.2">
      <c r="B89" s="106">
        <v>67</v>
      </c>
      <c r="C89" s="60"/>
      <c r="D89" s="87"/>
      <c r="E89" s="60"/>
      <c r="F89" s="146"/>
      <c r="G89" s="648"/>
      <c r="H89" s="89"/>
      <c r="I89" s="89"/>
      <c r="J89" s="648"/>
      <c r="K89" s="43"/>
      <c r="L89" s="35" t="str">
        <f t="shared" si="26"/>
        <v/>
      </c>
      <c r="M89" s="35" t="str">
        <f t="shared" si="27"/>
        <v/>
      </c>
      <c r="N89" s="475" t="str">
        <f t="shared" si="28"/>
        <v/>
      </c>
      <c r="O89" s="473" t="str">
        <f t="shared" si="18"/>
        <v/>
      </c>
      <c r="P89" s="37" t="str">
        <f t="shared" si="29"/>
        <v/>
      </c>
      <c r="Q89" s="68" t="str">
        <f t="shared" si="19"/>
        <v/>
      </c>
      <c r="R89" s="42" t="str">
        <f t="shared" si="20"/>
        <v/>
      </c>
      <c r="S89" s="37" t="str">
        <f t="shared" si="30"/>
        <v/>
      </c>
      <c r="T89" s="68" t="str">
        <f t="shared" si="21"/>
        <v/>
      </c>
      <c r="U89" s="42" t="str">
        <f t="shared" si="22"/>
        <v/>
      </c>
      <c r="V89" s="37" t="str">
        <f t="shared" si="31"/>
        <v/>
      </c>
      <c r="W89" s="105" t="str">
        <f t="shared" si="23"/>
        <v/>
      </c>
      <c r="X89" s="41" t="str">
        <f t="shared" si="32"/>
        <v/>
      </c>
      <c r="Y89" s="41" t="str">
        <f t="shared" si="33"/>
        <v/>
      </c>
      <c r="Z89" s="41" t="str">
        <f t="shared" si="34"/>
        <v/>
      </c>
      <c r="AA89" s="72" t="str">
        <f t="shared" si="35"/>
        <v/>
      </c>
      <c r="AB89" s="4" t="str">
        <f t="shared" si="24"/>
        <v>Empty</v>
      </c>
      <c r="AC89" s="4" t="str">
        <f t="shared" si="25"/>
        <v>empty</v>
      </c>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row>
    <row r="90" spans="2:256" s="4" customFormat="1" ht="17.25" customHeight="1" x14ac:dyDescent="0.2">
      <c r="B90" s="106">
        <v>68</v>
      </c>
      <c r="C90" s="60"/>
      <c r="D90" s="87"/>
      <c r="E90" s="60"/>
      <c r="F90" s="146"/>
      <c r="G90" s="648"/>
      <c r="H90" s="89"/>
      <c r="I90" s="89"/>
      <c r="J90" s="648"/>
      <c r="K90" s="43"/>
      <c r="L90" s="35" t="str">
        <f t="shared" si="26"/>
        <v/>
      </c>
      <c r="M90" s="35" t="str">
        <f t="shared" si="27"/>
        <v/>
      </c>
      <c r="N90" s="475" t="str">
        <f t="shared" si="28"/>
        <v/>
      </c>
      <c r="O90" s="473" t="str">
        <f t="shared" si="18"/>
        <v/>
      </c>
      <c r="P90" s="37" t="str">
        <f t="shared" si="29"/>
        <v/>
      </c>
      <c r="Q90" s="68" t="str">
        <f t="shared" si="19"/>
        <v/>
      </c>
      <c r="R90" s="42" t="str">
        <f t="shared" si="20"/>
        <v/>
      </c>
      <c r="S90" s="37" t="str">
        <f t="shared" si="30"/>
        <v/>
      </c>
      <c r="T90" s="68" t="str">
        <f t="shared" si="21"/>
        <v/>
      </c>
      <c r="U90" s="42" t="str">
        <f t="shared" si="22"/>
        <v/>
      </c>
      <c r="V90" s="37" t="str">
        <f t="shared" si="31"/>
        <v/>
      </c>
      <c r="W90" s="105" t="str">
        <f t="shared" si="23"/>
        <v/>
      </c>
      <c r="X90" s="41" t="str">
        <f t="shared" si="32"/>
        <v/>
      </c>
      <c r="Y90" s="41" t="str">
        <f t="shared" si="33"/>
        <v/>
      </c>
      <c r="Z90" s="41" t="str">
        <f t="shared" si="34"/>
        <v/>
      </c>
      <c r="AA90" s="72" t="str">
        <f t="shared" si="35"/>
        <v/>
      </c>
      <c r="AB90" s="4" t="str">
        <f t="shared" si="24"/>
        <v>Empty</v>
      </c>
      <c r="AC90" s="4" t="str">
        <f t="shared" si="25"/>
        <v>empty</v>
      </c>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row>
    <row r="91" spans="2:256" s="4" customFormat="1" ht="17.25" customHeight="1" x14ac:dyDescent="0.2">
      <c r="B91" s="106">
        <v>69</v>
      </c>
      <c r="C91" s="60"/>
      <c r="D91" s="87"/>
      <c r="E91" s="60"/>
      <c r="F91" s="146"/>
      <c r="G91" s="648"/>
      <c r="H91" s="89"/>
      <c r="I91" s="89"/>
      <c r="J91" s="648"/>
      <c r="K91" s="43"/>
      <c r="L91" s="35" t="str">
        <f t="shared" si="26"/>
        <v/>
      </c>
      <c r="M91" s="35" t="str">
        <f t="shared" si="27"/>
        <v/>
      </c>
      <c r="N91" s="475" t="str">
        <f t="shared" si="28"/>
        <v/>
      </c>
      <c r="O91" s="473" t="str">
        <f t="shared" si="18"/>
        <v/>
      </c>
      <c r="P91" s="37" t="str">
        <f t="shared" si="29"/>
        <v/>
      </c>
      <c r="Q91" s="68" t="str">
        <f t="shared" si="19"/>
        <v/>
      </c>
      <c r="R91" s="42" t="str">
        <f t="shared" si="20"/>
        <v/>
      </c>
      <c r="S91" s="37" t="str">
        <f t="shared" si="30"/>
        <v/>
      </c>
      <c r="T91" s="68" t="str">
        <f t="shared" si="21"/>
        <v/>
      </c>
      <c r="U91" s="42" t="str">
        <f t="shared" si="22"/>
        <v/>
      </c>
      <c r="V91" s="37" t="str">
        <f t="shared" si="31"/>
        <v/>
      </c>
      <c r="W91" s="105" t="str">
        <f t="shared" si="23"/>
        <v/>
      </c>
      <c r="X91" s="41" t="str">
        <f t="shared" si="32"/>
        <v/>
      </c>
      <c r="Y91" s="41" t="str">
        <f t="shared" si="33"/>
        <v/>
      </c>
      <c r="Z91" s="41" t="str">
        <f t="shared" si="34"/>
        <v/>
      </c>
      <c r="AA91" s="72" t="str">
        <f t="shared" si="35"/>
        <v/>
      </c>
      <c r="AB91" s="4" t="str">
        <f t="shared" si="24"/>
        <v>Empty</v>
      </c>
      <c r="AC91" s="4" t="str">
        <f t="shared" si="25"/>
        <v>empty</v>
      </c>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row>
    <row r="92" spans="2:256" s="4" customFormat="1" ht="17.25" customHeight="1" x14ac:dyDescent="0.2">
      <c r="B92" s="106">
        <v>70</v>
      </c>
      <c r="C92" s="60"/>
      <c r="D92" s="87"/>
      <c r="E92" s="60"/>
      <c r="F92" s="146"/>
      <c r="G92" s="648"/>
      <c r="H92" s="89"/>
      <c r="I92" s="89"/>
      <c r="J92" s="648"/>
      <c r="K92" s="43"/>
      <c r="L92" s="35" t="str">
        <f t="shared" si="26"/>
        <v/>
      </c>
      <c r="M92" s="35" t="str">
        <f t="shared" si="27"/>
        <v/>
      </c>
      <c r="N92" s="475" t="str">
        <f t="shared" si="28"/>
        <v/>
      </c>
      <c r="O92" s="473" t="str">
        <f t="shared" si="18"/>
        <v/>
      </c>
      <c r="P92" s="37" t="str">
        <f t="shared" si="29"/>
        <v/>
      </c>
      <c r="Q92" s="68" t="str">
        <f t="shared" si="19"/>
        <v/>
      </c>
      <c r="R92" s="42" t="str">
        <f t="shared" si="20"/>
        <v/>
      </c>
      <c r="S92" s="37" t="str">
        <f t="shared" si="30"/>
        <v/>
      </c>
      <c r="T92" s="68" t="str">
        <f t="shared" si="21"/>
        <v/>
      </c>
      <c r="U92" s="42" t="str">
        <f t="shared" si="22"/>
        <v/>
      </c>
      <c r="V92" s="37" t="str">
        <f t="shared" si="31"/>
        <v/>
      </c>
      <c r="W92" s="105" t="str">
        <f t="shared" si="23"/>
        <v/>
      </c>
      <c r="X92" s="41" t="str">
        <f t="shared" si="32"/>
        <v/>
      </c>
      <c r="Y92" s="41" t="str">
        <f t="shared" si="33"/>
        <v/>
      </c>
      <c r="Z92" s="41" t="str">
        <f t="shared" si="34"/>
        <v/>
      </c>
      <c r="AA92" s="72" t="str">
        <f t="shared" si="35"/>
        <v/>
      </c>
      <c r="AB92" s="4" t="str">
        <f t="shared" si="24"/>
        <v>Empty</v>
      </c>
      <c r="AC92" s="4" t="str">
        <f t="shared" si="25"/>
        <v>empty</v>
      </c>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row>
    <row r="93" spans="2:256" s="4" customFormat="1" ht="17.25" customHeight="1" x14ac:dyDescent="0.2">
      <c r="B93" s="106">
        <v>71</v>
      </c>
      <c r="C93" s="60"/>
      <c r="D93" s="87"/>
      <c r="E93" s="60"/>
      <c r="F93" s="146"/>
      <c r="G93" s="648"/>
      <c r="H93" s="89"/>
      <c r="I93" s="89"/>
      <c r="J93" s="648"/>
      <c r="K93" s="43"/>
      <c r="L93" s="35" t="str">
        <f t="shared" si="26"/>
        <v/>
      </c>
      <c r="M93" s="35" t="str">
        <f t="shared" si="27"/>
        <v/>
      </c>
      <c r="N93" s="475" t="str">
        <f t="shared" si="28"/>
        <v/>
      </c>
      <c r="O93" s="473" t="str">
        <f t="shared" si="18"/>
        <v/>
      </c>
      <c r="P93" s="37" t="str">
        <f t="shared" si="29"/>
        <v/>
      </c>
      <c r="Q93" s="68" t="str">
        <f t="shared" si="19"/>
        <v/>
      </c>
      <c r="R93" s="42" t="str">
        <f t="shared" si="20"/>
        <v/>
      </c>
      <c r="S93" s="37" t="str">
        <f t="shared" si="30"/>
        <v/>
      </c>
      <c r="T93" s="68" t="str">
        <f t="shared" si="21"/>
        <v/>
      </c>
      <c r="U93" s="42" t="str">
        <f t="shared" si="22"/>
        <v/>
      </c>
      <c r="V93" s="37" t="str">
        <f t="shared" si="31"/>
        <v/>
      </c>
      <c r="W93" s="105" t="str">
        <f t="shared" si="23"/>
        <v/>
      </c>
      <c r="X93" s="41" t="str">
        <f t="shared" si="32"/>
        <v/>
      </c>
      <c r="Y93" s="41" t="str">
        <f t="shared" si="33"/>
        <v/>
      </c>
      <c r="Z93" s="41" t="str">
        <f t="shared" si="34"/>
        <v/>
      </c>
      <c r="AA93" s="72" t="str">
        <f t="shared" si="35"/>
        <v/>
      </c>
      <c r="AB93" s="4" t="str">
        <f t="shared" si="24"/>
        <v>Empty</v>
      </c>
      <c r="AC93" s="4" t="str">
        <f t="shared" si="25"/>
        <v>empty</v>
      </c>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row>
    <row r="94" spans="2:256" s="4" customFormat="1" ht="17.25" customHeight="1" x14ac:dyDescent="0.2">
      <c r="B94" s="106">
        <v>72</v>
      </c>
      <c r="C94" s="60"/>
      <c r="D94" s="87"/>
      <c r="E94" s="60"/>
      <c r="F94" s="146"/>
      <c r="G94" s="648"/>
      <c r="H94" s="89"/>
      <c r="I94" s="89"/>
      <c r="J94" s="648"/>
      <c r="K94" s="43"/>
      <c r="L94" s="35" t="str">
        <f t="shared" si="26"/>
        <v/>
      </c>
      <c r="M94" s="35" t="str">
        <f t="shared" si="27"/>
        <v/>
      </c>
      <c r="N94" s="475" t="str">
        <f t="shared" si="28"/>
        <v/>
      </c>
      <c r="O94" s="473" t="str">
        <f t="shared" si="18"/>
        <v/>
      </c>
      <c r="P94" s="37" t="str">
        <f t="shared" si="29"/>
        <v/>
      </c>
      <c r="Q94" s="68" t="str">
        <f t="shared" si="19"/>
        <v/>
      </c>
      <c r="R94" s="42" t="str">
        <f t="shared" si="20"/>
        <v/>
      </c>
      <c r="S94" s="37" t="str">
        <f t="shared" si="30"/>
        <v/>
      </c>
      <c r="T94" s="68" t="str">
        <f t="shared" si="21"/>
        <v/>
      </c>
      <c r="U94" s="42" t="str">
        <f t="shared" si="22"/>
        <v/>
      </c>
      <c r="V94" s="37" t="str">
        <f t="shared" si="31"/>
        <v/>
      </c>
      <c r="W94" s="105" t="str">
        <f t="shared" si="23"/>
        <v/>
      </c>
      <c r="X94" s="41" t="str">
        <f t="shared" si="32"/>
        <v/>
      </c>
      <c r="Y94" s="41" t="str">
        <f t="shared" si="33"/>
        <v/>
      </c>
      <c r="Z94" s="41" t="str">
        <f t="shared" si="34"/>
        <v/>
      </c>
      <c r="AA94" s="72" t="str">
        <f t="shared" si="35"/>
        <v/>
      </c>
      <c r="AB94" s="4" t="str">
        <f t="shared" si="24"/>
        <v>Empty</v>
      </c>
      <c r="AC94" s="4" t="str">
        <f t="shared" si="25"/>
        <v>empty</v>
      </c>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row>
    <row r="95" spans="2:256" s="4" customFormat="1" ht="17.25" customHeight="1" x14ac:dyDescent="0.2">
      <c r="B95" s="106">
        <v>73</v>
      </c>
      <c r="C95" s="60"/>
      <c r="D95" s="87"/>
      <c r="E95" s="60"/>
      <c r="F95" s="146"/>
      <c r="G95" s="648"/>
      <c r="H95" s="89"/>
      <c r="I95" s="89"/>
      <c r="J95" s="648"/>
      <c r="K95" s="43"/>
      <c r="L95" s="35" t="str">
        <f t="shared" si="26"/>
        <v/>
      </c>
      <c r="M95" s="35" t="str">
        <f t="shared" si="27"/>
        <v/>
      </c>
      <c r="N95" s="475" t="str">
        <f t="shared" si="28"/>
        <v/>
      </c>
      <c r="O95" s="473" t="str">
        <f t="shared" si="18"/>
        <v/>
      </c>
      <c r="P95" s="37" t="str">
        <f t="shared" si="29"/>
        <v/>
      </c>
      <c r="Q95" s="68" t="str">
        <f t="shared" si="19"/>
        <v/>
      </c>
      <c r="R95" s="42" t="str">
        <f t="shared" si="20"/>
        <v/>
      </c>
      <c r="S95" s="37" t="str">
        <f t="shared" si="30"/>
        <v/>
      </c>
      <c r="T95" s="68" t="str">
        <f t="shared" si="21"/>
        <v/>
      </c>
      <c r="U95" s="42" t="str">
        <f t="shared" si="22"/>
        <v/>
      </c>
      <c r="V95" s="37" t="str">
        <f t="shared" si="31"/>
        <v/>
      </c>
      <c r="W95" s="105" t="str">
        <f t="shared" si="23"/>
        <v/>
      </c>
      <c r="X95" s="41" t="str">
        <f t="shared" si="32"/>
        <v/>
      </c>
      <c r="Y95" s="41" t="str">
        <f t="shared" si="33"/>
        <v/>
      </c>
      <c r="Z95" s="41" t="str">
        <f t="shared" si="34"/>
        <v/>
      </c>
      <c r="AA95" s="72" t="str">
        <f t="shared" si="35"/>
        <v/>
      </c>
      <c r="AB95" s="4" t="str">
        <f t="shared" si="24"/>
        <v>Empty</v>
      </c>
      <c r="AC95" s="4" t="str">
        <f t="shared" si="25"/>
        <v>empty</v>
      </c>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row>
    <row r="96" spans="2:256" s="4" customFormat="1" ht="17.25" customHeight="1" x14ac:dyDescent="0.2">
      <c r="B96" s="106">
        <v>74</v>
      </c>
      <c r="C96" s="60"/>
      <c r="D96" s="87"/>
      <c r="E96" s="60"/>
      <c r="F96" s="146"/>
      <c r="G96" s="648"/>
      <c r="H96" s="89"/>
      <c r="I96" s="89"/>
      <c r="J96" s="648"/>
      <c r="K96" s="43"/>
      <c r="L96" s="35" t="str">
        <f t="shared" si="26"/>
        <v/>
      </c>
      <c r="M96" s="35" t="str">
        <f t="shared" si="27"/>
        <v/>
      </c>
      <c r="N96" s="475" t="str">
        <f t="shared" si="28"/>
        <v/>
      </c>
      <c r="O96" s="473" t="str">
        <f t="shared" si="18"/>
        <v/>
      </c>
      <c r="P96" s="37" t="str">
        <f t="shared" si="29"/>
        <v/>
      </c>
      <c r="Q96" s="68" t="str">
        <f t="shared" si="19"/>
        <v/>
      </c>
      <c r="R96" s="42" t="str">
        <f t="shared" si="20"/>
        <v/>
      </c>
      <c r="S96" s="37" t="str">
        <f t="shared" si="30"/>
        <v/>
      </c>
      <c r="T96" s="68" t="str">
        <f t="shared" si="21"/>
        <v/>
      </c>
      <c r="U96" s="42" t="str">
        <f t="shared" si="22"/>
        <v/>
      </c>
      <c r="V96" s="37" t="str">
        <f t="shared" si="31"/>
        <v/>
      </c>
      <c r="W96" s="105" t="str">
        <f t="shared" si="23"/>
        <v/>
      </c>
      <c r="X96" s="41" t="str">
        <f t="shared" si="32"/>
        <v/>
      </c>
      <c r="Y96" s="41" t="str">
        <f t="shared" si="33"/>
        <v/>
      </c>
      <c r="Z96" s="41" t="str">
        <f t="shared" si="34"/>
        <v/>
      </c>
      <c r="AA96" s="72" t="str">
        <f t="shared" si="35"/>
        <v/>
      </c>
      <c r="AB96" s="4" t="str">
        <f t="shared" si="24"/>
        <v>Empty</v>
      </c>
      <c r="AC96" s="4" t="str">
        <f t="shared" si="25"/>
        <v>empty</v>
      </c>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row>
    <row r="97" spans="1:256" s="10" customFormat="1" ht="17.25" customHeight="1" thickBot="1" x14ac:dyDescent="0.25">
      <c r="A97" s="4"/>
      <c r="B97" s="106">
        <v>75</v>
      </c>
      <c r="C97" s="60"/>
      <c r="D97" s="87"/>
      <c r="E97" s="60"/>
      <c r="F97" s="146"/>
      <c r="G97" s="648"/>
      <c r="H97" s="89"/>
      <c r="I97" s="89"/>
      <c r="J97" s="648"/>
      <c r="K97" s="43"/>
      <c r="L97" s="35" t="str">
        <f t="shared" si="26"/>
        <v/>
      </c>
      <c r="M97" s="35" t="str">
        <f t="shared" si="27"/>
        <v/>
      </c>
      <c r="N97" s="475" t="str">
        <f t="shared" si="28"/>
        <v/>
      </c>
      <c r="O97" s="473" t="str">
        <f t="shared" si="18"/>
        <v/>
      </c>
      <c r="P97" s="37" t="str">
        <f t="shared" si="29"/>
        <v/>
      </c>
      <c r="Q97" s="68" t="str">
        <f t="shared" si="19"/>
        <v/>
      </c>
      <c r="R97" s="42" t="str">
        <f t="shared" si="20"/>
        <v/>
      </c>
      <c r="S97" s="37" t="str">
        <f t="shared" si="30"/>
        <v/>
      </c>
      <c r="T97" s="68" t="str">
        <f t="shared" si="21"/>
        <v/>
      </c>
      <c r="U97" s="42" t="str">
        <f t="shared" si="22"/>
        <v/>
      </c>
      <c r="V97" s="37" t="str">
        <f t="shared" si="31"/>
        <v/>
      </c>
      <c r="W97" s="105" t="str">
        <f t="shared" si="23"/>
        <v/>
      </c>
      <c r="X97" s="41" t="str">
        <f t="shared" si="32"/>
        <v/>
      </c>
      <c r="Y97" s="41" t="str">
        <f t="shared" si="33"/>
        <v/>
      </c>
      <c r="Z97" s="41" t="str">
        <f t="shared" si="34"/>
        <v/>
      </c>
      <c r="AA97" s="72" t="str">
        <f t="shared" si="35"/>
        <v/>
      </c>
      <c r="AB97" s="4" t="str">
        <f t="shared" si="24"/>
        <v>Empty</v>
      </c>
      <c r="AC97" s="4" t="str">
        <f t="shared" si="25"/>
        <v>empty</v>
      </c>
      <c r="AG97" s="4"/>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row>
    <row r="98" spans="1:256" s="4" customFormat="1" ht="17.25" customHeight="1" x14ac:dyDescent="0.2">
      <c r="B98" s="106">
        <v>76</v>
      </c>
      <c r="C98" s="60"/>
      <c r="D98" s="87"/>
      <c r="E98" s="60"/>
      <c r="F98" s="146"/>
      <c r="G98" s="648"/>
      <c r="H98" s="89"/>
      <c r="I98" s="89"/>
      <c r="J98" s="648"/>
      <c r="K98" s="43"/>
      <c r="L98" s="35" t="str">
        <f t="shared" si="26"/>
        <v/>
      </c>
      <c r="M98" s="35" t="str">
        <f t="shared" si="27"/>
        <v/>
      </c>
      <c r="N98" s="475" t="str">
        <f t="shared" si="28"/>
        <v/>
      </c>
      <c r="O98" s="473" t="str">
        <f t="shared" si="18"/>
        <v/>
      </c>
      <c r="P98" s="37" t="str">
        <f t="shared" si="29"/>
        <v/>
      </c>
      <c r="Q98" s="68" t="str">
        <f t="shared" si="19"/>
        <v/>
      </c>
      <c r="R98" s="42" t="str">
        <f t="shared" si="20"/>
        <v/>
      </c>
      <c r="S98" s="37" t="str">
        <f t="shared" si="30"/>
        <v/>
      </c>
      <c r="T98" s="68" t="str">
        <f t="shared" si="21"/>
        <v/>
      </c>
      <c r="U98" s="42" t="str">
        <f t="shared" si="22"/>
        <v/>
      </c>
      <c r="V98" s="37" t="str">
        <f t="shared" si="31"/>
        <v/>
      </c>
      <c r="W98" s="105" t="str">
        <f t="shared" si="23"/>
        <v/>
      </c>
      <c r="X98" s="41" t="str">
        <f t="shared" si="32"/>
        <v/>
      </c>
      <c r="Y98" s="41" t="str">
        <f t="shared" si="33"/>
        <v/>
      </c>
      <c r="Z98" s="41" t="str">
        <f t="shared" si="34"/>
        <v/>
      </c>
      <c r="AA98" s="72" t="str">
        <f t="shared" si="35"/>
        <v/>
      </c>
      <c r="AB98" s="4" t="str">
        <f t="shared" si="24"/>
        <v>Empty</v>
      </c>
      <c r="AC98" s="4" t="str">
        <f t="shared" si="25"/>
        <v>empty</v>
      </c>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row>
    <row r="99" spans="1:256" s="4" customFormat="1" ht="17.25" customHeight="1" x14ac:dyDescent="0.2">
      <c r="B99" s="106">
        <v>77</v>
      </c>
      <c r="C99" s="60"/>
      <c r="D99" s="87"/>
      <c r="E99" s="60"/>
      <c r="F99" s="146"/>
      <c r="G99" s="648"/>
      <c r="H99" s="89"/>
      <c r="I99" s="89"/>
      <c r="J99" s="648"/>
      <c r="K99" s="43"/>
      <c r="L99" s="35" t="str">
        <f t="shared" si="26"/>
        <v/>
      </c>
      <c r="M99" s="35" t="str">
        <f t="shared" si="27"/>
        <v/>
      </c>
      <c r="N99" s="475" t="str">
        <f t="shared" si="28"/>
        <v/>
      </c>
      <c r="O99" s="473" t="str">
        <f t="shared" si="18"/>
        <v/>
      </c>
      <c r="P99" s="37" t="str">
        <f t="shared" si="29"/>
        <v/>
      </c>
      <c r="Q99" s="68" t="str">
        <f t="shared" si="19"/>
        <v/>
      </c>
      <c r="R99" s="42" t="str">
        <f t="shared" si="20"/>
        <v/>
      </c>
      <c r="S99" s="37" t="str">
        <f t="shared" si="30"/>
        <v/>
      </c>
      <c r="T99" s="68" t="str">
        <f t="shared" si="21"/>
        <v/>
      </c>
      <c r="U99" s="42" t="str">
        <f t="shared" si="22"/>
        <v/>
      </c>
      <c r="V99" s="37" t="str">
        <f t="shared" si="31"/>
        <v/>
      </c>
      <c r="W99" s="105" t="str">
        <f t="shared" si="23"/>
        <v/>
      </c>
      <c r="X99" s="41" t="str">
        <f t="shared" si="32"/>
        <v/>
      </c>
      <c r="Y99" s="41" t="str">
        <f t="shared" si="33"/>
        <v/>
      </c>
      <c r="Z99" s="41" t="str">
        <f t="shared" si="34"/>
        <v/>
      </c>
      <c r="AA99" s="72" t="str">
        <f t="shared" si="35"/>
        <v/>
      </c>
      <c r="AB99" s="4" t="str">
        <f t="shared" si="24"/>
        <v>Empty</v>
      </c>
      <c r="AC99" s="4" t="str">
        <f t="shared" si="25"/>
        <v>empty</v>
      </c>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row>
    <row r="100" spans="1:256" s="4" customFormat="1" ht="17.25" customHeight="1" x14ac:dyDescent="0.2">
      <c r="B100" s="106">
        <v>78</v>
      </c>
      <c r="C100" s="60"/>
      <c r="D100" s="87"/>
      <c r="E100" s="60"/>
      <c r="F100" s="146"/>
      <c r="G100" s="648"/>
      <c r="H100" s="89"/>
      <c r="I100" s="89"/>
      <c r="J100" s="648"/>
      <c r="K100" s="43"/>
      <c r="L100" s="35" t="str">
        <f t="shared" si="26"/>
        <v/>
      </c>
      <c r="M100" s="35" t="str">
        <f t="shared" si="27"/>
        <v/>
      </c>
      <c r="N100" s="475" t="str">
        <f t="shared" si="28"/>
        <v/>
      </c>
      <c r="O100" s="473" t="str">
        <f t="shared" si="18"/>
        <v/>
      </c>
      <c r="P100" s="37" t="str">
        <f t="shared" si="29"/>
        <v/>
      </c>
      <c r="Q100" s="68" t="str">
        <f t="shared" si="19"/>
        <v/>
      </c>
      <c r="R100" s="42" t="str">
        <f t="shared" si="20"/>
        <v/>
      </c>
      <c r="S100" s="37" t="str">
        <f t="shared" si="30"/>
        <v/>
      </c>
      <c r="T100" s="68" t="str">
        <f t="shared" si="21"/>
        <v/>
      </c>
      <c r="U100" s="42" t="str">
        <f t="shared" si="22"/>
        <v/>
      </c>
      <c r="V100" s="37" t="str">
        <f t="shared" si="31"/>
        <v/>
      </c>
      <c r="W100" s="105" t="str">
        <f t="shared" si="23"/>
        <v/>
      </c>
      <c r="X100" s="41" t="str">
        <f t="shared" si="32"/>
        <v/>
      </c>
      <c r="Y100" s="41" t="str">
        <f t="shared" si="33"/>
        <v/>
      </c>
      <c r="Z100" s="41" t="str">
        <f t="shared" si="34"/>
        <v/>
      </c>
      <c r="AA100" s="72" t="str">
        <f t="shared" si="35"/>
        <v/>
      </c>
      <c r="AB100" s="4" t="str">
        <f t="shared" si="24"/>
        <v>Empty</v>
      </c>
      <c r="AC100" s="4" t="str">
        <f t="shared" si="25"/>
        <v>empty</v>
      </c>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row>
    <row r="101" spans="1:256" s="4" customFormat="1" ht="17.25" customHeight="1" x14ac:dyDescent="0.2">
      <c r="B101" s="106">
        <v>79</v>
      </c>
      <c r="C101" s="60"/>
      <c r="D101" s="87"/>
      <c r="E101" s="60"/>
      <c r="F101" s="146"/>
      <c r="G101" s="648"/>
      <c r="H101" s="89"/>
      <c r="I101" s="89"/>
      <c r="J101" s="648"/>
      <c r="K101" s="43"/>
      <c r="L101" s="35" t="str">
        <f t="shared" si="26"/>
        <v/>
      </c>
      <c r="M101" s="35" t="str">
        <f t="shared" si="27"/>
        <v/>
      </c>
      <c r="N101" s="475" t="str">
        <f t="shared" si="28"/>
        <v/>
      </c>
      <c r="O101" s="473" t="str">
        <f t="shared" si="18"/>
        <v/>
      </c>
      <c r="P101" s="37" t="str">
        <f t="shared" si="29"/>
        <v/>
      </c>
      <c r="Q101" s="68" t="str">
        <f t="shared" si="19"/>
        <v/>
      </c>
      <c r="R101" s="42" t="str">
        <f t="shared" si="20"/>
        <v/>
      </c>
      <c r="S101" s="37" t="str">
        <f t="shared" si="30"/>
        <v/>
      </c>
      <c r="T101" s="68" t="str">
        <f t="shared" si="21"/>
        <v/>
      </c>
      <c r="U101" s="42" t="str">
        <f t="shared" si="22"/>
        <v/>
      </c>
      <c r="V101" s="37" t="str">
        <f t="shared" si="31"/>
        <v/>
      </c>
      <c r="W101" s="105" t="str">
        <f t="shared" si="23"/>
        <v/>
      </c>
      <c r="X101" s="41" t="str">
        <f t="shared" si="32"/>
        <v/>
      </c>
      <c r="Y101" s="41" t="str">
        <f t="shared" si="33"/>
        <v/>
      </c>
      <c r="Z101" s="41" t="str">
        <f t="shared" si="34"/>
        <v/>
      </c>
      <c r="AA101" s="72" t="str">
        <f t="shared" si="35"/>
        <v/>
      </c>
      <c r="AB101" s="4" t="str">
        <f t="shared" si="24"/>
        <v>Empty</v>
      </c>
      <c r="AC101" s="4" t="str">
        <f t="shared" si="25"/>
        <v>empty</v>
      </c>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row>
    <row r="102" spans="1:256" s="4" customFormat="1" ht="17.25" customHeight="1" x14ac:dyDescent="0.2">
      <c r="B102" s="106">
        <v>80</v>
      </c>
      <c r="C102" s="60"/>
      <c r="D102" s="87"/>
      <c r="E102" s="60"/>
      <c r="F102" s="146"/>
      <c r="G102" s="648"/>
      <c r="H102" s="89"/>
      <c r="I102" s="89"/>
      <c r="J102" s="648"/>
      <c r="K102" s="43"/>
      <c r="L102" s="35" t="str">
        <f t="shared" si="26"/>
        <v/>
      </c>
      <c r="M102" s="35" t="str">
        <f t="shared" si="27"/>
        <v/>
      </c>
      <c r="N102" s="475" t="str">
        <f t="shared" si="28"/>
        <v/>
      </c>
      <c r="O102" s="473" t="str">
        <f t="shared" si="18"/>
        <v/>
      </c>
      <c r="P102" s="37" t="str">
        <f t="shared" si="29"/>
        <v/>
      </c>
      <c r="Q102" s="68" t="str">
        <f t="shared" si="19"/>
        <v/>
      </c>
      <c r="R102" s="42" t="str">
        <f t="shared" si="20"/>
        <v/>
      </c>
      <c r="S102" s="37" t="str">
        <f t="shared" si="30"/>
        <v/>
      </c>
      <c r="T102" s="68" t="str">
        <f t="shared" si="21"/>
        <v/>
      </c>
      <c r="U102" s="42" t="str">
        <f t="shared" si="22"/>
        <v/>
      </c>
      <c r="V102" s="37" t="str">
        <f t="shared" si="31"/>
        <v/>
      </c>
      <c r="W102" s="105" t="str">
        <f t="shared" si="23"/>
        <v/>
      </c>
      <c r="X102" s="41" t="str">
        <f t="shared" si="32"/>
        <v/>
      </c>
      <c r="Y102" s="41" t="str">
        <f t="shared" si="33"/>
        <v/>
      </c>
      <c r="Z102" s="41" t="str">
        <f t="shared" si="34"/>
        <v/>
      </c>
      <c r="AA102" s="72" t="str">
        <f t="shared" si="35"/>
        <v/>
      </c>
      <c r="AB102" s="4" t="str">
        <f t="shared" si="24"/>
        <v>Empty</v>
      </c>
      <c r="AC102" s="4" t="str">
        <f t="shared" si="25"/>
        <v>empty</v>
      </c>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row>
    <row r="103" spans="1:256" s="4" customFormat="1" ht="17.25" customHeight="1" x14ac:dyDescent="0.2">
      <c r="B103" s="106">
        <v>81</v>
      </c>
      <c r="C103" s="60"/>
      <c r="D103" s="87"/>
      <c r="E103" s="60"/>
      <c r="F103" s="146"/>
      <c r="G103" s="648"/>
      <c r="H103" s="89"/>
      <c r="I103" s="89"/>
      <c r="J103" s="648"/>
      <c r="K103" s="43"/>
      <c r="L103" s="35" t="str">
        <f t="shared" si="26"/>
        <v/>
      </c>
      <c r="M103" s="35" t="str">
        <f t="shared" si="27"/>
        <v/>
      </c>
      <c r="N103" s="475" t="str">
        <f t="shared" si="28"/>
        <v/>
      </c>
      <c r="O103" s="473" t="str">
        <f t="shared" si="18"/>
        <v/>
      </c>
      <c r="P103" s="37" t="str">
        <f t="shared" si="29"/>
        <v/>
      </c>
      <c r="Q103" s="68" t="str">
        <f t="shared" si="19"/>
        <v/>
      </c>
      <c r="R103" s="42" t="str">
        <f t="shared" si="20"/>
        <v/>
      </c>
      <c r="S103" s="37" t="str">
        <f t="shared" si="30"/>
        <v/>
      </c>
      <c r="T103" s="68" t="str">
        <f t="shared" si="21"/>
        <v/>
      </c>
      <c r="U103" s="42" t="str">
        <f t="shared" si="22"/>
        <v/>
      </c>
      <c r="V103" s="37" t="str">
        <f t="shared" si="31"/>
        <v/>
      </c>
      <c r="W103" s="105" t="str">
        <f t="shared" si="23"/>
        <v/>
      </c>
      <c r="X103" s="41" t="str">
        <f t="shared" si="32"/>
        <v/>
      </c>
      <c r="Y103" s="41" t="str">
        <f t="shared" si="33"/>
        <v/>
      </c>
      <c r="Z103" s="41" t="str">
        <f t="shared" si="34"/>
        <v/>
      </c>
      <c r="AA103" s="72" t="str">
        <f t="shared" si="35"/>
        <v/>
      </c>
      <c r="AB103" s="4" t="str">
        <f t="shared" si="24"/>
        <v>Empty</v>
      </c>
      <c r="AC103" s="4" t="str">
        <f t="shared" si="25"/>
        <v>empty</v>
      </c>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row>
    <row r="104" spans="1:256" s="4" customFormat="1" ht="17.25" customHeight="1" x14ac:dyDescent="0.2">
      <c r="B104" s="106">
        <v>82</v>
      </c>
      <c r="C104" s="60"/>
      <c r="D104" s="87"/>
      <c r="E104" s="60"/>
      <c r="F104" s="146"/>
      <c r="G104" s="648"/>
      <c r="H104" s="89"/>
      <c r="I104" s="89"/>
      <c r="J104" s="648"/>
      <c r="K104" s="43"/>
      <c r="L104" s="35" t="str">
        <f t="shared" si="26"/>
        <v/>
      </c>
      <c r="M104" s="35" t="str">
        <f t="shared" si="27"/>
        <v/>
      </c>
      <c r="N104" s="475" t="str">
        <f t="shared" si="28"/>
        <v/>
      </c>
      <c r="O104" s="473" t="str">
        <f t="shared" si="18"/>
        <v/>
      </c>
      <c r="P104" s="37" t="str">
        <f t="shared" si="29"/>
        <v/>
      </c>
      <c r="Q104" s="68" t="str">
        <f t="shared" si="19"/>
        <v/>
      </c>
      <c r="R104" s="42" t="str">
        <f t="shared" si="20"/>
        <v/>
      </c>
      <c r="S104" s="37" t="str">
        <f t="shared" si="30"/>
        <v/>
      </c>
      <c r="T104" s="68" t="str">
        <f t="shared" si="21"/>
        <v/>
      </c>
      <c r="U104" s="42" t="str">
        <f t="shared" si="22"/>
        <v/>
      </c>
      <c r="V104" s="37" t="str">
        <f t="shared" si="31"/>
        <v/>
      </c>
      <c r="W104" s="105" t="str">
        <f t="shared" si="23"/>
        <v/>
      </c>
      <c r="X104" s="41" t="str">
        <f t="shared" si="32"/>
        <v/>
      </c>
      <c r="Y104" s="41" t="str">
        <f t="shared" si="33"/>
        <v/>
      </c>
      <c r="Z104" s="41" t="str">
        <f t="shared" si="34"/>
        <v/>
      </c>
      <c r="AA104" s="72" t="str">
        <f t="shared" si="35"/>
        <v/>
      </c>
      <c r="AB104" s="4" t="str">
        <f t="shared" si="24"/>
        <v>Empty</v>
      </c>
      <c r="AC104" s="4" t="str">
        <f t="shared" si="25"/>
        <v>empty</v>
      </c>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row>
    <row r="105" spans="1:256" s="4" customFormat="1" ht="17.25" customHeight="1" x14ac:dyDescent="0.2">
      <c r="B105" s="106">
        <v>83</v>
      </c>
      <c r="C105" s="60"/>
      <c r="D105" s="87"/>
      <c r="E105" s="60"/>
      <c r="F105" s="146"/>
      <c r="G105" s="648"/>
      <c r="H105" s="89"/>
      <c r="I105" s="89"/>
      <c r="J105" s="648"/>
      <c r="K105" s="43"/>
      <c r="L105" s="35" t="str">
        <f t="shared" si="26"/>
        <v/>
      </c>
      <c r="M105" s="35" t="str">
        <f t="shared" si="27"/>
        <v/>
      </c>
      <c r="N105" s="475" t="str">
        <f t="shared" si="28"/>
        <v/>
      </c>
      <c r="O105" s="473" t="str">
        <f t="shared" si="18"/>
        <v/>
      </c>
      <c r="P105" s="37" t="str">
        <f t="shared" si="29"/>
        <v/>
      </c>
      <c r="Q105" s="68" t="str">
        <f t="shared" si="19"/>
        <v/>
      </c>
      <c r="R105" s="42" t="str">
        <f t="shared" si="20"/>
        <v/>
      </c>
      <c r="S105" s="37" t="str">
        <f t="shared" si="30"/>
        <v/>
      </c>
      <c r="T105" s="68" t="str">
        <f t="shared" si="21"/>
        <v/>
      </c>
      <c r="U105" s="42" t="str">
        <f t="shared" si="22"/>
        <v/>
      </c>
      <c r="V105" s="37" t="str">
        <f t="shared" si="31"/>
        <v/>
      </c>
      <c r="W105" s="105" t="str">
        <f t="shared" si="23"/>
        <v/>
      </c>
      <c r="X105" s="41" t="str">
        <f t="shared" si="32"/>
        <v/>
      </c>
      <c r="Y105" s="41" t="str">
        <f t="shared" si="33"/>
        <v/>
      </c>
      <c r="Z105" s="41" t="str">
        <f t="shared" si="34"/>
        <v/>
      </c>
      <c r="AA105" s="72" t="str">
        <f t="shared" si="35"/>
        <v/>
      </c>
      <c r="AB105" s="4" t="str">
        <f t="shared" si="24"/>
        <v>Empty</v>
      </c>
      <c r="AC105" s="4" t="str">
        <f t="shared" si="25"/>
        <v>empty</v>
      </c>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row>
    <row r="106" spans="1:256" s="4" customFormat="1" ht="17.25" customHeight="1" x14ac:dyDescent="0.2">
      <c r="B106" s="106">
        <v>84</v>
      </c>
      <c r="C106" s="60"/>
      <c r="D106" s="87"/>
      <c r="E106" s="60"/>
      <c r="F106" s="146"/>
      <c r="G106" s="648"/>
      <c r="H106" s="89"/>
      <c r="I106" s="89"/>
      <c r="J106" s="648"/>
      <c r="K106" s="43"/>
      <c r="L106" s="35" t="str">
        <f t="shared" si="26"/>
        <v/>
      </c>
      <c r="M106" s="35" t="str">
        <f t="shared" si="27"/>
        <v/>
      </c>
      <c r="N106" s="475" t="str">
        <f t="shared" si="28"/>
        <v/>
      </c>
      <c r="O106" s="473" t="str">
        <f t="shared" si="18"/>
        <v/>
      </c>
      <c r="P106" s="37" t="str">
        <f t="shared" si="29"/>
        <v/>
      </c>
      <c r="Q106" s="68" t="str">
        <f t="shared" si="19"/>
        <v/>
      </c>
      <c r="R106" s="42" t="str">
        <f t="shared" si="20"/>
        <v/>
      </c>
      <c r="S106" s="37" t="str">
        <f t="shared" si="30"/>
        <v/>
      </c>
      <c r="T106" s="68" t="str">
        <f t="shared" si="21"/>
        <v/>
      </c>
      <c r="U106" s="42" t="str">
        <f t="shared" si="22"/>
        <v/>
      </c>
      <c r="V106" s="37" t="str">
        <f t="shared" si="31"/>
        <v/>
      </c>
      <c r="W106" s="105" t="str">
        <f t="shared" si="23"/>
        <v/>
      </c>
      <c r="X106" s="41" t="str">
        <f t="shared" si="32"/>
        <v/>
      </c>
      <c r="Y106" s="41" t="str">
        <f t="shared" si="33"/>
        <v/>
      </c>
      <c r="Z106" s="41" t="str">
        <f t="shared" si="34"/>
        <v/>
      </c>
      <c r="AA106" s="72" t="str">
        <f t="shared" si="35"/>
        <v/>
      </c>
      <c r="AB106" s="4" t="str">
        <f t="shared" si="24"/>
        <v>Empty</v>
      </c>
      <c r="AC106" s="4" t="str">
        <f t="shared" si="25"/>
        <v>empty</v>
      </c>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row>
    <row r="107" spans="1:256" s="4" customFormat="1" ht="17.25" customHeight="1" x14ac:dyDescent="0.2">
      <c r="B107" s="106">
        <v>85</v>
      </c>
      <c r="C107" s="60"/>
      <c r="D107" s="87"/>
      <c r="E107" s="60"/>
      <c r="F107" s="146"/>
      <c r="G107" s="648"/>
      <c r="H107" s="89"/>
      <c r="I107" s="89"/>
      <c r="J107" s="648"/>
      <c r="K107" s="43"/>
      <c r="L107" s="35" t="str">
        <f t="shared" si="26"/>
        <v/>
      </c>
      <c r="M107" s="35" t="str">
        <f t="shared" si="27"/>
        <v/>
      </c>
      <c r="N107" s="475" t="str">
        <f t="shared" si="28"/>
        <v/>
      </c>
      <c r="O107" s="473" t="str">
        <f t="shared" si="18"/>
        <v/>
      </c>
      <c r="P107" s="37" t="str">
        <f t="shared" si="29"/>
        <v/>
      </c>
      <c r="Q107" s="68" t="str">
        <f t="shared" si="19"/>
        <v/>
      </c>
      <c r="R107" s="42" t="str">
        <f t="shared" si="20"/>
        <v/>
      </c>
      <c r="S107" s="37" t="str">
        <f t="shared" si="30"/>
        <v/>
      </c>
      <c r="T107" s="68" t="str">
        <f t="shared" si="21"/>
        <v/>
      </c>
      <c r="U107" s="42" t="str">
        <f t="shared" si="22"/>
        <v/>
      </c>
      <c r="V107" s="37" t="str">
        <f t="shared" si="31"/>
        <v/>
      </c>
      <c r="W107" s="105" t="str">
        <f t="shared" si="23"/>
        <v/>
      </c>
      <c r="X107" s="41" t="str">
        <f t="shared" si="32"/>
        <v/>
      </c>
      <c r="Y107" s="41" t="str">
        <f t="shared" si="33"/>
        <v/>
      </c>
      <c r="Z107" s="41" t="str">
        <f t="shared" si="34"/>
        <v/>
      </c>
      <c r="AA107" s="72" t="str">
        <f t="shared" si="35"/>
        <v/>
      </c>
      <c r="AB107" s="4" t="str">
        <f t="shared" si="24"/>
        <v>Empty</v>
      </c>
      <c r="AC107" s="4" t="str">
        <f t="shared" si="25"/>
        <v>empty</v>
      </c>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row>
    <row r="108" spans="1:256" s="4" customFormat="1" ht="17.25" customHeight="1" x14ac:dyDescent="0.2">
      <c r="B108" s="106">
        <v>86</v>
      </c>
      <c r="C108" s="60"/>
      <c r="D108" s="87"/>
      <c r="E108" s="60"/>
      <c r="F108" s="146"/>
      <c r="G108" s="648"/>
      <c r="H108" s="89"/>
      <c r="I108" s="89"/>
      <c r="J108" s="648"/>
      <c r="K108" s="43"/>
      <c r="L108" s="35" t="str">
        <f t="shared" si="26"/>
        <v/>
      </c>
      <c r="M108" s="35" t="str">
        <f t="shared" si="27"/>
        <v/>
      </c>
      <c r="N108" s="475" t="str">
        <f t="shared" si="28"/>
        <v/>
      </c>
      <c r="O108" s="473" t="str">
        <f t="shared" si="18"/>
        <v/>
      </c>
      <c r="P108" s="37" t="str">
        <f t="shared" si="29"/>
        <v/>
      </c>
      <c r="Q108" s="68" t="str">
        <f t="shared" si="19"/>
        <v/>
      </c>
      <c r="R108" s="42" t="str">
        <f t="shared" si="20"/>
        <v/>
      </c>
      <c r="S108" s="37" t="str">
        <f t="shared" si="30"/>
        <v/>
      </c>
      <c r="T108" s="68" t="str">
        <f t="shared" si="21"/>
        <v/>
      </c>
      <c r="U108" s="42" t="str">
        <f t="shared" si="22"/>
        <v/>
      </c>
      <c r="V108" s="37" t="str">
        <f t="shared" si="31"/>
        <v/>
      </c>
      <c r="W108" s="105" t="str">
        <f t="shared" si="23"/>
        <v/>
      </c>
      <c r="X108" s="41" t="str">
        <f t="shared" si="32"/>
        <v/>
      </c>
      <c r="Y108" s="41" t="str">
        <f t="shared" si="33"/>
        <v/>
      </c>
      <c r="Z108" s="41" t="str">
        <f t="shared" si="34"/>
        <v/>
      </c>
      <c r="AA108" s="72" t="str">
        <f t="shared" si="35"/>
        <v/>
      </c>
      <c r="AB108" s="4" t="str">
        <f t="shared" si="24"/>
        <v>Empty</v>
      </c>
      <c r="AC108" s="4" t="str">
        <f t="shared" si="25"/>
        <v>empty</v>
      </c>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row>
    <row r="109" spans="1:256" s="4" customFormat="1" ht="17.25" customHeight="1" x14ac:dyDescent="0.2">
      <c r="B109" s="106">
        <v>87</v>
      </c>
      <c r="C109" s="60"/>
      <c r="D109" s="87"/>
      <c r="E109" s="60"/>
      <c r="F109" s="146"/>
      <c r="G109" s="648"/>
      <c r="H109" s="89"/>
      <c r="I109" s="89"/>
      <c r="J109" s="648"/>
      <c r="K109" s="43"/>
      <c r="L109" s="35" t="str">
        <f t="shared" si="26"/>
        <v/>
      </c>
      <c r="M109" s="35" t="str">
        <f t="shared" si="27"/>
        <v/>
      </c>
      <c r="N109" s="475" t="str">
        <f t="shared" si="28"/>
        <v/>
      </c>
      <c r="O109" s="473" t="str">
        <f t="shared" si="18"/>
        <v/>
      </c>
      <c r="P109" s="37" t="str">
        <f t="shared" si="29"/>
        <v/>
      </c>
      <c r="Q109" s="68" t="str">
        <f t="shared" si="19"/>
        <v/>
      </c>
      <c r="R109" s="42" t="str">
        <f t="shared" si="20"/>
        <v/>
      </c>
      <c r="S109" s="37" t="str">
        <f t="shared" si="30"/>
        <v/>
      </c>
      <c r="T109" s="68" t="str">
        <f t="shared" si="21"/>
        <v/>
      </c>
      <c r="U109" s="42" t="str">
        <f t="shared" si="22"/>
        <v/>
      </c>
      <c r="V109" s="37" t="str">
        <f t="shared" si="31"/>
        <v/>
      </c>
      <c r="W109" s="105" t="str">
        <f t="shared" si="23"/>
        <v/>
      </c>
      <c r="X109" s="41" t="str">
        <f t="shared" si="32"/>
        <v/>
      </c>
      <c r="Y109" s="41" t="str">
        <f t="shared" si="33"/>
        <v/>
      </c>
      <c r="Z109" s="41" t="str">
        <f t="shared" si="34"/>
        <v/>
      </c>
      <c r="AA109" s="72" t="str">
        <f t="shared" si="35"/>
        <v/>
      </c>
      <c r="AB109" s="4" t="str">
        <f t="shared" si="24"/>
        <v>Empty</v>
      </c>
      <c r="AC109" s="4" t="str">
        <f t="shared" si="25"/>
        <v>empty</v>
      </c>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row>
    <row r="110" spans="1:256" s="4" customFormat="1" ht="17.25" customHeight="1" x14ac:dyDescent="0.2">
      <c r="B110" s="106">
        <v>88</v>
      </c>
      <c r="C110" s="60"/>
      <c r="D110" s="87"/>
      <c r="E110" s="60"/>
      <c r="F110" s="146"/>
      <c r="G110" s="648"/>
      <c r="H110" s="89"/>
      <c r="I110" s="89"/>
      <c r="J110" s="648"/>
      <c r="K110" s="43"/>
      <c r="L110" s="35" t="str">
        <f t="shared" si="26"/>
        <v/>
      </c>
      <c r="M110" s="35" t="str">
        <f t="shared" si="27"/>
        <v/>
      </c>
      <c r="N110" s="475" t="str">
        <f t="shared" si="28"/>
        <v/>
      </c>
      <c r="O110" s="473" t="str">
        <f t="shared" si="18"/>
        <v/>
      </c>
      <c r="P110" s="37" t="str">
        <f t="shared" si="29"/>
        <v/>
      </c>
      <c r="Q110" s="68" t="str">
        <f t="shared" si="19"/>
        <v/>
      </c>
      <c r="R110" s="42" t="str">
        <f t="shared" si="20"/>
        <v/>
      </c>
      <c r="S110" s="37" t="str">
        <f t="shared" si="30"/>
        <v/>
      </c>
      <c r="T110" s="68" t="str">
        <f t="shared" si="21"/>
        <v/>
      </c>
      <c r="U110" s="42" t="str">
        <f t="shared" si="22"/>
        <v/>
      </c>
      <c r="V110" s="37" t="str">
        <f t="shared" si="31"/>
        <v/>
      </c>
      <c r="W110" s="105" t="str">
        <f t="shared" si="23"/>
        <v/>
      </c>
      <c r="X110" s="41" t="str">
        <f t="shared" si="32"/>
        <v/>
      </c>
      <c r="Y110" s="41" t="str">
        <f t="shared" si="33"/>
        <v/>
      </c>
      <c r="Z110" s="41" t="str">
        <f t="shared" si="34"/>
        <v/>
      </c>
      <c r="AA110" s="72" t="str">
        <f t="shared" si="35"/>
        <v/>
      </c>
      <c r="AB110" s="4" t="str">
        <f t="shared" si="24"/>
        <v>Empty</v>
      </c>
      <c r="AC110" s="4" t="str">
        <f t="shared" si="25"/>
        <v>empty</v>
      </c>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row>
    <row r="111" spans="1:256" s="4" customFormat="1" ht="17.25" customHeight="1" x14ac:dyDescent="0.2">
      <c r="B111" s="106">
        <v>89</v>
      </c>
      <c r="C111" s="60"/>
      <c r="D111" s="87"/>
      <c r="E111" s="60"/>
      <c r="F111" s="146"/>
      <c r="G111" s="648"/>
      <c r="H111" s="89"/>
      <c r="I111" s="89"/>
      <c r="J111" s="648"/>
      <c r="K111" s="43"/>
      <c r="L111" s="35" t="str">
        <f t="shared" si="26"/>
        <v/>
      </c>
      <c r="M111" s="35" t="str">
        <f t="shared" si="27"/>
        <v/>
      </c>
      <c r="N111" s="475" t="str">
        <f t="shared" si="28"/>
        <v/>
      </c>
      <c r="O111" s="473" t="str">
        <f t="shared" si="18"/>
        <v/>
      </c>
      <c r="P111" s="37" t="str">
        <f t="shared" si="29"/>
        <v/>
      </c>
      <c r="Q111" s="68" t="str">
        <f t="shared" si="19"/>
        <v/>
      </c>
      <c r="R111" s="42" t="str">
        <f t="shared" si="20"/>
        <v/>
      </c>
      <c r="S111" s="37" t="str">
        <f t="shared" si="30"/>
        <v/>
      </c>
      <c r="T111" s="68" t="str">
        <f t="shared" si="21"/>
        <v/>
      </c>
      <c r="U111" s="42" t="str">
        <f t="shared" si="22"/>
        <v/>
      </c>
      <c r="V111" s="37" t="str">
        <f t="shared" si="31"/>
        <v/>
      </c>
      <c r="W111" s="105" t="str">
        <f t="shared" si="23"/>
        <v/>
      </c>
      <c r="X111" s="41" t="str">
        <f t="shared" si="32"/>
        <v/>
      </c>
      <c r="Y111" s="41" t="str">
        <f t="shared" si="33"/>
        <v/>
      </c>
      <c r="Z111" s="41" t="str">
        <f t="shared" si="34"/>
        <v/>
      </c>
      <c r="AA111" s="72" t="str">
        <f t="shared" si="35"/>
        <v/>
      </c>
      <c r="AB111" s="4" t="str">
        <f t="shared" si="24"/>
        <v>Empty</v>
      </c>
      <c r="AC111" s="4" t="str">
        <f t="shared" si="25"/>
        <v>empty</v>
      </c>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row>
    <row r="112" spans="1:256" s="4" customFormat="1" ht="17.25" customHeight="1" x14ac:dyDescent="0.2">
      <c r="B112" s="106">
        <v>90</v>
      </c>
      <c r="C112" s="60"/>
      <c r="D112" s="87"/>
      <c r="E112" s="60"/>
      <c r="F112" s="146"/>
      <c r="G112" s="648"/>
      <c r="H112" s="89"/>
      <c r="I112" s="89"/>
      <c r="J112" s="648"/>
      <c r="K112" s="43"/>
      <c r="L112" s="35" t="str">
        <f t="shared" si="26"/>
        <v/>
      </c>
      <c r="M112" s="35" t="str">
        <f t="shared" si="27"/>
        <v/>
      </c>
      <c r="N112" s="475" t="str">
        <f t="shared" si="28"/>
        <v/>
      </c>
      <c r="O112" s="473" t="str">
        <f t="shared" si="18"/>
        <v/>
      </c>
      <c r="P112" s="37" t="str">
        <f t="shared" si="29"/>
        <v/>
      </c>
      <c r="Q112" s="68" t="str">
        <f t="shared" si="19"/>
        <v/>
      </c>
      <c r="R112" s="42" t="str">
        <f t="shared" si="20"/>
        <v/>
      </c>
      <c r="S112" s="37" t="str">
        <f t="shared" si="30"/>
        <v/>
      </c>
      <c r="T112" s="68" t="str">
        <f t="shared" si="21"/>
        <v/>
      </c>
      <c r="U112" s="42" t="str">
        <f t="shared" si="22"/>
        <v/>
      </c>
      <c r="V112" s="37" t="str">
        <f t="shared" si="31"/>
        <v/>
      </c>
      <c r="W112" s="105" t="str">
        <f t="shared" si="23"/>
        <v/>
      </c>
      <c r="X112" s="41" t="str">
        <f t="shared" si="32"/>
        <v/>
      </c>
      <c r="Y112" s="41" t="str">
        <f t="shared" si="33"/>
        <v/>
      </c>
      <c r="Z112" s="41" t="str">
        <f t="shared" si="34"/>
        <v/>
      </c>
      <c r="AA112" s="72" t="str">
        <f t="shared" si="35"/>
        <v/>
      </c>
      <c r="AB112" s="4" t="str">
        <f t="shared" si="24"/>
        <v>Empty</v>
      </c>
      <c r="AC112" s="4" t="str">
        <f t="shared" si="25"/>
        <v>empty</v>
      </c>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row>
    <row r="113" spans="2:256" s="4" customFormat="1" ht="17.25" customHeight="1" x14ac:dyDescent="0.2">
      <c r="B113" s="106">
        <v>91</v>
      </c>
      <c r="C113" s="60"/>
      <c r="D113" s="87"/>
      <c r="E113" s="60"/>
      <c r="F113" s="146"/>
      <c r="G113" s="648"/>
      <c r="H113" s="89"/>
      <c r="I113" s="89"/>
      <c r="J113" s="648"/>
      <c r="K113" s="43"/>
      <c r="L113" s="35" t="str">
        <f t="shared" si="26"/>
        <v/>
      </c>
      <c r="M113" s="35" t="str">
        <f t="shared" si="27"/>
        <v/>
      </c>
      <c r="N113" s="475" t="str">
        <f t="shared" si="28"/>
        <v/>
      </c>
      <c r="O113" s="473" t="str">
        <f t="shared" si="18"/>
        <v/>
      </c>
      <c r="P113" s="37" t="str">
        <f t="shared" si="29"/>
        <v/>
      </c>
      <c r="Q113" s="68" t="str">
        <f t="shared" si="19"/>
        <v/>
      </c>
      <c r="R113" s="42" t="str">
        <f t="shared" si="20"/>
        <v/>
      </c>
      <c r="S113" s="37" t="str">
        <f t="shared" si="30"/>
        <v/>
      </c>
      <c r="T113" s="68" t="str">
        <f t="shared" si="21"/>
        <v/>
      </c>
      <c r="U113" s="42" t="str">
        <f t="shared" si="22"/>
        <v/>
      </c>
      <c r="V113" s="37" t="str">
        <f t="shared" si="31"/>
        <v/>
      </c>
      <c r="W113" s="105" t="str">
        <f t="shared" si="23"/>
        <v/>
      </c>
      <c r="X113" s="41" t="str">
        <f t="shared" si="32"/>
        <v/>
      </c>
      <c r="Y113" s="41" t="str">
        <f t="shared" si="33"/>
        <v/>
      </c>
      <c r="Z113" s="41" t="str">
        <f t="shared" si="34"/>
        <v/>
      </c>
      <c r="AA113" s="72" t="str">
        <f t="shared" si="35"/>
        <v/>
      </c>
      <c r="AB113" s="4" t="str">
        <f t="shared" si="24"/>
        <v>Empty</v>
      </c>
      <c r="AC113" s="4" t="str">
        <f t="shared" si="25"/>
        <v>empty</v>
      </c>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row>
    <row r="114" spans="2:256" s="4" customFormat="1" ht="17.25" customHeight="1" x14ac:dyDescent="0.2">
      <c r="B114" s="106">
        <v>92</v>
      </c>
      <c r="C114" s="60"/>
      <c r="D114" s="87"/>
      <c r="E114" s="60"/>
      <c r="F114" s="146"/>
      <c r="G114" s="648"/>
      <c r="H114" s="89"/>
      <c r="I114" s="89"/>
      <c r="J114" s="648"/>
      <c r="K114" s="43"/>
      <c r="L114" s="35" t="str">
        <f t="shared" si="26"/>
        <v/>
      </c>
      <c r="M114" s="35" t="str">
        <f t="shared" si="27"/>
        <v/>
      </c>
      <c r="N114" s="475" t="str">
        <f t="shared" si="28"/>
        <v/>
      </c>
      <c r="O114" s="473" t="str">
        <f t="shared" si="18"/>
        <v/>
      </c>
      <c r="P114" s="37" t="str">
        <f t="shared" si="29"/>
        <v/>
      </c>
      <c r="Q114" s="68" t="str">
        <f t="shared" si="19"/>
        <v/>
      </c>
      <c r="R114" s="42" t="str">
        <f t="shared" si="20"/>
        <v/>
      </c>
      <c r="S114" s="37" t="str">
        <f t="shared" si="30"/>
        <v/>
      </c>
      <c r="T114" s="68" t="str">
        <f t="shared" si="21"/>
        <v/>
      </c>
      <c r="U114" s="42" t="str">
        <f t="shared" si="22"/>
        <v/>
      </c>
      <c r="V114" s="37" t="str">
        <f t="shared" si="31"/>
        <v/>
      </c>
      <c r="W114" s="105" t="str">
        <f t="shared" si="23"/>
        <v/>
      </c>
      <c r="X114" s="41" t="str">
        <f t="shared" si="32"/>
        <v/>
      </c>
      <c r="Y114" s="41" t="str">
        <f t="shared" si="33"/>
        <v/>
      </c>
      <c r="Z114" s="41" t="str">
        <f t="shared" si="34"/>
        <v/>
      </c>
      <c r="AA114" s="72" t="str">
        <f t="shared" si="35"/>
        <v/>
      </c>
      <c r="AB114" s="4" t="str">
        <f t="shared" si="24"/>
        <v>Empty</v>
      </c>
      <c r="AC114" s="4" t="str">
        <f t="shared" si="25"/>
        <v>empty</v>
      </c>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row>
    <row r="115" spans="2:256" s="4" customFormat="1" ht="17.25" customHeight="1" x14ac:dyDescent="0.2">
      <c r="B115" s="106">
        <v>93</v>
      </c>
      <c r="C115" s="60"/>
      <c r="D115" s="87"/>
      <c r="E115" s="60"/>
      <c r="F115" s="146"/>
      <c r="G115" s="648"/>
      <c r="H115" s="89"/>
      <c r="I115" s="89"/>
      <c r="J115" s="648"/>
      <c r="K115" s="43"/>
      <c r="L115" s="35" t="str">
        <f t="shared" si="26"/>
        <v/>
      </c>
      <c r="M115" s="35" t="str">
        <f t="shared" si="27"/>
        <v/>
      </c>
      <c r="N115" s="475" t="str">
        <f t="shared" si="28"/>
        <v/>
      </c>
      <c r="O115" s="473" t="str">
        <f t="shared" si="18"/>
        <v/>
      </c>
      <c r="P115" s="37" t="str">
        <f t="shared" si="29"/>
        <v/>
      </c>
      <c r="Q115" s="68" t="str">
        <f t="shared" si="19"/>
        <v/>
      </c>
      <c r="R115" s="42" t="str">
        <f t="shared" si="20"/>
        <v/>
      </c>
      <c r="S115" s="37" t="str">
        <f t="shared" si="30"/>
        <v/>
      </c>
      <c r="T115" s="68" t="str">
        <f t="shared" si="21"/>
        <v/>
      </c>
      <c r="U115" s="42" t="str">
        <f t="shared" si="22"/>
        <v/>
      </c>
      <c r="V115" s="37" t="str">
        <f t="shared" si="31"/>
        <v/>
      </c>
      <c r="W115" s="105" t="str">
        <f t="shared" si="23"/>
        <v/>
      </c>
      <c r="X115" s="41" t="str">
        <f t="shared" si="32"/>
        <v/>
      </c>
      <c r="Y115" s="41" t="str">
        <f t="shared" si="33"/>
        <v/>
      </c>
      <c r="Z115" s="41" t="str">
        <f t="shared" si="34"/>
        <v/>
      </c>
      <c r="AA115" s="72" t="str">
        <f t="shared" si="35"/>
        <v/>
      </c>
      <c r="AB115" s="4" t="str">
        <f t="shared" si="24"/>
        <v>Empty</v>
      </c>
      <c r="AC115" s="4" t="str">
        <f t="shared" si="25"/>
        <v>empty</v>
      </c>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row>
    <row r="116" spans="2:256" s="4" customFormat="1" ht="17.25" customHeight="1" x14ac:dyDescent="0.2">
      <c r="B116" s="106">
        <v>94</v>
      </c>
      <c r="C116" s="60"/>
      <c r="D116" s="87"/>
      <c r="E116" s="60"/>
      <c r="F116" s="146"/>
      <c r="G116" s="648"/>
      <c r="H116" s="89"/>
      <c r="I116" s="89"/>
      <c r="J116" s="648"/>
      <c r="K116" s="43"/>
      <c r="L116" s="35" t="str">
        <f t="shared" si="26"/>
        <v/>
      </c>
      <c r="M116" s="35" t="str">
        <f t="shared" si="27"/>
        <v/>
      </c>
      <c r="N116" s="475" t="str">
        <f t="shared" si="28"/>
        <v/>
      </c>
      <c r="O116" s="473" t="str">
        <f t="shared" si="18"/>
        <v/>
      </c>
      <c r="P116" s="37" t="str">
        <f t="shared" si="29"/>
        <v/>
      </c>
      <c r="Q116" s="68" t="str">
        <f t="shared" si="19"/>
        <v/>
      </c>
      <c r="R116" s="42" t="str">
        <f t="shared" si="20"/>
        <v/>
      </c>
      <c r="S116" s="37" t="str">
        <f t="shared" si="30"/>
        <v/>
      </c>
      <c r="T116" s="68" t="str">
        <f t="shared" si="21"/>
        <v/>
      </c>
      <c r="U116" s="42" t="str">
        <f t="shared" si="22"/>
        <v/>
      </c>
      <c r="V116" s="37" t="str">
        <f t="shared" si="31"/>
        <v/>
      </c>
      <c r="W116" s="105" t="str">
        <f t="shared" si="23"/>
        <v/>
      </c>
      <c r="X116" s="41" t="str">
        <f t="shared" si="32"/>
        <v/>
      </c>
      <c r="Y116" s="41" t="str">
        <f t="shared" si="33"/>
        <v/>
      </c>
      <c r="Z116" s="41" t="str">
        <f t="shared" si="34"/>
        <v/>
      </c>
      <c r="AA116" s="72" t="str">
        <f t="shared" si="35"/>
        <v/>
      </c>
      <c r="AB116" s="4" t="str">
        <f t="shared" si="24"/>
        <v>Empty</v>
      </c>
      <c r="AC116" s="4" t="str">
        <f t="shared" si="25"/>
        <v>empty</v>
      </c>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row>
    <row r="117" spans="2:256" s="4" customFormat="1" ht="17.25" customHeight="1" x14ac:dyDescent="0.2">
      <c r="B117" s="106">
        <v>95</v>
      </c>
      <c r="C117" s="60"/>
      <c r="D117" s="87"/>
      <c r="E117" s="60"/>
      <c r="F117" s="146"/>
      <c r="G117" s="648"/>
      <c r="H117" s="89"/>
      <c r="I117" s="89"/>
      <c r="J117" s="648"/>
      <c r="K117" s="43"/>
      <c r="L117" s="35" t="str">
        <f t="shared" si="26"/>
        <v/>
      </c>
      <c r="M117" s="35" t="str">
        <f t="shared" si="27"/>
        <v/>
      </c>
      <c r="N117" s="475" t="str">
        <f t="shared" si="28"/>
        <v/>
      </c>
      <c r="O117" s="473" t="str">
        <f t="shared" si="18"/>
        <v/>
      </c>
      <c r="P117" s="37" t="str">
        <f t="shared" si="29"/>
        <v/>
      </c>
      <c r="Q117" s="68" t="str">
        <f t="shared" si="19"/>
        <v/>
      </c>
      <c r="R117" s="42" t="str">
        <f t="shared" si="20"/>
        <v/>
      </c>
      <c r="S117" s="37" t="str">
        <f t="shared" si="30"/>
        <v/>
      </c>
      <c r="T117" s="68" t="str">
        <f t="shared" si="21"/>
        <v/>
      </c>
      <c r="U117" s="42" t="str">
        <f t="shared" si="22"/>
        <v/>
      </c>
      <c r="V117" s="37" t="str">
        <f t="shared" si="31"/>
        <v/>
      </c>
      <c r="W117" s="105" t="str">
        <f t="shared" si="23"/>
        <v/>
      </c>
      <c r="X117" s="41" t="str">
        <f t="shared" si="32"/>
        <v/>
      </c>
      <c r="Y117" s="41" t="str">
        <f t="shared" si="33"/>
        <v/>
      </c>
      <c r="Z117" s="41" t="str">
        <f t="shared" si="34"/>
        <v/>
      </c>
      <c r="AA117" s="72" t="str">
        <f t="shared" si="35"/>
        <v/>
      </c>
      <c r="AB117" s="4" t="str">
        <f t="shared" si="24"/>
        <v>Empty</v>
      </c>
      <c r="AC117" s="4" t="str">
        <f t="shared" si="25"/>
        <v>empty</v>
      </c>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row>
    <row r="118" spans="2:256" s="4" customFormat="1" ht="17.25" customHeight="1" x14ac:dyDescent="0.2">
      <c r="B118" s="106">
        <v>96</v>
      </c>
      <c r="C118" s="60"/>
      <c r="D118" s="87"/>
      <c r="E118" s="60"/>
      <c r="F118" s="146"/>
      <c r="G118" s="648"/>
      <c r="H118" s="89"/>
      <c r="I118" s="89"/>
      <c r="J118" s="648"/>
      <c r="K118" s="43"/>
      <c r="L118" s="35" t="str">
        <f t="shared" si="26"/>
        <v/>
      </c>
      <c r="M118" s="35" t="str">
        <f t="shared" si="27"/>
        <v/>
      </c>
      <c r="N118" s="475" t="str">
        <f t="shared" si="28"/>
        <v/>
      </c>
      <c r="O118" s="473" t="str">
        <f t="shared" si="18"/>
        <v/>
      </c>
      <c r="P118" s="37" t="str">
        <f t="shared" si="29"/>
        <v/>
      </c>
      <c r="Q118" s="68" t="str">
        <f t="shared" si="19"/>
        <v/>
      </c>
      <c r="R118" s="42" t="str">
        <f t="shared" si="20"/>
        <v/>
      </c>
      <c r="S118" s="37" t="str">
        <f t="shared" si="30"/>
        <v/>
      </c>
      <c r="T118" s="68" t="str">
        <f t="shared" si="21"/>
        <v/>
      </c>
      <c r="U118" s="42" t="str">
        <f t="shared" si="22"/>
        <v/>
      </c>
      <c r="V118" s="37" t="str">
        <f t="shared" si="31"/>
        <v/>
      </c>
      <c r="W118" s="105" t="str">
        <f t="shared" si="23"/>
        <v/>
      </c>
      <c r="X118" s="41" t="str">
        <f t="shared" si="32"/>
        <v/>
      </c>
      <c r="Y118" s="41" t="str">
        <f t="shared" si="33"/>
        <v/>
      </c>
      <c r="Z118" s="41" t="str">
        <f t="shared" si="34"/>
        <v/>
      </c>
      <c r="AA118" s="72" t="str">
        <f t="shared" si="35"/>
        <v/>
      </c>
      <c r="AB118" s="4" t="str">
        <f t="shared" si="24"/>
        <v>Empty</v>
      </c>
      <c r="AC118" s="4" t="str">
        <f t="shared" si="25"/>
        <v>empty</v>
      </c>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row>
    <row r="119" spans="2:256" s="4" customFormat="1" ht="17.25" customHeight="1" x14ac:dyDescent="0.2">
      <c r="B119" s="106">
        <v>97</v>
      </c>
      <c r="C119" s="60"/>
      <c r="D119" s="87"/>
      <c r="E119" s="60"/>
      <c r="F119" s="146"/>
      <c r="G119" s="648"/>
      <c r="H119" s="89"/>
      <c r="I119" s="89"/>
      <c r="J119" s="648"/>
      <c r="K119" s="43"/>
      <c r="L119" s="35" t="str">
        <f t="shared" si="26"/>
        <v/>
      </c>
      <c r="M119" s="35" t="str">
        <f t="shared" si="27"/>
        <v/>
      </c>
      <c r="N119" s="475" t="str">
        <f t="shared" si="28"/>
        <v/>
      </c>
      <c r="O119" s="473" t="str">
        <f t="shared" si="18"/>
        <v/>
      </c>
      <c r="P119" s="37" t="str">
        <f t="shared" si="29"/>
        <v/>
      </c>
      <c r="Q119" s="68" t="str">
        <f t="shared" si="19"/>
        <v/>
      </c>
      <c r="R119" s="42" t="str">
        <f t="shared" si="20"/>
        <v/>
      </c>
      <c r="S119" s="37" t="str">
        <f t="shared" si="30"/>
        <v/>
      </c>
      <c r="T119" s="68" t="str">
        <f t="shared" si="21"/>
        <v/>
      </c>
      <c r="U119" s="42" t="str">
        <f t="shared" si="22"/>
        <v/>
      </c>
      <c r="V119" s="37" t="str">
        <f t="shared" si="31"/>
        <v/>
      </c>
      <c r="W119" s="105" t="str">
        <f t="shared" si="23"/>
        <v/>
      </c>
      <c r="X119" s="41" t="str">
        <f t="shared" si="32"/>
        <v/>
      </c>
      <c r="Y119" s="41" t="str">
        <f t="shared" si="33"/>
        <v/>
      </c>
      <c r="Z119" s="41" t="str">
        <f t="shared" si="34"/>
        <v/>
      </c>
      <c r="AA119" s="72" t="str">
        <f t="shared" si="35"/>
        <v/>
      </c>
      <c r="AB119" s="4" t="str">
        <f t="shared" si="24"/>
        <v>Empty</v>
      </c>
      <c r="AC119" s="4" t="str">
        <f t="shared" si="25"/>
        <v>empty</v>
      </c>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row>
    <row r="120" spans="2:256" s="4" customFormat="1" ht="17.25" customHeight="1" x14ac:dyDescent="0.2">
      <c r="B120" s="106">
        <v>98</v>
      </c>
      <c r="C120" s="60"/>
      <c r="D120" s="87"/>
      <c r="E120" s="60"/>
      <c r="F120" s="146"/>
      <c r="G120" s="648"/>
      <c r="H120" s="89"/>
      <c r="I120" s="89"/>
      <c r="J120" s="648"/>
      <c r="K120" s="43"/>
      <c r="L120" s="35" t="str">
        <f t="shared" si="26"/>
        <v/>
      </c>
      <c r="M120" s="35" t="str">
        <f t="shared" si="27"/>
        <v/>
      </c>
      <c r="N120" s="475" t="str">
        <f t="shared" si="28"/>
        <v/>
      </c>
      <c r="O120" s="473" t="str">
        <f t="shared" si="18"/>
        <v/>
      </c>
      <c r="P120" s="37" t="str">
        <f t="shared" si="29"/>
        <v/>
      </c>
      <c r="Q120" s="68" t="str">
        <f t="shared" si="19"/>
        <v/>
      </c>
      <c r="R120" s="42" t="str">
        <f t="shared" si="20"/>
        <v/>
      </c>
      <c r="S120" s="37" t="str">
        <f t="shared" si="30"/>
        <v/>
      </c>
      <c r="T120" s="68" t="str">
        <f t="shared" si="21"/>
        <v/>
      </c>
      <c r="U120" s="42" t="str">
        <f t="shared" si="22"/>
        <v/>
      </c>
      <c r="V120" s="37" t="str">
        <f t="shared" si="31"/>
        <v/>
      </c>
      <c r="W120" s="105" t="str">
        <f t="shared" si="23"/>
        <v/>
      </c>
      <c r="X120" s="41" t="str">
        <f t="shared" si="32"/>
        <v/>
      </c>
      <c r="Y120" s="41" t="str">
        <f t="shared" si="33"/>
        <v/>
      </c>
      <c r="Z120" s="41" t="str">
        <f t="shared" si="34"/>
        <v/>
      </c>
      <c r="AA120" s="72" t="str">
        <f t="shared" si="35"/>
        <v/>
      </c>
      <c r="AB120" s="4" t="str">
        <f t="shared" si="24"/>
        <v>Empty</v>
      </c>
      <c r="AC120" s="4" t="str">
        <f t="shared" si="25"/>
        <v>empty</v>
      </c>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row>
    <row r="121" spans="2:256" s="4" customFormat="1" ht="17.25" customHeight="1" x14ac:dyDescent="0.2">
      <c r="B121" s="106">
        <v>99</v>
      </c>
      <c r="C121" s="60"/>
      <c r="D121" s="87"/>
      <c r="E121" s="60"/>
      <c r="F121" s="146"/>
      <c r="G121" s="648"/>
      <c r="H121" s="89"/>
      <c r="I121" s="89"/>
      <c r="J121" s="648"/>
      <c r="K121" s="43"/>
      <c r="L121" s="35" t="str">
        <f t="shared" si="26"/>
        <v/>
      </c>
      <c r="M121" s="35" t="str">
        <f t="shared" si="27"/>
        <v/>
      </c>
      <c r="N121" s="475" t="str">
        <f t="shared" si="28"/>
        <v/>
      </c>
      <c r="O121" s="473" t="str">
        <f t="shared" si="18"/>
        <v/>
      </c>
      <c r="P121" s="37" t="str">
        <f t="shared" si="29"/>
        <v/>
      </c>
      <c r="Q121" s="68" t="str">
        <f t="shared" si="19"/>
        <v/>
      </c>
      <c r="R121" s="42" t="str">
        <f t="shared" si="20"/>
        <v/>
      </c>
      <c r="S121" s="37" t="str">
        <f t="shared" si="30"/>
        <v/>
      </c>
      <c r="T121" s="68" t="str">
        <f t="shared" si="21"/>
        <v/>
      </c>
      <c r="U121" s="42" t="str">
        <f t="shared" si="22"/>
        <v/>
      </c>
      <c r="V121" s="37" t="str">
        <f t="shared" si="31"/>
        <v/>
      </c>
      <c r="W121" s="105" t="str">
        <f t="shared" si="23"/>
        <v/>
      </c>
      <c r="X121" s="41" t="str">
        <f t="shared" si="32"/>
        <v/>
      </c>
      <c r="Y121" s="41" t="str">
        <f t="shared" si="33"/>
        <v/>
      </c>
      <c r="Z121" s="41" t="str">
        <f t="shared" si="34"/>
        <v/>
      </c>
      <c r="AA121" s="72" t="str">
        <f t="shared" si="35"/>
        <v/>
      </c>
      <c r="AB121" s="4" t="str">
        <f t="shared" si="24"/>
        <v>Empty</v>
      </c>
      <c r="AC121" s="4" t="str">
        <f t="shared" si="25"/>
        <v>empty</v>
      </c>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row>
    <row r="122" spans="2:256" s="4" customFormat="1" ht="17.25" customHeight="1" x14ac:dyDescent="0.2">
      <c r="B122" s="106">
        <v>100</v>
      </c>
      <c r="C122" s="60"/>
      <c r="D122" s="87"/>
      <c r="E122" s="60"/>
      <c r="F122" s="146"/>
      <c r="G122" s="648"/>
      <c r="H122" s="89"/>
      <c r="I122" s="89"/>
      <c r="J122" s="648"/>
      <c r="K122" s="43"/>
      <c r="L122" s="35" t="str">
        <f t="shared" si="26"/>
        <v/>
      </c>
      <c r="M122" s="35" t="str">
        <f t="shared" si="27"/>
        <v/>
      </c>
      <c r="N122" s="475" t="str">
        <f t="shared" si="28"/>
        <v/>
      </c>
      <c r="O122" s="473" t="str">
        <f t="shared" si="18"/>
        <v/>
      </c>
      <c r="P122" s="37" t="str">
        <f t="shared" si="29"/>
        <v/>
      </c>
      <c r="Q122" s="68" t="str">
        <f t="shared" si="19"/>
        <v/>
      </c>
      <c r="R122" s="42" t="str">
        <f t="shared" si="20"/>
        <v/>
      </c>
      <c r="S122" s="37" t="str">
        <f t="shared" si="30"/>
        <v/>
      </c>
      <c r="T122" s="68" t="str">
        <f t="shared" si="21"/>
        <v/>
      </c>
      <c r="U122" s="42" t="str">
        <f t="shared" si="22"/>
        <v/>
      </c>
      <c r="V122" s="37" t="str">
        <f t="shared" si="31"/>
        <v/>
      </c>
      <c r="W122" s="105" t="str">
        <f t="shared" si="23"/>
        <v/>
      </c>
      <c r="X122" s="41" t="str">
        <f t="shared" si="32"/>
        <v/>
      </c>
      <c r="Y122" s="41" t="str">
        <f t="shared" si="33"/>
        <v/>
      </c>
      <c r="Z122" s="41" t="str">
        <f t="shared" si="34"/>
        <v/>
      </c>
      <c r="AA122" s="72" t="str">
        <f t="shared" si="35"/>
        <v/>
      </c>
      <c r="AB122" s="4" t="str">
        <f t="shared" si="24"/>
        <v>Empty</v>
      </c>
      <c r="AC122" s="4" t="str">
        <f t="shared" si="25"/>
        <v>empty</v>
      </c>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row>
    <row r="123" spans="2:256" s="4" customFormat="1" ht="17.25" customHeight="1" x14ac:dyDescent="0.2">
      <c r="B123" s="106">
        <v>101</v>
      </c>
      <c r="C123" s="60"/>
      <c r="D123" s="87"/>
      <c r="E123" s="60"/>
      <c r="F123" s="146"/>
      <c r="G123" s="648"/>
      <c r="H123" s="89"/>
      <c r="I123" s="89"/>
      <c r="J123" s="648"/>
      <c r="K123" s="43"/>
      <c r="L123" s="35" t="str">
        <f t="shared" si="26"/>
        <v/>
      </c>
      <c r="M123" s="35" t="str">
        <f t="shared" si="27"/>
        <v/>
      </c>
      <c r="N123" s="475" t="str">
        <f t="shared" si="28"/>
        <v/>
      </c>
      <c r="O123" s="473" t="str">
        <f t="shared" si="18"/>
        <v/>
      </c>
      <c r="P123" s="37" t="str">
        <f t="shared" si="29"/>
        <v/>
      </c>
      <c r="Q123" s="68" t="str">
        <f t="shared" si="19"/>
        <v/>
      </c>
      <c r="R123" s="42" t="str">
        <f t="shared" si="20"/>
        <v/>
      </c>
      <c r="S123" s="37" t="str">
        <f t="shared" si="30"/>
        <v/>
      </c>
      <c r="T123" s="68" t="str">
        <f t="shared" si="21"/>
        <v/>
      </c>
      <c r="U123" s="42" t="str">
        <f t="shared" si="22"/>
        <v/>
      </c>
      <c r="V123" s="37" t="str">
        <f t="shared" si="31"/>
        <v/>
      </c>
      <c r="W123" s="105" t="str">
        <f t="shared" si="23"/>
        <v/>
      </c>
      <c r="X123" s="41" t="str">
        <f t="shared" si="32"/>
        <v/>
      </c>
      <c r="Y123" s="41" t="str">
        <f t="shared" si="33"/>
        <v/>
      </c>
      <c r="Z123" s="41" t="str">
        <f t="shared" si="34"/>
        <v/>
      </c>
      <c r="AA123" s="72" t="str">
        <f t="shared" si="35"/>
        <v/>
      </c>
      <c r="AB123" s="4" t="str">
        <f t="shared" si="24"/>
        <v>Empty</v>
      </c>
      <c r="AC123" s="4" t="str">
        <f t="shared" si="25"/>
        <v>empty</v>
      </c>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row>
    <row r="124" spans="2:256" s="4" customFormat="1" ht="17.25" customHeight="1" x14ac:dyDescent="0.2">
      <c r="B124" s="106">
        <v>102</v>
      </c>
      <c r="C124" s="60"/>
      <c r="D124" s="87"/>
      <c r="E124" s="60"/>
      <c r="F124" s="146"/>
      <c r="G124" s="648"/>
      <c r="H124" s="89"/>
      <c r="I124" s="89"/>
      <c r="J124" s="648"/>
      <c r="K124" s="43"/>
      <c r="L124" s="35" t="str">
        <f t="shared" si="26"/>
        <v/>
      </c>
      <c r="M124" s="35" t="str">
        <f t="shared" si="27"/>
        <v/>
      </c>
      <c r="N124" s="475" t="str">
        <f t="shared" si="28"/>
        <v/>
      </c>
      <c r="O124" s="473" t="str">
        <f t="shared" si="18"/>
        <v/>
      </c>
      <c r="P124" s="37" t="str">
        <f t="shared" si="29"/>
        <v/>
      </c>
      <c r="Q124" s="68" t="str">
        <f t="shared" si="19"/>
        <v/>
      </c>
      <c r="R124" s="42" t="str">
        <f t="shared" si="20"/>
        <v/>
      </c>
      <c r="S124" s="37" t="str">
        <f t="shared" si="30"/>
        <v/>
      </c>
      <c r="T124" s="68" t="str">
        <f t="shared" si="21"/>
        <v/>
      </c>
      <c r="U124" s="42" t="str">
        <f t="shared" si="22"/>
        <v/>
      </c>
      <c r="V124" s="37" t="str">
        <f t="shared" si="31"/>
        <v/>
      </c>
      <c r="W124" s="105" t="str">
        <f t="shared" si="23"/>
        <v/>
      </c>
      <c r="X124" s="41" t="str">
        <f t="shared" si="32"/>
        <v/>
      </c>
      <c r="Y124" s="41" t="str">
        <f t="shared" si="33"/>
        <v/>
      </c>
      <c r="Z124" s="41" t="str">
        <f t="shared" si="34"/>
        <v/>
      </c>
      <c r="AA124" s="72" t="str">
        <f t="shared" si="35"/>
        <v/>
      </c>
      <c r="AB124" s="4" t="str">
        <f t="shared" si="24"/>
        <v>Empty</v>
      </c>
      <c r="AC124" s="4" t="str">
        <f t="shared" si="25"/>
        <v>empty</v>
      </c>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row>
    <row r="125" spans="2:256" s="4" customFormat="1" ht="17.25" customHeight="1" x14ac:dyDescent="0.2">
      <c r="B125" s="106">
        <v>103</v>
      </c>
      <c r="C125" s="60"/>
      <c r="D125" s="87"/>
      <c r="E125" s="60"/>
      <c r="F125" s="146"/>
      <c r="G125" s="648"/>
      <c r="H125" s="89"/>
      <c r="I125" s="89"/>
      <c r="J125" s="648"/>
      <c r="K125" s="43"/>
      <c r="L125" s="35" t="str">
        <f t="shared" si="26"/>
        <v/>
      </c>
      <c r="M125" s="35" t="str">
        <f t="shared" si="27"/>
        <v/>
      </c>
      <c r="N125" s="475" t="str">
        <f t="shared" si="28"/>
        <v/>
      </c>
      <c r="O125" s="473" t="str">
        <f t="shared" si="18"/>
        <v/>
      </c>
      <c r="P125" s="37" t="str">
        <f t="shared" si="29"/>
        <v/>
      </c>
      <c r="Q125" s="68" t="str">
        <f t="shared" si="19"/>
        <v/>
      </c>
      <c r="R125" s="42" t="str">
        <f t="shared" si="20"/>
        <v/>
      </c>
      <c r="S125" s="37" t="str">
        <f t="shared" si="30"/>
        <v/>
      </c>
      <c r="T125" s="68" t="str">
        <f t="shared" si="21"/>
        <v/>
      </c>
      <c r="U125" s="42" t="str">
        <f t="shared" si="22"/>
        <v/>
      </c>
      <c r="V125" s="37" t="str">
        <f t="shared" si="31"/>
        <v/>
      </c>
      <c r="W125" s="105" t="str">
        <f t="shared" si="23"/>
        <v/>
      </c>
      <c r="X125" s="41" t="str">
        <f t="shared" si="32"/>
        <v/>
      </c>
      <c r="Y125" s="41" t="str">
        <f t="shared" si="33"/>
        <v/>
      </c>
      <c r="Z125" s="41" t="str">
        <f t="shared" si="34"/>
        <v/>
      </c>
      <c r="AA125" s="72" t="str">
        <f t="shared" si="35"/>
        <v/>
      </c>
      <c r="AB125" s="4" t="str">
        <f t="shared" si="24"/>
        <v>Empty</v>
      </c>
      <c r="AC125" s="4" t="str">
        <f t="shared" si="25"/>
        <v>empty</v>
      </c>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row>
    <row r="126" spans="2:256" s="4" customFormat="1" ht="17.25" customHeight="1" x14ac:dyDescent="0.2">
      <c r="B126" s="106">
        <v>104</v>
      </c>
      <c r="C126" s="60"/>
      <c r="D126" s="87"/>
      <c r="E126" s="60"/>
      <c r="F126" s="146"/>
      <c r="G126" s="648"/>
      <c r="H126" s="89"/>
      <c r="I126" s="89"/>
      <c r="J126" s="648"/>
      <c r="K126" s="43"/>
      <c r="L126" s="35" t="str">
        <f t="shared" si="26"/>
        <v/>
      </c>
      <c r="M126" s="35" t="str">
        <f t="shared" si="27"/>
        <v/>
      </c>
      <c r="N126" s="475" t="str">
        <f t="shared" si="28"/>
        <v/>
      </c>
      <c r="O126" s="473" t="str">
        <f t="shared" si="18"/>
        <v/>
      </c>
      <c r="P126" s="37" t="str">
        <f t="shared" si="29"/>
        <v/>
      </c>
      <c r="Q126" s="68" t="str">
        <f t="shared" si="19"/>
        <v/>
      </c>
      <c r="R126" s="42" t="str">
        <f t="shared" si="20"/>
        <v/>
      </c>
      <c r="S126" s="37" t="str">
        <f t="shared" si="30"/>
        <v/>
      </c>
      <c r="T126" s="68" t="str">
        <f t="shared" si="21"/>
        <v/>
      </c>
      <c r="U126" s="42" t="str">
        <f t="shared" si="22"/>
        <v/>
      </c>
      <c r="V126" s="37" t="str">
        <f t="shared" si="31"/>
        <v/>
      </c>
      <c r="W126" s="105" t="str">
        <f t="shared" si="23"/>
        <v/>
      </c>
      <c r="X126" s="41" t="str">
        <f t="shared" si="32"/>
        <v/>
      </c>
      <c r="Y126" s="41" t="str">
        <f t="shared" si="33"/>
        <v/>
      </c>
      <c r="Z126" s="41" t="str">
        <f t="shared" si="34"/>
        <v/>
      </c>
      <c r="AA126" s="72" t="str">
        <f t="shared" si="35"/>
        <v/>
      </c>
      <c r="AB126" s="4" t="str">
        <f t="shared" si="24"/>
        <v>Empty</v>
      </c>
      <c r="AC126" s="4" t="str">
        <f t="shared" si="25"/>
        <v>empty</v>
      </c>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row>
    <row r="127" spans="2:256" s="4" customFormat="1" ht="17.25" customHeight="1" x14ac:dyDescent="0.2">
      <c r="B127" s="106">
        <v>105</v>
      </c>
      <c r="C127" s="60"/>
      <c r="D127" s="87"/>
      <c r="E127" s="60"/>
      <c r="F127" s="146"/>
      <c r="G127" s="648"/>
      <c r="H127" s="89"/>
      <c r="I127" s="89"/>
      <c r="J127" s="648"/>
      <c r="K127" s="43"/>
      <c r="L127" s="35" t="str">
        <f t="shared" si="26"/>
        <v/>
      </c>
      <c r="M127" s="35" t="str">
        <f t="shared" si="27"/>
        <v/>
      </c>
      <c r="N127" s="475" t="str">
        <f t="shared" si="28"/>
        <v/>
      </c>
      <c r="O127" s="473" t="str">
        <f t="shared" si="18"/>
        <v/>
      </c>
      <c r="P127" s="37" t="str">
        <f t="shared" si="29"/>
        <v/>
      </c>
      <c r="Q127" s="68" t="str">
        <f t="shared" si="19"/>
        <v/>
      </c>
      <c r="R127" s="42" t="str">
        <f t="shared" si="20"/>
        <v/>
      </c>
      <c r="S127" s="37" t="str">
        <f t="shared" si="30"/>
        <v/>
      </c>
      <c r="T127" s="68" t="str">
        <f t="shared" si="21"/>
        <v/>
      </c>
      <c r="U127" s="42" t="str">
        <f t="shared" si="22"/>
        <v/>
      </c>
      <c r="V127" s="37" t="str">
        <f t="shared" si="31"/>
        <v/>
      </c>
      <c r="W127" s="105" t="str">
        <f t="shared" si="23"/>
        <v/>
      </c>
      <c r="X127" s="41" t="str">
        <f t="shared" si="32"/>
        <v/>
      </c>
      <c r="Y127" s="41" t="str">
        <f t="shared" si="33"/>
        <v/>
      </c>
      <c r="Z127" s="41" t="str">
        <f t="shared" si="34"/>
        <v/>
      </c>
      <c r="AA127" s="72" t="str">
        <f t="shared" si="35"/>
        <v/>
      </c>
      <c r="AB127" s="4" t="str">
        <f t="shared" si="24"/>
        <v>Empty</v>
      </c>
      <c r="AC127" s="4" t="str">
        <f t="shared" si="25"/>
        <v>empty</v>
      </c>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row>
    <row r="128" spans="2:256" s="4" customFormat="1" ht="17.25" customHeight="1" x14ac:dyDescent="0.2">
      <c r="B128" s="106">
        <v>106</v>
      </c>
      <c r="C128" s="60"/>
      <c r="D128" s="87"/>
      <c r="E128" s="60"/>
      <c r="F128" s="146"/>
      <c r="G128" s="648"/>
      <c r="H128" s="89"/>
      <c r="I128" s="89"/>
      <c r="J128" s="648"/>
      <c r="K128" s="43"/>
      <c r="L128" s="35" t="str">
        <f t="shared" si="26"/>
        <v/>
      </c>
      <c r="M128" s="35" t="str">
        <f t="shared" si="27"/>
        <v/>
      </c>
      <c r="N128" s="475" t="str">
        <f t="shared" si="28"/>
        <v/>
      </c>
      <c r="O128" s="473" t="str">
        <f t="shared" si="18"/>
        <v/>
      </c>
      <c r="P128" s="37" t="str">
        <f t="shared" si="29"/>
        <v/>
      </c>
      <c r="Q128" s="68" t="str">
        <f t="shared" si="19"/>
        <v/>
      </c>
      <c r="R128" s="42" t="str">
        <f t="shared" si="20"/>
        <v/>
      </c>
      <c r="S128" s="37" t="str">
        <f t="shared" si="30"/>
        <v/>
      </c>
      <c r="T128" s="68" t="str">
        <f t="shared" si="21"/>
        <v/>
      </c>
      <c r="U128" s="42" t="str">
        <f t="shared" si="22"/>
        <v/>
      </c>
      <c r="V128" s="37" t="str">
        <f t="shared" si="31"/>
        <v/>
      </c>
      <c r="W128" s="105" t="str">
        <f t="shared" si="23"/>
        <v/>
      </c>
      <c r="X128" s="41" t="str">
        <f t="shared" si="32"/>
        <v/>
      </c>
      <c r="Y128" s="41" t="str">
        <f t="shared" si="33"/>
        <v/>
      </c>
      <c r="Z128" s="41" t="str">
        <f t="shared" si="34"/>
        <v/>
      </c>
      <c r="AA128" s="72" t="str">
        <f t="shared" si="35"/>
        <v/>
      </c>
      <c r="AB128" s="4" t="str">
        <f t="shared" si="24"/>
        <v>Empty</v>
      </c>
      <c r="AC128" s="4" t="str">
        <f t="shared" si="25"/>
        <v>empty</v>
      </c>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row>
    <row r="129" spans="2:256" s="4" customFormat="1" ht="17.25" customHeight="1" x14ac:dyDescent="0.2">
      <c r="B129" s="106">
        <v>107</v>
      </c>
      <c r="C129" s="60"/>
      <c r="D129" s="87"/>
      <c r="E129" s="60"/>
      <c r="F129" s="146"/>
      <c r="G129" s="648"/>
      <c r="H129" s="89"/>
      <c r="I129" s="89"/>
      <c r="J129" s="648"/>
      <c r="K129" s="43"/>
      <c r="L129" s="35" t="str">
        <f t="shared" si="26"/>
        <v/>
      </c>
      <c r="M129" s="35" t="str">
        <f t="shared" si="27"/>
        <v/>
      </c>
      <c r="N129" s="475" t="str">
        <f t="shared" si="28"/>
        <v/>
      </c>
      <c r="O129" s="473" t="str">
        <f t="shared" si="18"/>
        <v/>
      </c>
      <c r="P129" s="37" t="str">
        <f t="shared" si="29"/>
        <v/>
      </c>
      <c r="Q129" s="68" t="str">
        <f t="shared" si="19"/>
        <v/>
      </c>
      <c r="R129" s="42" t="str">
        <f t="shared" si="20"/>
        <v/>
      </c>
      <c r="S129" s="37" t="str">
        <f t="shared" si="30"/>
        <v/>
      </c>
      <c r="T129" s="68" t="str">
        <f t="shared" si="21"/>
        <v/>
      </c>
      <c r="U129" s="42" t="str">
        <f t="shared" si="22"/>
        <v/>
      </c>
      <c r="V129" s="37" t="str">
        <f t="shared" si="31"/>
        <v/>
      </c>
      <c r="W129" s="105" t="str">
        <f t="shared" si="23"/>
        <v/>
      </c>
      <c r="X129" s="41" t="str">
        <f t="shared" si="32"/>
        <v/>
      </c>
      <c r="Y129" s="41" t="str">
        <f t="shared" si="33"/>
        <v/>
      </c>
      <c r="Z129" s="41" t="str">
        <f t="shared" si="34"/>
        <v/>
      </c>
      <c r="AA129" s="72" t="str">
        <f t="shared" si="35"/>
        <v/>
      </c>
      <c r="AB129" s="4" t="str">
        <f t="shared" si="24"/>
        <v>Empty</v>
      </c>
      <c r="AC129" s="4" t="str">
        <f t="shared" si="25"/>
        <v>empty</v>
      </c>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row>
    <row r="130" spans="2:256" s="4" customFormat="1" ht="17.25" customHeight="1" x14ac:dyDescent="0.2">
      <c r="B130" s="106">
        <v>108</v>
      </c>
      <c r="C130" s="60"/>
      <c r="D130" s="87"/>
      <c r="E130" s="60"/>
      <c r="F130" s="146"/>
      <c r="G130" s="648"/>
      <c r="H130" s="89"/>
      <c r="I130" s="89"/>
      <c r="J130" s="648"/>
      <c r="K130" s="43"/>
      <c r="L130" s="35" t="str">
        <f t="shared" si="26"/>
        <v/>
      </c>
      <c r="M130" s="35" t="str">
        <f t="shared" si="27"/>
        <v/>
      </c>
      <c r="N130" s="475" t="str">
        <f t="shared" si="28"/>
        <v/>
      </c>
      <c r="O130" s="473" t="str">
        <f t="shared" si="18"/>
        <v/>
      </c>
      <c r="P130" s="37" t="str">
        <f t="shared" si="29"/>
        <v/>
      </c>
      <c r="Q130" s="68" t="str">
        <f t="shared" si="19"/>
        <v/>
      </c>
      <c r="R130" s="42" t="str">
        <f t="shared" si="20"/>
        <v/>
      </c>
      <c r="S130" s="37" t="str">
        <f t="shared" si="30"/>
        <v/>
      </c>
      <c r="T130" s="68" t="str">
        <f t="shared" si="21"/>
        <v/>
      </c>
      <c r="U130" s="42" t="str">
        <f t="shared" si="22"/>
        <v/>
      </c>
      <c r="V130" s="37" t="str">
        <f t="shared" si="31"/>
        <v/>
      </c>
      <c r="W130" s="105" t="str">
        <f t="shared" si="23"/>
        <v/>
      </c>
      <c r="X130" s="41" t="str">
        <f t="shared" si="32"/>
        <v/>
      </c>
      <c r="Y130" s="41" t="str">
        <f t="shared" si="33"/>
        <v/>
      </c>
      <c r="Z130" s="41" t="str">
        <f t="shared" si="34"/>
        <v/>
      </c>
      <c r="AA130" s="72" t="str">
        <f t="shared" si="35"/>
        <v/>
      </c>
      <c r="AB130" s="4" t="str">
        <f t="shared" si="24"/>
        <v>Empty</v>
      </c>
      <c r="AC130" s="4" t="str">
        <f t="shared" si="25"/>
        <v>empty</v>
      </c>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row>
    <row r="131" spans="2:256" s="4" customFormat="1" ht="17.25" customHeight="1" x14ac:dyDescent="0.2">
      <c r="B131" s="106">
        <v>109</v>
      </c>
      <c r="C131" s="60"/>
      <c r="D131" s="87"/>
      <c r="E131" s="60"/>
      <c r="F131" s="146"/>
      <c r="G131" s="648"/>
      <c r="H131" s="89"/>
      <c r="I131" s="89"/>
      <c r="J131" s="648"/>
      <c r="K131" s="43"/>
      <c r="L131" s="35" t="str">
        <f t="shared" si="26"/>
        <v/>
      </c>
      <c r="M131" s="35" t="str">
        <f t="shared" si="27"/>
        <v/>
      </c>
      <c r="N131" s="475" t="str">
        <f t="shared" si="28"/>
        <v/>
      </c>
      <c r="O131" s="473" t="str">
        <f t="shared" si="18"/>
        <v/>
      </c>
      <c r="P131" s="37" t="str">
        <f t="shared" si="29"/>
        <v/>
      </c>
      <c r="Q131" s="68" t="str">
        <f t="shared" si="19"/>
        <v/>
      </c>
      <c r="R131" s="42" t="str">
        <f t="shared" si="20"/>
        <v/>
      </c>
      <c r="S131" s="37" t="str">
        <f t="shared" si="30"/>
        <v/>
      </c>
      <c r="T131" s="68" t="str">
        <f t="shared" si="21"/>
        <v/>
      </c>
      <c r="U131" s="42" t="str">
        <f t="shared" si="22"/>
        <v/>
      </c>
      <c r="V131" s="37" t="str">
        <f t="shared" si="31"/>
        <v/>
      </c>
      <c r="W131" s="105" t="str">
        <f t="shared" si="23"/>
        <v/>
      </c>
      <c r="X131" s="41" t="str">
        <f t="shared" si="32"/>
        <v/>
      </c>
      <c r="Y131" s="41" t="str">
        <f t="shared" si="33"/>
        <v/>
      </c>
      <c r="Z131" s="41" t="str">
        <f t="shared" si="34"/>
        <v/>
      </c>
      <c r="AA131" s="72" t="str">
        <f t="shared" si="35"/>
        <v/>
      </c>
      <c r="AB131" s="4" t="str">
        <f t="shared" si="24"/>
        <v>Empty</v>
      </c>
      <c r="AC131" s="4" t="str">
        <f t="shared" si="25"/>
        <v>empty</v>
      </c>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row>
    <row r="132" spans="2:256" s="4" customFormat="1" ht="17.25" customHeight="1" x14ac:dyDescent="0.2">
      <c r="B132" s="106">
        <v>110</v>
      </c>
      <c r="C132" s="60"/>
      <c r="D132" s="87"/>
      <c r="E132" s="60"/>
      <c r="F132" s="146"/>
      <c r="G132" s="648"/>
      <c r="H132" s="89"/>
      <c r="I132" s="89"/>
      <c r="J132" s="648"/>
      <c r="K132" s="43"/>
      <c r="L132" s="35" t="str">
        <f t="shared" si="26"/>
        <v/>
      </c>
      <c r="M132" s="35" t="str">
        <f t="shared" si="27"/>
        <v/>
      </c>
      <c r="N132" s="475" t="str">
        <f t="shared" si="28"/>
        <v/>
      </c>
      <c r="O132" s="473" t="str">
        <f t="shared" si="18"/>
        <v/>
      </c>
      <c r="P132" s="37" t="str">
        <f t="shared" si="29"/>
        <v/>
      </c>
      <c r="Q132" s="68" t="str">
        <f t="shared" si="19"/>
        <v/>
      </c>
      <c r="R132" s="42" t="str">
        <f t="shared" si="20"/>
        <v/>
      </c>
      <c r="S132" s="37" t="str">
        <f t="shared" si="30"/>
        <v/>
      </c>
      <c r="T132" s="68" t="str">
        <f t="shared" si="21"/>
        <v/>
      </c>
      <c r="U132" s="42" t="str">
        <f t="shared" si="22"/>
        <v/>
      </c>
      <c r="V132" s="37" t="str">
        <f t="shared" si="31"/>
        <v/>
      </c>
      <c r="W132" s="105" t="str">
        <f t="shared" si="23"/>
        <v/>
      </c>
      <c r="X132" s="41" t="str">
        <f t="shared" si="32"/>
        <v/>
      </c>
      <c r="Y132" s="41" t="str">
        <f t="shared" si="33"/>
        <v/>
      </c>
      <c r="Z132" s="41" t="str">
        <f t="shared" si="34"/>
        <v/>
      </c>
      <c r="AA132" s="72" t="str">
        <f t="shared" si="35"/>
        <v/>
      </c>
      <c r="AB132" s="4" t="str">
        <f t="shared" si="24"/>
        <v>Empty</v>
      </c>
      <c r="AC132" s="4" t="str">
        <f t="shared" si="25"/>
        <v>empty</v>
      </c>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row>
    <row r="133" spans="2:256" s="4" customFormat="1" ht="17.25" customHeight="1" x14ac:dyDescent="0.2">
      <c r="B133" s="106">
        <v>111</v>
      </c>
      <c r="C133" s="60"/>
      <c r="D133" s="87"/>
      <c r="E133" s="60"/>
      <c r="F133" s="146"/>
      <c r="G133" s="648"/>
      <c r="H133" s="89"/>
      <c r="I133" s="89"/>
      <c r="J133" s="648"/>
      <c r="K133" s="43"/>
      <c r="L133" s="35" t="str">
        <f t="shared" si="26"/>
        <v/>
      </c>
      <c r="M133" s="35" t="str">
        <f t="shared" si="27"/>
        <v/>
      </c>
      <c r="N133" s="475" t="str">
        <f t="shared" si="28"/>
        <v/>
      </c>
      <c r="O133" s="473" t="str">
        <f t="shared" si="18"/>
        <v/>
      </c>
      <c r="P133" s="37" t="str">
        <f t="shared" si="29"/>
        <v/>
      </c>
      <c r="Q133" s="68" t="str">
        <f t="shared" si="19"/>
        <v/>
      </c>
      <c r="R133" s="42" t="str">
        <f t="shared" si="20"/>
        <v/>
      </c>
      <c r="S133" s="37" t="str">
        <f t="shared" si="30"/>
        <v/>
      </c>
      <c r="T133" s="68" t="str">
        <f t="shared" si="21"/>
        <v/>
      </c>
      <c r="U133" s="42" t="str">
        <f t="shared" si="22"/>
        <v/>
      </c>
      <c r="V133" s="37" t="str">
        <f t="shared" si="31"/>
        <v/>
      </c>
      <c r="W133" s="105" t="str">
        <f t="shared" si="23"/>
        <v/>
      </c>
      <c r="X133" s="41" t="str">
        <f t="shared" si="32"/>
        <v/>
      </c>
      <c r="Y133" s="41" t="str">
        <f t="shared" si="33"/>
        <v/>
      </c>
      <c r="Z133" s="41" t="str">
        <f t="shared" si="34"/>
        <v/>
      </c>
      <c r="AA133" s="72" t="str">
        <f t="shared" si="35"/>
        <v/>
      </c>
      <c r="AB133" s="4" t="str">
        <f t="shared" si="24"/>
        <v>Empty</v>
      </c>
      <c r="AC133" s="4" t="str">
        <f t="shared" si="25"/>
        <v>empty</v>
      </c>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row>
    <row r="134" spans="2:256" s="4" customFormat="1" ht="17.25" customHeight="1" x14ac:dyDescent="0.2">
      <c r="B134" s="106">
        <v>112</v>
      </c>
      <c r="C134" s="60"/>
      <c r="D134" s="87"/>
      <c r="E134" s="60"/>
      <c r="F134" s="146"/>
      <c r="G134" s="648"/>
      <c r="H134" s="89"/>
      <c r="I134" s="89"/>
      <c r="J134" s="648"/>
      <c r="K134" s="43"/>
      <c r="L134" s="35" t="str">
        <f t="shared" si="26"/>
        <v/>
      </c>
      <c r="M134" s="35" t="str">
        <f t="shared" si="27"/>
        <v/>
      </c>
      <c r="N134" s="475" t="str">
        <f t="shared" si="28"/>
        <v/>
      </c>
      <c r="O134" s="473" t="str">
        <f t="shared" si="18"/>
        <v/>
      </c>
      <c r="P134" s="37" t="str">
        <f t="shared" si="29"/>
        <v/>
      </c>
      <c r="Q134" s="68" t="str">
        <f t="shared" si="19"/>
        <v/>
      </c>
      <c r="R134" s="42" t="str">
        <f t="shared" si="20"/>
        <v/>
      </c>
      <c r="S134" s="37" t="str">
        <f t="shared" si="30"/>
        <v/>
      </c>
      <c r="T134" s="68" t="str">
        <f t="shared" si="21"/>
        <v/>
      </c>
      <c r="U134" s="42" t="str">
        <f t="shared" si="22"/>
        <v/>
      </c>
      <c r="V134" s="37" t="str">
        <f t="shared" si="31"/>
        <v/>
      </c>
      <c r="W134" s="105" t="str">
        <f t="shared" si="23"/>
        <v/>
      </c>
      <c r="X134" s="41" t="str">
        <f t="shared" si="32"/>
        <v/>
      </c>
      <c r="Y134" s="41" t="str">
        <f t="shared" si="33"/>
        <v/>
      </c>
      <c r="Z134" s="41" t="str">
        <f t="shared" si="34"/>
        <v/>
      </c>
      <c r="AA134" s="72" t="str">
        <f t="shared" si="35"/>
        <v/>
      </c>
      <c r="AB134" s="4" t="str">
        <f t="shared" si="24"/>
        <v>Empty</v>
      </c>
      <c r="AC134" s="4" t="str">
        <f t="shared" si="25"/>
        <v>empty</v>
      </c>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row>
    <row r="135" spans="2:256" s="4" customFormat="1" ht="17.25" customHeight="1" x14ac:dyDescent="0.2">
      <c r="B135" s="106">
        <v>113</v>
      </c>
      <c r="C135" s="60"/>
      <c r="D135" s="87"/>
      <c r="E135" s="60"/>
      <c r="F135" s="146"/>
      <c r="G135" s="648"/>
      <c r="H135" s="89"/>
      <c r="I135" s="89"/>
      <c r="J135" s="648"/>
      <c r="K135" s="43"/>
      <c r="L135" s="35" t="str">
        <f t="shared" si="26"/>
        <v/>
      </c>
      <c r="M135" s="35" t="str">
        <f t="shared" si="27"/>
        <v/>
      </c>
      <c r="N135" s="475" t="str">
        <f t="shared" si="28"/>
        <v/>
      </c>
      <c r="O135" s="473" t="str">
        <f t="shared" si="18"/>
        <v/>
      </c>
      <c r="P135" s="37" t="str">
        <f t="shared" si="29"/>
        <v/>
      </c>
      <c r="Q135" s="68" t="str">
        <f t="shared" si="19"/>
        <v/>
      </c>
      <c r="R135" s="42" t="str">
        <f t="shared" si="20"/>
        <v/>
      </c>
      <c r="S135" s="37" t="str">
        <f t="shared" si="30"/>
        <v/>
      </c>
      <c r="T135" s="68" t="str">
        <f t="shared" si="21"/>
        <v/>
      </c>
      <c r="U135" s="42" t="str">
        <f t="shared" si="22"/>
        <v/>
      </c>
      <c r="V135" s="37" t="str">
        <f t="shared" si="31"/>
        <v/>
      </c>
      <c r="W135" s="105" t="str">
        <f t="shared" si="23"/>
        <v/>
      </c>
      <c r="X135" s="41" t="str">
        <f t="shared" si="32"/>
        <v/>
      </c>
      <c r="Y135" s="41" t="str">
        <f t="shared" si="33"/>
        <v/>
      </c>
      <c r="Z135" s="41" t="str">
        <f t="shared" si="34"/>
        <v/>
      </c>
      <c r="AA135" s="72" t="str">
        <f t="shared" si="35"/>
        <v/>
      </c>
      <c r="AB135" s="4" t="str">
        <f t="shared" si="24"/>
        <v>Empty</v>
      </c>
      <c r="AC135" s="4" t="str">
        <f t="shared" si="25"/>
        <v>empty</v>
      </c>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row>
    <row r="136" spans="2:256" s="4" customFormat="1" ht="17.25" customHeight="1" x14ac:dyDescent="0.2">
      <c r="B136" s="106">
        <v>114</v>
      </c>
      <c r="C136" s="60"/>
      <c r="D136" s="87"/>
      <c r="E136" s="60"/>
      <c r="F136" s="146"/>
      <c r="G136" s="648"/>
      <c r="H136" s="89"/>
      <c r="I136" s="89"/>
      <c r="J136" s="648"/>
      <c r="K136" s="43"/>
      <c r="L136" s="35" t="str">
        <f t="shared" si="26"/>
        <v/>
      </c>
      <c r="M136" s="35" t="str">
        <f t="shared" si="27"/>
        <v/>
      </c>
      <c r="N136" s="475" t="str">
        <f t="shared" si="28"/>
        <v/>
      </c>
      <c r="O136" s="473" t="str">
        <f t="shared" si="18"/>
        <v/>
      </c>
      <c r="P136" s="37" t="str">
        <f t="shared" si="29"/>
        <v/>
      </c>
      <c r="Q136" s="68" t="str">
        <f t="shared" si="19"/>
        <v/>
      </c>
      <c r="R136" s="42" t="str">
        <f t="shared" si="20"/>
        <v/>
      </c>
      <c r="S136" s="37" t="str">
        <f t="shared" si="30"/>
        <v/>
      </c>
      <c r="T136" s="68" t="str">
        <f t="shared" si="21"/>
        <v/>
      </c>
      <c r="U136" s="42" t="str">
        <f t="shared" si="22"/>
        <v/>
      </c>
      <c r="V136" s="37" t="str">
        <f t="shared" si="31"/>
        <v/>
      </c>
      <c r="W136" s="105" t="str">
        <f t="shared" si="23"/>
        <v/>
      </c>
      <c r="X136" s="41" t="str">
        <f t="shared" si="32"/>
        <v/>
      </c>
      <c r="Y136" s="41" t="str">
        <f t="shared" si="33"/>
        <v/>
      </c>
      <c r="Z136" s="41" t="str">
        <f t="shared" si="34"/>
        <v/>
      </c>
      <c r="AA136" s="72" t="str">
        <f t="shared" si="35"/>
        <v/>
      </c>
      <c r="AB136" s="4" t="str">
        <f t="shared" si="24"/>
        <v>Empty</v>
      </c>
      <c r="AC136" s="4" t="str">
        <f t="shared" si="25"/>
        <v>empty</v>
      </c>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row>
    <row r="137" spans="2:256" s="4" customFormat="1" ht="17.25" customHeight="1" x14ac:dyDescent="0.2">
      <c r="B137" s="106">
        <v>115</v>
      </c>
      <c r="C137" s="60"/>
      <c r="D137" s="87"/>
      <c r="E137" s="60"/>
      <c r="F137" s="146"/>
      <c r="G137" s="648"/>
      <c r="H137" s="89"/>
      <c r="I137" s="89"/>
      <c r="J137" s="648"/>
      <c r="K137" s="43"/>
      <c r="L137" s="35" t="str">
        <f t="shared" si="26"/>
        <v/>
      </c>
      <c r="M137" s="35" t="str">
        <f t="shared" si="27"/>
        <v/>
      </c>
      <c r="N137" s="475" t="str">
        <f t="shared" si="28"/>
        <v/>
      </c>
      <c r="O137" s="473" t="str">
        <f t="shared" si="18"/>
        <v/>
      </c>
      <c r="P137" s="37" t="str">
        <f t="shared" si="29"/>
        <v/>
      </c>
      <c r="Q137" s="68" t="str">
        <f t="shared" si="19"/>
        <v/>
      </c>
      <c r="R137" s="42" t="str">
        <f t="shared" si="20"/>
        <v/>
      </c>
      <c r="S137" s="37" t="str">
        <f t="shared" si="30"/>
        <v/>
      </c>
      <c r="T137" s="68" t="str">
        <f t="shared" si="21"/>
        <v/>
      </c>
      <c r="U137" s="42" t="str">
        <f t="shared" si="22"/>
        <v/>
      </c>
      <c r="V137" s="37" t="str">
        <f t="shared" si="31"/>
        <v/>
      </c>
      <c r="W137" s="105" t="str">
        <f t="shared" si="23"/>
        <v/>
      </c>
      <c r="X137" s="41" t="str">
        <f t="shared" si="32"/>
        <v/>
      </c>
      <c r="Y137" s="41" t="str">
        <f t="shared" si="33"/>
        <v/>
      </c>
      <c r="Z137" s="41" t="str">
        <f t="shared" si="34"/>
        <v/>
      </c>
      <c r="AA137" s="72" t="str">
        <f t="shared" si="35"/>
        <v/>
      </c>
      <c r="AB137" s="4" t="str">
        <f t="shared" si="24"/>
        <v>Empty</v>
      </c>
      <c r="AC137" s="4" t="str">
        <f t="shared" si="25"/>
        <v>empty</v>
      </c>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row>
    <row r="138" spans="2:256" s="4" customFormat="1" ht="17.25" customHeight="1" x14ac:dyDescent="0.2">
      <c r="B138" s="106">
        <v>116</v>
      </c>
      <c r="C138" s="60"/>
      <c r="D138" s="87"/>
      <c r="E138" s="60"/>
      <c r="F138" s="146"/>
      <c r="G138" s="648"/>
      <c r="H138" s="89"/>
      <c r="I138" s="89"/>
      <c r="J138" s="648"/>
      <c r="K138" s="43"/>
      <c r="L138" s="35" t="str">
        <f t="shared" si="26"/>
        <v/>
      </c>
      <c r="M138" s="35" t="str">
        <f t="shared" si="27"/>
        <v/>
      </c>
      <c r="N138" s="475" t="str">
        <f t="shared" si="28"/>
        <v/>
      </c>
      <c r="O138" s="473" t="str">
        <f t="shared" si="18"/>
        <v/>
      </c>
      <c r="P138" s="37" t="str">
        <f t="shared" si="29"/>
        <v/>
      </c>
      <c r="Q138" s="68" t="str">
        <f t="shared" si="19"/>
        <v/>
      </c>
      <c r="R138" s="42" t="str">
        <f t="shared" si="20"/>
        <v/>
      </c>
      <c r="S138" s="37" t="str">
        <f t="shared" si="30"/>
        <v/>
      </c>
      <c r="T138" s="68" t="str">
        <f t="shared" si="21"/>
        <v/>
      </c>
      <c r="U138" s="42" t="str">
        <f t="shared" si="22"/>
        <v/>
      </c>
      <c r="V138" s="37" t="str">
        <f t="shared" si="31"/>
        <v/>
      </c>
      <c r="W138" s="105" t="str">
        <f t="shared" si="23"/>
        <v/>
      </c>
      <c r="X138" s="41" t="str">
        <f t="shared" si="32"/>
        <v/>
      </c>
      <c r="Y138" s="41" t="str">
        <f t="shared" si="33"/>
        <v/>
      </c>
      <c r="Z138" s="41" t="str">
        <f t="shared" si="34"/>
        <v/>
      </c>
      <c r="AA138" s="72" t="str">
        <f t="shared" si="35"/>
        <v/>
      </c>
      <c r="AB138" s="4" t="str">
        <f t="shared" si="24"/>
        <v>Empty</v>
      </c>
      <c r="AC138" s="4" t="str">
        <f t="shared" si="25"/>
        <v>empty</v>
      </c>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row>
    <row r="139" spans="2:256" s="4" customFormat="1" ht="17.25" customHeight="1" x14ac:dyDescent="0.2">
      <c r="B139" s="106">
        <v>117</v>
      </c>
      <c r="C139" s="60"/>
      <c r="D139" s="87"/>
      <c r="E139" s="60"/>
      <c r="F139" s="146"/>
      <c r="G139" s="648"/>
      <c r="H139" s="89"/>
      <c r="I139" s="89"/>
      <c r="J139" s="648"/>
      <c r="K139" s="43"/>
      <c r="L139" s="35" t="str">
        <f t="shared" si="26"/>
        <v/>
      </c>
      <c r="M139" s="35" t="str">
        <f t="shared" si="27"/>
        <v/>
      </c>
      <c r="N139" s="475" t="str">
        <f t="shared" si="28"/>
        <v/>
      </c>
      <c r="O139" s="473" t="str">
        <f t="shared" si="18"/>
        <v/>
      </c>
      <c r="P139" s="37" t="str">
        <f t="shared" si="29"/>
        <v/>
      </c>
      <c r="Q139" s="68" t="str">
        <f t="shared" si="19"/>
        <v/>
      </c>
      <c r="R139" s="42" t="str">
        <f t="shared" si="20"/>
        <v/>
      </c>
      <c r="S139" s="37" t="str">
        <f t="shared" si="30"/>
        <v/>
      </c>
      <c r="T139" s="68" t="str">
        <f t="shared" si="21"/>
        <v/>
      </c>
      <c r="U139" s="42" t="str">
        <f t="shared" si="22"/>
        <v/>
      </c>
      <c r="V139" s="37" t="str">
        <f t="shared" si="31"/>
        <v/>
      </c>
      <c r="W139" s="105" t="str">
        <f t="shared" si="23"/>
        <v/>
      </c>
      <c r="X139" s="41" t="str">
        <f t="shared" si="32"/>
        <v/>
      </c>
      <c r="Y139" s="41" t="str">
        <f t="shared" si="33"/>
        <v/>
      </c>
      <c r="Z139" s="41" t="str">
        <f t="shared" si="34"/>
        <v/>
      </c>
      <c r="AA139" s="72" t="str">
        <f t="shared" si="35"/>
        <v/>
      </c>
      <c r="AB139" s="4" t="str">
        <f t="shared" si="24"/>
        <v>Empty</v>
      </c>
      <c r="AC139" s="4" t="str">
        <f t="shared" si="25"/>
        <v>empty</v>
      </c>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row>
    <row r="140" spans="2:256" s="4" customFormat="1" ht="17.25" customHeight="1" x14ac:dyDescent="0.2">
      <c r="B140" s="106">
        <v>118</v>
      </c>
      <c r="C140" s="61"/>
      <c r="D140" s="88"/>
      <c r="E140" s="61"/>
      <c r="F140" s="147"/>
      <c r="G140" s="649"/>
      <c r="H140" s="90"/>
      <c r="I140" s="90"/>
      <c r="J140" s="649"/>
      <c r="K140" s="43"/>
      <c r="L140" s="35" t="str">
        <f t="shared" si="26"/>
        <v/>
      </c>
      <c r="M140" s="35" t="str">
        <f t="shared" si="27"/>
        <v/>
      </c>
      <c r="N140" s="475" t="str">
        <f t="shared" si="28"/>
        <v/>
      </c>
      <c r="O140" s="473" t="str">
        <f t="shared" si="18"/>
        <v/>
      </c>
      <c r="P140" s="37" t="str">
        <f t="shared" si="29"/>
        <v/>
      </c>
      <c r="Q140" s="68" t="str">
        <f t="shared" si="19"/>
        <v/>
      </c>
      <c r="R140" s="42" t="str">
        <f t="shared" si="20"/>
        <v/>
      </c>
      <c r="S140" s="37" t="str">
        <f t="shared" si="30"/>
        <v/>
      </c>
      <c r="T140" s="68" t="str">
        <f t="shared" si="21"/>
        <v/>
      </c>
      <c r="U140" s="42" t="str">
        <f t="shared" si="22"/>
        <v/>
      </c>
      <c r="V140" s="37" t="str">
        <f t="shared" si="31"/>
        <v/>
      </c>
      <c r="W140" s="105" t="str">
        <f t="shared" si="23"/>
        <v/>
      </c>
      <c r="X140" s="41" t="str">
        <f t="shared" si="32"/>
        <v/>
      </c>
      <c r="Y140" s="41" t="str">
        <f t="shared" si="33"/>
        <v/>
      </c>
      <c r="Z140" s="41" t="str">
        <f t="shared" si="34"/>
        <v/>
      </c>
      <c r="AA140" s="72" t="str">
        <f t="shared" si="35"/>
        <v/>
      </c>
      <c r="AB140" s="4" t="str">
        <f t="shared" si="24"/>
        <v>Empty</v>
      </c>
      <c r="AC140" s="4" t="str">
        <f t="shared" si="25"/>
        <v>empty</v>
      </c>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row>
    <row r="141" spans="2:256" s="4" customFormat="1" ht="17.25" customHeight="1" x14ac:dyDescent="0.2">
      <c r="B141" s="106">
        <v>119</v>
      </c>
      <c r="C141" s="61"/>
      <c r="D141" s="88"/>
      <c r="E141" s="61"/>
      <c r="F141" s="147"/>
      <c r="G141" s="649"/>
      <c r="H141" s="90"/>
      <c r="I141" s="90"/>
      <c r="J141" s="649"/>
      <c r="K141" s="43"/>
      <c r="L141" s="35" t="str">
        <f t="shared" si="26"/>
        <v/>
      </c>
      <c r="M141" s="35" t="str">
        <f t="shared" si="27"/>
        <v/>
      </c>
      <c r="N141" s="475" t="str">
        <f t="shared" si="28"/>
        <v/>
      </c>
      <c r="O141" s="473" t="str">
        <f t="shared" si="18"/>
        <v/>
      </c>
      <c r="P141" s="37" t="str">
        <f t="shared" si="29"/>
        <v/>
      </c>
      <c r="Q141" s="68" t="str">
        <f t="shared" si="19"/>
        <v/>
      </c>
      <c r="R141" s="42" t="str">
        <f t="shared" si="20"/>
        <v/>
      </c>
      <c r="S141" s="37" t="str">
        <f t="shared" si="30"/>
        <v/>
      </c>
      <c r="T141" s="68" t="str">
        <f t="shared" si="21"/>
        <v/>
      </c>
      <c r="U141" s="42" t="str">
        <f t="shared" si="22"/>
        <v/>
      </c>
      <c r="V141" s="37" t="str">
        <f t="shared" si="31"/>
        <v/>
      </c>
      <c r="W141" s="105" t="str">
        <f t="shared" si="23"/>
        <v/>
      </c>
      <c r="X141" s="41" t="str">
        <f t="shared" si="32"/>
        <v/>
      </c>
      <c r="Y141" s="41" t="str">
        <f t="shared" si="33"/>
        <v/>
      </c>
      <c r="Z141" s="41" t="str">
        <f t="shared" si="34"/>
        <v/>
      </c>
      <c r="AA141" s="72" t="str">
        <f t="shared" si="35"/>
        <v/>
      </c>
      <c r="AB141" s="4" t="str">
        <f t="shared" si="24"/>
        <v>Empty</v>
      </c>
      <c r="AC141" s="4" t="str">
        <f t="shared" si="25"/>
        <v>empty</v>
      </c>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row>
    <row r="142" spans="2:256" s="4" customFormat="1" ht="17.25" customHeight="1" x14ac:dyDescent="0.2">
      <c r="B142" s="106">
        <v>120</v>
      </c>
      <c r="C142" s="61"/>
      <c r="D142" s="88"/>
      <c r="E142" s="61"/>
      <c r="F142" s="147"/>
      <c r="G142" s="649"/>
      <c r="H142" s="90"/>
      <c r="I142" s="90"/>
      <c r="J142" s="649"/>
      <c r="K142" s="43"/>
      <c r="L142" s="35" t="str">
        <f t="shared" si="26"/>
        <v/>
      </c>
      <c r="M142" s="35" t="str">
        <f t="shared" si="27"/>
        <v/>
      </c>
      <c r="N142" s="475" t="str">
        <f t="shared" si="28"/>
        <v/>
      </c>
      <c r="O142" s="473" t="str">
        <f t="shared" si="18"/>
        <v/>
      </c>
      <c r="P142" s="37" t="str">
        <f t="shared" si="29"/>
        <v/>
      </c>
      <c r="Q142" s="68" t="str">
        <f t="shared" si="19"/>
        <v/>
      </c>
      <c r="R142" s="42" t="str">
        <f t="shared" si="20"/>
        <v/>
      </c>
      <c r="S142" s="37" t="str">
        <f t="shared" si="30"/>
        <v/>
      </c>
      <c r="T142" s="68" t="str">
        <f t="shared" si="21"/>
        <v/>
      </c>
      <c r="U142" s="42" t="str">
        <f t="shared" si="22"/>
        <v/>
      </c>
      <c r="V142" s="37" t="str">
        <f t="shared" si="31"/>
        <v/>
      </c>
      <c r="W142" s="105" t="str">
        <f t="shared" si="23"/>
        <v/>
      </c>
      <c r="X142" s="41" t="str">
        <f t="shared" si="32"/>
        <v/>
      </c>
      <c r="Y142" s="41" t="str">
        <f t="shared" si="33"/>
        <v/>
      </c>
      <c r="Z142" s="41" t="str">
        <f t="shared" si="34"/>
        <v/>
      </c>
      <c r="AA142" s="72" t="str">
        <f t="shared" si="35"/>
        <v/>
      </c>
      <c r="AB142" s="4" t="str">
        <f t="shared" si="24"/>
        <v>Empty</v>
      </c>
      <c r="AC142" s="4" t="str">
        <f t="shared" si="25"/>
        <v>empty</v>
      </c>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row>
    <row r="143" spans="2:256" s="4" customFormat="1" ht="17.25" customHeight="1" x14ac:dyDescent="0.2">
      <c r="B143" s="106">
        <v>121</v>
      </c>
      <c r="C143" s="61"/>
      <c r="D143" s="88"/>
      <c r="E143" s="61"/>
      <c r="F143" s="147"/>
      <c r="G143" s="649"/>
      <c r="H143" s="90"/>
      <c r="I143" s="90"/>
      <c r="J143" s="649"/>
      <c r="K143" s="43"/>
      <c r="L143" s="35" t="str">
        <f t="shared" si="26"/>
        <v/>
      </c>
      <c r="M143" s="35" t="str">
        <f t="shared" si="27"/>
        <v/>
      </c>
      <c r="N143" s="475" t="str">
        <f t="shared" si="28"/>
        <v/>
      </c>
      <c r="O143" s="473" t="str">
        <f t="shared" si="18"/>
        <v/>
      </c>
      <c r="P143" s="37" t="str">
        <f t="shared" si="29"/>
        <v/>
      </c>
      <c r="Q143" s="68" t="str">
        <f t="shared" si="19"/>
        <v/>
      </c>
      <c r="R143" s="42" t="str">
        <f t="shared" si="20"/>
        <v/>
      </c>
      <c r="S143" s="37" t="str">
        <f t="shared" si="30"/>
        <v/>
      </c>
      <c r="T143" s="68" t="str">
        <f t="shared" si="21"/>
        <v/>
      </c>
      <c r="U143" s="42" t="str">
        <f t="shared" si="22"/>
        <v/>
      </c>
      <c r="V143" s="37" t="str">
        <f t="shared" si="31"/>
        <v/>
      </c>
      <c r="W143" s="105" t="str">
        <f t="shared" si="23"/>
        <v/>
      </c>
      <c r="X143" s="41" t="str">
        <f t="shared" si="32"/>
        <v/>
      </c>
      <c r="Y143" s="41" t="str">
        <f t="shared" si="33"/>
        <v/>
      </c>
      <c r="Z143" s="41" t="str">
        <f t="shared" si="34"/>
        <v/>
      </c>
      <c r="AA143" s="72" t="str">
        <f t="shared" si="35"/>
        <v/>
      </c>
      <c r="AB143" s="4" t="str">
        <f t="shared" si="24"/>
        <v>Empty</v>
      </c>
      <c r="AC143" s="4" t="str">
        <f t="shared" si="25"/>
        <v>empty</v>
      </c>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row>
    <row r="144" spans="2:256" s="4" customFormat="1" ht="17.25" customHeight="1" x14ac:dyDescent="0.2">
      <c r="B144" s="106">
        <v>122</v>
      </c>
      <c r="C144" s="61"/>
      <c r="D144" s="88"/>
      <c r="E144" s="61"/>
      <c r="F144" s="147"/>
      <c r="G144" s="649"/>
      <c r="H144" s="90"/>
      <c r="I144" s="90"/>
      <c r="J144" s="649"/>
      <c r="K144" s="43"/>
      <c r="L144" s="35" t="str">
        <f t="shared" si="26"/>
        <v/>
      </c>
      <c r="M144" s="35" t="str">
        <f t="shared" si="27"/>
        <v/>
      </c>
      <c r="N144" s="475" t="str">
        <f t="shared" si="28"/>
        <v/>
      </c>
      <c r="O144" s="473" t="str">
        <f t="shared" si="18"/>
        <v/>
      </c>
      <c r="P144" s="37" t="str">
        <f t="shared" si="29"/>
        <v/>
      </c>
      <c r="Q144" s="68" t="str">
        <f t="shared" si="19"/>
        <v/>
      </c>
      <c r="R144" s="42" t="str">
        <f t="shared" si="20"/>
        <v/>
      </c>
      <c r="S144" s="37" t="str">
        <f t="shared" si="30"/>
        <v/>
      </c>
      <c r="T144" s="68" t="str">
        <f t="shared" si="21"/>
        <v/>
      </c>
      <c r="U144" s="42" t="str">
        <f t="shared" si="22"/>
        <v/>
      </c>
      <c r="V144" s="37" t="str">
        <f t="shared" si="31"/>
        <v/>
      </c>
      <c r="W144" s="105" t="str">
        <f t="shared" si="23"/>
        <v/>
      </c>
      <c r="X144" s="41" t="str">
        <f t="shared" si="32"/>
        <v/>
      </c>
      <c r="Y144" s="41" t="str">
        <f t="shared" si="33"/>
        <v/>
      </c>
      <c r="Z144" s="41" t="str">
        <f t="shared" si="34"/>
        <v/>
      </c>
      <c r="AA144" s="72" t="str">
        <f t="shared" si="35"/>
        <v/>
      </c>
      <c r="AB144" s="4" t="str">
        <f t="shared" si="24"/>
        <v>Empty</v>
      </c>
      <c r="AC144" s="4" t="str">
        <f t="shared" si="25"/>
        <v>empty</v>
      </c>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row>
    <row r="145" spans="2:256" s="4" customFormat="1" ht="17.25" customHeight="1" x14ac:dyDescent="0.2">
      <c r="B145" s="106">
        <v>123</v>
      </c>
      <c r="C145" s="61"/>
      <c r="D145" s="88"/>
      <c r="E145" s="61"/>
      <c r="F145" s="147"/>
      <c r="G145" s="649"/>
      <c r="H145" s="90"/>
      <c r="I145" s="90"/>
      <c r="J145" s="649"/>
      <c r="K145" s="43"/>
      <c r="L145" s="35" t="str">
        <f t="shared" si="26"/>
        <v/>
      </c>
      <c r="M145" s="35" t="str">
        <f t="shared" si="27"/>
        <v/>
      </c>
      <c r="N145" s="475" t="str">
        <f t="shared" si="28"/>
        <v/>
      </c>
      <c r="O145" s="473" t="str">
        <f t="shared" si="18"/>
        <v/>
      </c>
      <c r="P145" s="37" t="str">
        <f t="shared" si="29"/>
        <v/>
      </c>
      <c r="Q145" s="68" t="str">
        <f t="shared" si="19"/>
        <v/>
      </c>
      <c r="R145" s="42" t="str">
        <f t="shared" si="20"/>
        <v/>
      </c>
      <c r="S145" s="37" t="str">
        <f t="shared" si="30"/>
        <v/>
      </c>
      <c r="T145" s="68" t="str">
        <f t="shared" si="21"/>
        <v/>
      </c>
      <c r="U145" s="42" t="str">
        <f t="shared" si="22"/>
        <v/>
      </c>
      <c r="V145" s="37" t="str">
        <f t="shared" si="31"/>
        <v/>
      </c>
      <c r="W145" s="105" t="str">
        <f t="shared" si="23"/>
        <v/>
      </c>
      <c r="X145" s="41" t="str">
        <f t="shared" si="32"/>
        <v/>
      </c>
      <c r="Y145" s="41" t="str">
        <f t="shared" si="33"/>
        <v/>
      </c>
      <c r="Z145" s="41" t="str">
        <f t="shared" si="34"/>
        <v/>
      </c>
      <c r="AA145" s="72" t="str">
        <f t="shared" si="35"/>
        <v/>
      </c>
      <c r="AB145" s="4" t="str">
        <f t="shared" si="24"/>
        <v>Empty</v>
      </c>
      <c r="AC145" s="4" t="str">
        <f t="shared" si="25"/>
        <v>empty</v>
      </c>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row>
    <row r="146" spans="2:256" s="4" customFormat="1" ht="17.25" customHeight="1" x14ac:dyDescent="0.2">
      <c r="B146" s="106">
        <v>124</v>
      </c>
      <c r="C146" s="61"/>
      <c r="D146" s="88"/>
      <c r="E146" s="61"/>
      <c r="F146" s="147"/>
      <c r="G146" s="649"/>
      <c r="H146" s="90"/>
      <c r="I146" s="90"/>
      <c r="J146" s="649"/>
      <c r="K146" s="43"/>
      <c r="L146" s="35" t="str">
        <f t="shared" si="26"/>
        <v/>
      </c>
      <c r="M146" s="35" t="str">
        <f t="shared" si="27"/>
        <v/>
      </c>
      <c r="N146" s="475" t="str">
        <f t="shared" si="28"/>
        <v/>
      </c>
      <c r="O146" s="473" t="str">
        <f t="shared" si="18"/>
        <v/>
      </c>
      <c r="P146" s="37" t="str">
        <f t="shared" si="29"/>
        <v/>
      </c>
      <c r="Q146" s="68" t="str">
        <f t="shared" si="19"/>
        <v/>
      </c>
      <c r="R146" s="42" t="str">
        <f t="shared" si="20"/>
        <v/>
      </c>
      <c r="S146" s="37" t="str">
        <f t="shared" si="30"/>
        <v/>
      </c>
      <c r="T146" s="68" t="str">
        <f t="shared" si="21"/>
        <v/>
      </c>
      <c r="U146" s="42" t="str">
        <f t="shared" si="22"/>
        <v/>
      </c>
      <c r="V146" s="37" t="str">
        <f t="shared" si="31"/>
        <v/>
      </c>
      <c r="W146" s="105" t="str">
        <f t="shared" si="23"/>
        <v/>
      </c>
      <c r="X146" s="41" t="str">
        <f t="shared" si="32"/>
        <v/>
      </c>
      <c r="Y146" s="41" t="str">
        <f t="shared" si="33"/>
        <v/>
      </c>
      <c r="Z146" s="41" t="str">
        <f t="shared" si="34"/>
        <v/>
      </c>
      <c r="AA146" s="72" t="str">
        <f t="shared" si="35"/>
        <v/>
      </c>
      <c r="AB146" s="4" t="str">
        <f t="shared" si="24"/>
        <v>Empty</v>
      </c>
      <c r="AC146" s="4" t="str">
        <f t="shared" si="25"/>
        <v>empty</v>
      </c>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row>
    <row r="147" spans="2:256" s="4" customFormat="1" ht="17.25" customHeight="1" x14ac:dyDescent="0.2">
      <c r="B147" s="106">
        <v>125</v>
      </c>
      <c r="C147" s="61"/>
      <c r="D147" s="88"/>
      <c r="E147" s="61"/>
      <c r="F147" s="147"/>
      <c r="G147" s="649"/>
      <c r="H147" s="90"/>
      <c r="I147" s="90"/>
      <c r="J147" s="649"/>
      <c r="K147" s="43"/>
      <c r="L147" s="35" t="str">
        <f t="shared" si="26"/>
        <v/>
      </c>
      <c r="M147" s="35" t="str">
        <f t="shared" si="27"/>
        <v/>
      </c>
      <c r="N147" s="475" t="str">
        <f t="shared" si="28"/>
        <v/>
      </c>
      <c r="O147" s="473" t="str">
        <f t="shared" si="18"/>
        <v/>
      </c>
      <c r="P147" s="37" t="str">
        <f t="shared" si="29"/>
        <v/>
      </c>
      <c r="Q147" s="68" t="str">
        <f t="shared" si="19"/>
        <v/>
      </c>
      <c r="R147" s="42" t="str">
        <f t="shared" si="20"/>
        <v/>
      </c>
      <c r="S147" s="37" t="str">
        <f t="shared" si="30"/>
        <v/>
      </c>
      <c r="T147" s="68" t="str">
        <f t="shared" si="21"/>
        <v/>
      </c>
      <c r="U147" s="42" t="str">
        <f t="shared" si="22"/>
        <v/>
      </c>
      <c r="V147" s="37" t="str">
        <f t="shared" si="31"/>
        <v/>
      </c>
      <c r="W147" s="105" t="str">
        <f t="shared" si="23"/>
        <v/>
      </c>
      <c r="X147" s="41" t="str">
        <f t="shared" si="32"/>
        <v/>
      </c>
      <c r="Y147" s="41" t="str">
        <f t="shared" si="33"/>
        <v/>
      </c>
      <c r="Z147" s="41" t="str">
        <f t="shared" si="34"/>
        <v/>
      </c>
      <c r="AA147" s="72" t="str">
        <f t="shared" si="35"/>
        <v/>
      </c>
      <c r="AB147" s="4" t="str">
        <f t="shared" si="24"/>
        <v>Empty</v>
      </c>
      <c r="AC147" s="4" t="str">
        <f t="shared" si="25"/>
        <v>empty</v>
      </c>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row>
    <row r="148" spans="2:256" s="4" customFormat="1" ht="17.25" customHeight="1" x14ac:dyDescent="0.2">
      <c r="B148" s="106">
        <v>126</v>
      </c>
      <c r="C148" s="61"/>
      <c r="D148" s="88"/>
      <c r="E148" s="61"/>
      <c r="F148" s="147"/>
      <c r="G148" s="649"/>
      <c r="H148" s="90"/>
      <c r="I148" s="90"/>
      <c r="J148" s="649"/>
      <c r="K148" s="43"/>
      <c r="L148" s="35" t="str">
        <f t="shared" si="26"/>
        <v/>
      </c>
      <c r="M148" s="35" t="str">
        <f t="shared" si="27"/>
        <v/>
      </c>
      <c r="N148" s="475" t="str">
        <f t="shared" si="28"/>
        <v/>
      </c>
      <c r="O148" s="473" t="str">
        <f t="shared" si="18"/>
        <v/>
      </c>
      <c r="P148" s="37" t="str">
        <f t="shared" si="29"/>
        <v/>
      </c>
      <c r="Q148" s="68" t="str">
        <f t="shared" si="19"/>
        <v/>
      </c>
      <c r="R148" s="42" t="str">
        <f t="shared" si="20"/>
        <v/>
      </c>
      <c r="S148" s="37" t="str">
        <f t="shared" si="30"/>
        <v/>
      </c>
      <c r="T148" s="68" t="str">
        <f t="shared" si="21"/>
        <v/>
      </c>
      <c r="U148" s="42" t="str">
        <f t="shared" si="22"/>
        <v/>
      </c>
      <c r="V148" s="37" t="str">
        <f t="shared" si="31"/>
        <v/>
      </c>
      <c r="W148" s="105" t="str">
        <f t="shared" si="23"/>
        <v/>
      </c>
      <c r="X148" s="41" t="str">
        <f t="shared" si="32"/>
        <v/>
      </c>
      <c r="Y148" s="41" t="str">
        <f t="shared" si="33"/>
        <v/>
      </c>
      <c r="Z148" s="41" t="str">
        <f t="shared" si="34"/>
        <v/>
      </c>
      <c r="AA148" s="72" t="str">
        <f t="shared" si="35"/>
        <v/>
      </c>
      <c r="AB148" s="4" t="str">
        <f t="shared" si="24"/>
        <v>Empty</v>
      </c>
      <c r="AC148" s="4" t="str">
        <f t="shared" si="25"/>
        <v>empty</v>
      </c>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row>
    <row r="149" spans="2:256" s="4" customFormat="1" ht="17.25" customHeight="1" x14ac:dyDescent="0.2">
      <c r="B149" s="106">
        <v>127</v>
      </c>
      <c r="C149" s="61"/>
      <c r="D149" s="88"/>
      <c r="E149" s="61"/>
      <c r="F149" s="147"/>
      <c r="G149" s="649"/>
      <c r="H149" s="90"/>
      <c r="I149" s="90"/>
      <c r="J149" s="649"/>
      <c r="K149" s="43"/>
      <c r="L149" s="35" t="str">
        <f t="shared" si="26"/>
        <v/>
      </c>
      <c r="M149" s="35" t="str">
        <f t="shared" si="27"/>
        <v/>
      </c>
      <c r="N149" s="475" t="str">
        <f t="shared" si="28"/>
        <v/>
      </c>
      <c r="O149" s="473" t="str">
        <f t="shared" si="18"/>
        <v/>
      </c>
      <c r="P149" s="37" t="str">
        <f t="shared" si="29"/>
        <v/>
      </c>
      <c r="Q149" s="68" t="str">
        <f t="shared" si="19"/>
        <v/>
      </c>
      <c r="R149" s="42" t="str">
        <f t="shared" si="20"/>
        <v/>
      </c>
      <c r="S149" s="37" t="str">
        <f t="shared" si="30"/>
        <v/>
      </c>
      <c r="T149" s="68" t="str">
        <f t="shared" si="21"/>
        <v/>
      </c>
      <c r="U149" s="42" t="str">
        <f t="shared" si="22"/>
        <v/>
      </c>
      <c r="V149" s="37" t="str">
        <f t="shared" si="31"/>
        <v/>
      </c>
      <c r="W149" s="105" t="str">
        <f t="shared" si="23"/>
        <v/>
      </c>
      <c r="X149" s="41" t="str">
        <f t="shared" si="32"/>
        <v/>
      </c>
      <c r="Y149" s="41" t="str">
        <f t="shared" si="33"/>
        <v/>
      </c>
      <c r="Z149" s="41" t="str">
        <f t="shared" si="34"/>
        <v/>
      </c>
      <c r="AA149" s="72" t="str">
        <f t="shared" si="35"/>
        <v/>
      </c>
      <c r="AB149" s="4" t="str">
        <f t="shared" si="24"/>
        <v>Empty</v>
      </c>
      <c r="AC149" s="4" t="str">
        <f t="shared" si="25"/>
        <v>empty</v>
      </c>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row>
    <row r="150" spans="2:256" s="4" customFormat="1" ht="17.25" customHeight="1" x14ac:dyDescent="0.2">
      <c r="B150" s="106">
        <v>128</v>
      </c>
      <c r="C150" s="61"/>
      <c r="D150" s="88"/>
      <c r="E150" s="61"/>
      <c r="F150" s="147"/>
      <c r="G150" s="649"/>
      <c r="H150" s="90"/>
      <c r="I150" s="90"/>
      <c r="J150" s="649"/>
      <c r="K150" s="43"/>
      <c r="L150" s="35" t="str">
        <f t="shared" si="26"/>
        <v/>
      </c>
      <c r="M150" s="35" t="str">
        <f t="shared" si="27"/>
        <v/>
      </c>
      <c r="N150" s="475" t="str">
        <f t="shared" si="28"/>
        <v/>
      </c>
      <c r="O150" s="473" t="str">
        <f t="shared" si="18"/>
        <v/>
      </c>
      <c r="P150" s="37" t="str">
        <f t="shared" si="29"/>
        <v/>
      </c>
      <c r="Q150" s="68" t="str">
        <f t="shared" si="19"/>
        <v/>
      </c>
      <c r="R150" s="42" t="str">
        <f t="shared" si="20"/>
        <v/>
      </c>
      <c r="S150" s="37" t="str">
        <f t="shared" si="30"/>
        <v/>
      </c>
      <c r="T150" s="68" t="str">
        <f t="shared" si="21"/>
        <v/>
      </c>
      <c r="U150" s="42" t="str">
        <f t="shared" si="22"/>
        <v/>
      </c>
      <c r="V150" s="37" t="str">
        <f t="shared" si="31"/>
        <v/>
      </c>
      <c r="W150" s="105" t="str">
        <f t="shared" si="23"/>
        <v/>
      </c>
      <c r="X150" s="41" t="str">
        <f t="shared" si="32"/>
        <v/>
      </c>
      <c r="Y150" s="41" t="str">
        <f t="shared" si="33"/>
        <v/>
      </c>
      <c r="Z150" s="41" t="str">
        <f t="shared" si="34"/>
        <v/>
      </c>
      <c r="AA150" s="72" t="str">
        <f t="shared" si="35"/>
        <v/>
      </c>
      <c r="AB150" s="4" t="str">
        <f t="shared" si="24"/>
        <v>Empty</v>
      </c>
      <c r="AC150" s="4" t="str">
        <f t="shared" si="25"/>
        <v>empty</v>
      </c>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row>
    <row r="151" spans="2:256" s="4" customFormat="1" ht="17.25" customHeight="1" x14ac:dyDescent="0.2">
      <c r="B151" s="106">
        <v>129</v>
      </c>
      <c r="C151" s="61"/>
      <c r="D151" s="88"/>
      <c r="E151" s="61"/>
      <c r="F151" s="147"/>
      <c r="G151" s="649"/>
      <c r="H151" s="90"/>
      <c r="I151" s="90"/>
      <c r="J151" s="649"/>
      <c r="K151" s="43"/>
      <c r="L151" s="35" t="str">
        <f t="shared" si="26"/>
        <v/>
      </c>
      <c r="M151" s="35" t="str">
        <f t="shared" si="27"/>
        <v/>
      </c>
      <c r="N151" s="475" t="str">
        <f t="shared" si="28"/>
        <v/>
      </c>
      <c r="O151" s="473" t="str">
        <f t="shared" ref="O151:O214" si="36">IF($AB$20="Yes","",IF($AB151="Empty","",IF($P$17="","",IF(OR($P151&lt;$O$17,$P151&gt;$Q$17),"NC","yes"))))</f>
        <v/>
      </c>
      <c r="P151" s="37" t="str">
        <f t="shared" si="29"/>
        <v/>
      </c>
      <c r="Q151" s="68" t="str">
        <f t="shared" ref="Q151:Q214" si="37">IF($AB$20="Yes","",IF($AB151="Empty","",IF(O151="yes",($P151/$P$17),IF(OR($P151&lt;$O$17,$P151&gt;$Q$17),($P151/$P$17)))))</f>
        <v/>
      </c>
      <c r="R151" s="42" t="str">
        <f t="shared" ref="R151:R214" si="38">IF($AB$20="Yes","",IF($AB151="Empty","",IF($S$17="","",IF(OR($S151&lt;$R$17,$S151&gt;$T$17),"NC","yes"))))</f>
        <v/>
      </c>
      <c r="S151" s="37" t="str">
        <f t="shared" si="30"/>
        <v/>
      </c>
      <c r="T151" s="68" t="str">
        <f t="shared" ref="T151:T214" si="39">IF($AB$20="Yes","",IF($AB151="Empty","",IF(R151="yes",($S151/$S$17),IF(OR($S151&gt;$R$17,$S151&lt;$T$17),($S151/$S$17)))))</f>
        <v/>
      </c>
      <c r="U151" s="42" t="str">
        <f t="shared" ref="U151:U214" si="40">IF($AB$20="Yes","",IF($AB151="Empty","",IF($V$17="","",IF(OR($V151&lt;$U$17,V151&gt;$W$17),"NC","yes"))))</f>
        <v/>
      </c>
      <c r="V151" s="37" t="str">
        <f t="shared" si="31"/>
        <v/>
      </c>
      <c r="W151" s="105" t="str">
        <f t="shared" ref="W151:W214" si="41">IF($AB$20="Yes","",IF($AB151="Empty","",IF(U151="yes",(V151/V$17),IF(OR(V151&lt;$U$17,V151&gt;W$17),(V151/V$17)))))</f>
        <v/>
      </c>
      <c r="X151" s="41" t="str">
        <f t="shared" si="32"/>
        <v/>
      </c>
      <c r="Y151" s="41" t="str">
        <f t="shared" si="33"/>
        <v/>
      </c>
      <c r="Z151" s="41" t="str">
        <f t="shared" si="34"/>
        <v/>
      </c>
      <c r="AA151" s="72" t="str">
        <f t="shared" si="35"/>
        <v/>
      </c>
      <c r="AB151" s="4" t="str">
        <f t="shared" ref="AB151:AB214" si="42">IF(E151&lt;&gt;"y","Empty","Data")</f>
        <v>Empty</v>
      </c>
      <c r="AC151" s="4" t="str">
        <f t="shared" ref="AC151:AC214" si="43">IF(D151="","empty","data")</f>
        <v>empty</v>
      </c>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row>
    <row r="152" spans="2:256" s="4" customFormat="1" ht="17.25" customHeight="1" x14ac:dyDescent="0.2">
      <c r="B152" s="106">
        <v>130</v>
      </c>
      <c r="C152" s="61"/>
      <c r="D152" s="88"/>
      <c r="E152" s="61"/>
      <c r="F152" s="147"/>
      <c r="G152" s="649"/>
      <c r="H152" s="90"/>
      <c r="I152" s="90"/>
      <c r="J152" s="649"/>
      <c r="K152" s="43"/>
      <c r="L152" s="35" t="str">
        <f t="shared" ref="L152:L215" si="44">IF($Y$22=0,"",IF($AB152="Empty","",IF($H152="","",IF($G152="","",IF($H152/$G152&gt;=$L$22,"yes","NC")))))</f>
        <v/>
      </c>
      <c r="M152" s="35" t="str">
        <f t="shared" ref="M152:M215" si="45">IF($Z$22=0,"",IF($AB152="Empty","",IF($I152="","",IF($I152="","",IF($I152/$G152&gt;=$M$22,"yes","NC")))))</f>
        <v/>
      </c>
      <c r="N152" s="475" t="str">
        <f t="shared" ref="N152:N215" si="46">IF($AA$22=0,"",IF($AB152="Empty","",IF($J152="","",IF($J152="","",IF($G152/$J152&lt;=$N$22,"yes","NC")))))</f>
        <v/>
      </c>
      <c r="O152" s="473" t="str">
        <f t="shared" si="36"/>
        <v/>
      </c>
      <c r="P152" s="37" t="str">
        <f t="shared" ref="P152:P215" si="47">IF($AB$20="Yes","",IF($AB152="Empty","",$H152/$G152))</f>
        <v/>
      </c>
      <c r="Q152" s="68" t="str">
        <f t="shared" si="37"/>
        <v/>
      </c>
      <c r="R152" s="42" t="str">
        <f t="shared" si="38"/>
        <v/>
      </c>
      <c r="S152" s="37" t="str">
        <f t="shared" ref="S152:S215" si="48">IF($AB$20="Yes","",IF($AB152="Empty","",$I152/$G152))</f>
        <v/>
      </c>
      <c r="T152" s="68" t="str">
        <f t="shared" si="39"/>
        <v/>
      </c>
      <c r="U152" s="42" t="str">
        <f t="shared" si="40"/>
        <v/>
      </c>
      <c r="V152" s="37" t="str">
        <f t="shared" ref="V152:V215" si="49">IF($AB$20="Yes","",IF($AB152="Empty","",$G152/$J152))</f>
        <v/>
      </c>
      <c r="W152" s="105" t="str">
        <f t="shared" si="41"/>
        <v/>
      </c>
      <c r="X152" s="41" t="str">
        <f t="shared" ref="X152:X215" si="50">IF($AC152="empty","",IF($AB152="Empty",$G152,""))</f>
        <v/>
      </c>
      <c r="Y152" s="41" t="str">
        <f t="shared" ref="Y152:Y215" si="51">IF($AC152="empty","",IF($AB152="Empty",$H152,""))</f>
        <v/>
      </c>
      <c r="Z152" s="41" t="str">
        <f t="shared" ref="Z152:Z215" si="52">IF($AC152="empty","",IF($AB152="Empty",$I152,""))</f>
        <v/>
      </c>
      <c r="AA152" s="72" t="str">
        <f t="shared" ref="AA152:AA215" si="53">IF($AC152="empty","",IF($AB152="Empty",$J152,""))</f>
        <v/>
      </c>
      <c r="AB152" s="4" t="str">
        <f t="shared" si="42"/>
        <v>Empty</v>
      </c>
      <c r="AC152" s="4" t="str">
        <f t="shared" si="43"/>
        <v>empty</v>
      </c>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row>
    <row r="153" spans="2:256" s="4" customFormat="1" ht="17.25" customHeight="1" x14ac:dyDescent="0.2">
      <c r="B153" s="106">
        <v>131</v>
      </c>
      <c r="C153" s="61"/>
      <c r="D153" s="88"/>
      <c r="E153" s="61"/>
      <c r="F153" s="147"/>
      <c r="G153" s="649"/>
      <c r="H153" s="90"/>
      <c r="I153" s="90"/>
      <c r="J153" s="649"/>
      <c r="K153" s="43"/>
      <c r="L153" s="35" t="str">
        <f t="shared" si="44"/>
        <v/>
      </c>
      <c r="M153" s="35" t="str">
        <f t="shared" si="45"/>
        <v/>
      </c>
      <c r="N153" s="475" t="str">
        <f t="shared" si="46"/>
        <v/>
      </c>
      <c r="O153" s="473" t="str">
        <f t="shared" si="36"/>
        <v/>
      </c>
      <c r="P153" s="37" t="str">
        <f t="shared" si="47"/>
        <v/>
      </c>
      <c r="Q153" s="68" t="str">
        <f t="shared" si="37"/>
        <v/>
      </c>
      <c r="R153" s="42" t="str">
        <f t="shared" si="38"/>
        <v/>
      </c>
      <c r="S153" s="37" t="str">
        <f t="shared" si="48"/>
        <v/>
      </c>
      <c r="T153" s="68" t="str">
        <f t="shared" si="39"/>
        <v/>
      </c>
      <c r="U153" s="42" t="str">
        <f t="shared" si="40"/>
        <v/>
      </c>
      <c r="V153" s="37" t="str">
        <f t="shared" si="49"/>
        <v/>
      </c>
      <c r="W153" s="105" t="str">
        <f t="shared" si="41"/>
        <v/>
      </c>
      <c r="X153" s="41" t="str">
        <f t="shared" si="50"/>
        <v/>
      </c>
      <c r="Y153" s="41" t="str">
        <f t="shared" si="51"/>
        <v/>
      </c>
      <c r="Z153" s="41" t="str">
        <f t="shared" si="52"/>
        <v/>
      </c>
      <c r="AA153" s="72" t="str">
        <f t="shared" si="53"/>
        <v/>
      </c>
      <c r="AB153" s="4" t="str">
        <f t="shared" si="42"/>
        <v>Empty</v>
      </c>
      <c r="AC153" s="4" t="str">
        <f t="shared" si="43"/>
        <v>empty</v>
      </c>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row>
    <row r="154" spans="2:256" s="4" customFormat="1" ht="17.25" customHeight="1" x14ac:dyDescent="0.2">
      <c r="B154" s="106">
        <v>132</v>
      </c>
      <c r="C154" s="61"/>
      <c r="D154" s="88"/>
      <c r="E154" s="61"/>
      <c r="F154" s="147"/>
      <c r="G154" s="649"/>
      <c r="H154" s="90"/>
      <c r="I154" s="90"/>
      <c r="J154" s="649"/>
      <c r="K154" s="43"/>
      <c r="L154" s="35" t="str">
        <f t="shared" si="44"/>
        <v/>
      </c>
      <c r="M154" s="35" t="str">
        <f t="shared" si="45"/>
        <v/>
      </c>
      <c r="N154" s="475" t="str">
        <f t="shared" si="46"/>
        <v/>
      </c>
      <c r="O154" s="473" t="str">
        <f t="shared" si="36"/>
        <v/>
      </c>
      <c r="P154" s="37" t="str">
        <f t="shared" si="47"/>
        <v/>
      </c>
      <c r="Q154" s="68" t="str">
        <f t="shared" si="37"/>
        <v/>
      </c>
      <c r="R154" s="42" t="str">
        <f t="shared" si="38"/>
        <v/>
      </c>
      <c r="S154" s="37" t="str">
        <f t="shared" si="48"/>
        <v/>
      </c>
      <c r="T154" s="68" t="str">
        <f t="shared" si="39"/>
        <v/>
      </c>
      <c r="U154" s="42" t="str">
        <f t="shared" si="40"/>
        <v/>
      </c>
      <c r="V154" s="37" t="str">
        <f t="shared" si="49"/>
        <v/>
      </c>
      <c r="W154" s="105" t="str">
        <f t="shared" si="41"/>
        <v/>
      </c>
      <c r="X154" s="41" t="str">
        <f t="shared" si="50"/>
        <v/>
      </c>
      <c r="Y154" s="41" t="str">
        <f t="shared" si="51"/>
        <v/>
      </c>
      <c r="Z154" s="41" t="str">
        <f t="shared" si="52"/>
        <v/>
      </c>
      <c r="AA154" s="72" t="str">
        <f t="shared" si="53"/>
        <v/>
      </c>
      <c r="AB154" s="4" t="str">
        <f t="shared" si="42"/>
        <v>Empty</v>
      </c>
      <c r="AC154" s="4" t="str">
        <f t="shared" si="43"/>
        <v>empty</v>
      </c>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row>
    <row r="155" spans="2:256" s="4" customFormat="1" ht="17.25" customHeight="1" x14ac:dyDescent="0.2">
      <c r="B155" s="106">
        <v>133</v>
      </c>
      <c r="C155" s="61"/>
      <c r="D155" s="88"/>
      <c r="E155" s="61"/>
      <c r="F155" s="147"/>
      <c r="G155" s="649"/>
      <c r="H155" s="90"/>
      <c r="I155" s="90"/>
      <c r="J155" s="649"/>
      <c r="K155" s="43"/>
      <c r="L155" s="35" t="str">
        <f t="shared" si="44"/>
        <v/>
      </c>
      <c r="M155" s="35" t="str">
        <f t="shared" si="45"/>
        <v/>
      </c>
      <c r="N155" s="475" t="str">
        <f t="shared" si="46"/>
        <v/>
      </c>
      <c r="O155" s="473" t="str">
        <f t="shared" si="36"/>
        <v/>
      </c>
      <c r="P155" s="37" t="str">
        <f t="shared" si="47"/>
        <v/>
      </c>
      <c r="Q155" s="68" t="str">
        <f t="shared" si="37"/>
        <v/>
      </c>
      <c r="R155" s="42" t="str">
        <f t="shared" si="38"/>
        <v/>
      </c>
      <c r="S155" s="37" t="str">
        <f t="shared" si="48"/>
        <v/>
      </c>
      <c r="T155" s="68" t="str">
        <f t="shared" si="39"/>
        <v/>
      </c>
      <c r="U155" s="42" t="str">
        <f t="shared" si="40"/>
        <v/>
      </c>
      <c r="V155" s="37" t="str">
        <f t="shared" si="49"/>
        <v/>
      </c>
      <c r="W155" s="105" t="str">
        <f t="shared" si="41"/>
        <v/>
      </c>
      <c r="X155" s="41" t="str">
        <f t="shared" si="50"/>
        <v/>
      </c>
      <c r="Y155" s="41" t="str">
        <f t="shared" si="51"/>
        <v/>
      </c>
      <c r="Z155" s="41" t="str">
        <f t="shared" si="52"/>
        <v/>
      </c>
      <c r="AA155" s="72" t="str">
        <f t="shared" si="53"/>
        <v/>
      </c>
      <c r="AB155" s="4" t="str">
        <f t="shared" si="42"/>
        <v>Empty</v>
      </c>
      <c r="AC155" s="4" t="str">
        <f t="shared" si="43"/>
        <v>empty</v>
      </c>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row>
    <row r="156" spans="2:256" s="4" customFormat="1" ht="17.25" customHeight="1" x14ac:dyDescent="0.2">
      <c r="B156" s="106">
        <v>134</v>
      </c>
      <c r="C156" s="61"/>
      <c r="D156" s="88"/>
      <c r="E156" s="61"/>
      <c r="F156" s="147"/>
      <c r="G156" s="649"/>
      <c r="H156" s="90"/>
      <c r="I156" s="90"/>
      <c r="J156" s="649"/>
      <c r="K156" s="43"/>
      <c r="L156" s="35" t="str">
        <f t="shared" si="44"/>
        <v/>
      </c>
      <c r="M156" s="35" t="str">
        <f t="shared" si="45"/>
        <v/>
      </c>
      <c r="N156" s="475" t="str">
        <f t="shared" si="46"/>
        <v/>
      </c>
      <c r="O156" s="473" t="str">
        <f t="shared" si="36"/>
        <v/>
      </c>
      <c r="P156" s="37" t="str">
        <f t="shared" si="47"/>
        <v/>
      </c>
      <c r="Q156" s="68" t="str">
        <f t="shared" si="37"/>
        <v/>
      </c>
      <c r="R156" s="42" t="str">
        <f t="shared" si="38"/>
        <v/>
      </c>
      <c r="S156" s="37" t="str">
        <f t="shared" si="48"/>
        <v/>
      </c>
      <c r="T156" s="68" t="str">
        <f t="shared" si="39"/>
        <v/>
      </c>
      <c r="U156" s="42" t="str">
        <f t="shared" si="40"/>
        <v/>
      </c>
      <c r="V156" s="37" t="str">
        <f t="shared" si="49"/>
        <v/>
      </c>
      <c r="W156" s="105" t="str">
        <f t="shared" si="41"/>
        <v/>
      </c>
      <c r="X156" s="41" t="str">
        <f t="shared" si="50"/>
        <v/>
      </c>
      <c r="Y156" s="41" t="str">
        <f t="shared" si="51"/>
        <v/>
      </c>
      <c r="Z156" s="41" t="str">
        <f t="shared" si="52"/>
        <v/>
      </c>
      <c r="AA156" s="72" t="str">
        <f t="shared" si="53"/>
        <v/>
      </c>
      <c r="AB156" s="4" t="str">
        <f t="shared" si="42"/>
        <v>Empty</v>
      </c>
      <c r="AC156" s="4" t="str">
        <f t="shared" si="43"/>
        <v>empty</v>
      </c>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row>
    <row r="157" spans="2:256" s="4" customFormat="1" ht="17.25" customHeight="1" x14ac:dyDescent="0.2">
      <c r="B157" s="106">
        <v>135</v>
      </c>
      <c r="C157" s="61"/>
      <c r="D157" s="88"/>
      <c r="E157" s="61"/>
      <c r="F157" s="147"/>
      <c r="G157" s="649"/>
      <c r="H157" s="90"/>
      <c r="I157" s="90"/>
      <c r="J157" s="649"/>
      <c r="K157" s="43"/>
      <c r="L157" s="35" t="str">
        <f t="shared" si="44"/>
        <v/>
      </c>
      <c r="M157" s="35" t="str">
        <f t="shared" si="45"/>
        <v/>
      </c>
      <c r="N157" s="475" t="str">
        <f t="shared" si="46"/>
        <v/>
      </c>
      <c r="O157" s="473" t="str">
        <f t="shared" si="36"/>
        <v/>
      </c>
      <c r="P157" s="37" t="str">
        <f t="shared" si="47"/>
        <v/>
      </c>
      <c r="Q157" s="68" t="str">
        <f t="shared" si="37"/>
        <v/>
      </c>
      <c r="R157" s="42" t="str">
        <f t="shared" si="38"/>
        <v/>
      </c>
      <c r="S157" s="37" t="str">
        <f t="shared" si="48"/>
        <v/>
      </c>
      <c r="T157" s="68" t="str">
        <f t="shared" si="39"/>
        <v/>
      </c>
      <c r="U157" s="42" t="str">
        <f t="shared" si="40"/>
        <v/>
      </c>
      <c r="V157" s="37" t="str">
        <f t="shared" si="49"/>
        <v/>
      </c>
      <c r="W157" s="105" t="str">
        <f t="shared" si="41"/>
        <v/>
      </c>
      <c r="X157" s="41" t="str">
        <f t="shared" si="50"/>
        <v/>
      </c>
      <c r="Y157" s="41" t="str">
        <f t="shared" si="51"/>
        <v/>
      </c>
      <c r="Z157" s="41" t="str">
        <f t="shared" si="52"/>
        <v/>
      </c>
      <c r="AA157" s="72" t="str">
        <f t="shared" si="53"/>
        <v/>
      </c>
      <c r="AB157" s="4" t="str">
        <f t="shared" si="42"/>
        <v>Empty</v>
      </c>
      <c r="AC157" s="4" t="str">
        <f t="shared" si="43"/>
        <v>empty</v>
      </c>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row>
    <row r="158" spans="2:256" s="4" customFormat="1" ht="17.25" customHeight="1" x14ac:dyDescent="0.2">
      <c r="B158" s="106">
        <v>136</v>
      </c>
      <c r="C158" s="61"/>
      <c r="D158" s="88"/>
      <c r="E158" s="61"/>
      <c r="F158" s="147"/>
      <c r="G158" s="649"/>
      <c r="H158" s="90"/>
      <c r="I158" s="90"/>
      <c r="J158" s="649"/>
      <c r="K158" s="43"/>
      <c r="L158" s="35" t="str">
        <f t="shared" si="44"/>
        <v/>
      </c>
      <c r="M158" s="35" t="str">
        <f t="shared" si="45"/>
        <v/>
      </c>
      <c r="N158" s="475" t="str">
        <f t="shared" si="46"/>
        <v/>
      </c>
      <c r="O158" s="473" t="str">
        <f t="shared" si="36"/>
        <v/>
      </c>
      <c r="P158" s="37" t="str">
        <f t="shared" si="47"/>
        <v/>
      </c>
      <c r="Q158" s="68" t="str">
        <f t="shared" si="37"/>
        <v/>
      </c>
      <c r="R158" s="42" t="str">
        <f t="shared" si="38"/>
        <v/>
      </c>
      <c r="S158" s="37" t="str">
        <f t="shared" si="48"/>
        <v/>
      </c>
      <c r="T158" s="68" t="str">
        <f t="shared" si="39"/>
        <v/>
      </c>
      <c r="U158" s="42" t="str">
        <f t="shared" si="40"/>
        <v/>
      </c>
      <c r="V158" s="37" t="str">
        <f t="shared" si="49"/>
        <v/>
      </c>
      <c r="W158" s="105" t="str">
        <f t="shared" si="41"/>
        <v/>
      </c>
      <c r="X158" s="41" t="str">
        <f t="shared" si="50"/>
        <v/>
      </c>
      <c r="Y158" s="41" t="str">
        <f t="shared" si="51"/>
        <v/>
      </c>
      <c r="Z158" s="41" t="str">
        <f t="shared" si="52"/>
        <v/>
      </c>
      <c r="AA158" s="72" t="str">
        <f t="shared" si="53"/>
        <v/>
      </c>
      <c r="AB158" s="4" t="str">
        <f t="shared" si="42"/>
        <v>Empty</v>
      </c>
      <c r="AC158" s="4" t="str">
        <f t="shared" si="43"/>
        <v>empty</v>
      </c>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row>
    <row r="159" spans="2:256" s="4" customFormat="1" ht="17.25" customHeight="1" x14ac:dyDescent="0.2">
      <c r="B159" s="106">
        <v>137</v>
      </c>
      <c r="C159" s="61"/>
      <c r="D159" s="88"/>
      <c r="E159" s="61"/>
      <c r="F159" s="147"/>
      <c r="G159" s="649"/>
      <c r="H159" s="90"/>
      <c r="I159" s="90"/>
      <c r="J159" s="649"/>
      <c r="K159" s="43"/>
      <c r="L159" s="35" t="str">
        <f t="shared" si="44"/>
        <v/>
      </c>
      <c r="M159" s="35" t="str">
        <f t="shared" si="45"/>
        <v/>
      </c>
      <c r="N159" s="475" t="str">
        <f t="shared" si="46"/>
        <v/>
      </c>
      <c r="O159" s="473" t="str">
        <f t="shared" si="36"/>
        <v/>
      </c>
      <c r="P159" s="37" t="str">
        <f t="shared" si="47"/>
        <v/>
      </c>
      <c r="Q159" s="68" t="str">
        <f t="shared" si="37"/>
        <v/>
      </c>
      <c r="R159" s="42" t="str">
        <f t="shared" si="38"/>
        <v/>
      </c>
      <c r="S159" s="37" t="str">
        <f t="shared" si="48"/>
        <v/>
      </c>
      <c r="T159" s="68" t="str">
        <f t="shared" si="39"/>
        <v/>
      </c>
      <c r="U159" s="42" t="str">
        <f t="shared" si="40"/>
        <v/>
      </c>
      <c r="V159" s="37" t="str">
        <f t="shared" si="49"/>
        <v/>
      </c>
      <c r="W159" s="105" t="str">
        <f t="shared" si="41"/>
        <v/>
      </c>
      <c r="X159" s="41" t="str">
        <f t="shared" si="50"/>
        <v/>
      </c>
      <c r="Y159" s="41" t="str">
        <f t="shared" si="51"/>
        <v/>
      </c>
      <c r="Z159" s="41" t="str">
        <f t="shared" si="52"/>
        <v/>
      </c>
      <c r="AA159" s="72" t="str">
        <f t="shared" si="53"/>
        <v/>
      </c>
      <c r="AB159" s="4" t="str">
        <f t="shared" si="42"/>
        <v>Empty</v>
      </c>
      <c r="AC159" s="4" t="str">
        <f t="shared" si="43"/>
        <v>empty</v>
      </c>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row>
    <row r="160" spans="2:256" s="4" customFormat="1" ht="17.25" customHeight="1" x14ac:dyDescent="0.2">
      <c r="B160" s="106">
        <v>138</v>
      </c>
      <c r="C160" s="61"/>
      <c r="D160" s="88"/>
      <c r="E160" s="61"/>
      <c r="F160" s="147"/>
      <c r="G160" s="649"/>
      <c r="H160" s="90"/>
      <c r="I160" s="90"/>
      <c r="J160" s="649"/>
      <c r="K160" s="43"/>
      <c r="L160" s="35" t="str">
        <f t="shared" si="44"/>
        <v/>
      </c>
      <c r="M160" s="35" t="str">
        <f t="shared" si="45"/>
        <v/>
      </c>
      <c r="N160" s="475" t="str">
        <f t="shared" si="46"/>
        <v/>
      </c>
      <c r="O160" s="473" t="str">
        <f t="shared" si="36"/>
        <v/>
      </c>
      <c r="P160" s="37" t="str">
        <f t="shared" si="47"/>
        <v/>
      </c>
      <c r="Q160" s="68" t="str">
        <f t="shared" si="37"/>
        <v/>
      </c>
      <c r="R160" s="42" t="str">
        <f t="shared" si="38"/>
        <v/>
      </c>
      <c r="S160" s="37" t="str">
        <f t="shared" si="48"/>
        <v/>
      </c>
      <c r="T160" s="68" t="str">
        <f t="shared" si="39"/>
        <v/>
      </c>
      <c r="U160" s="42" t="str">
        <f t="shared" si="40"/>
        <v/>
      </c>
      <c r="V160" s="37" t="str">
        <f t="shared" si="49"/>
        <v/>
      </c>
      <c r="W160" s="105" t="str">
        <f t="shared" si="41"/>
        <v/>
      </c>
      <c r="X160" s="41" t="str">
        <f t="shared" si="50"/>
        <v/>
      </c>
      <c r="Y160" s="41" t="str">
        <f t="shared" si="51"/>
        <v/>
      </c>
      <c r="Z160" s="41" t="str">
        <f t="shared" si="52"/>
        <v/>
      </c>
      <c r="AA160" s="72" t="str">
        <f t="shared" si="53"/>
        <v/>
      </c>
      <c r="AB160" s="4" t="str">
        <f t="shared" si="42"/>
        <v>Empty</v>
      </c>
      <c r="AC160" s="4" t="str">
        <f t="shared" si="43"/>
        <v>empty</v>
      </c>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row>
    <row r="161" spans="2:256" s="4" customFormat="1" ht="17.25" customHeight="1" x14ac:dyDescent="0.2">
      <c r="B161" s="106">
        <v>139</v>
      </c>
      <c r="C161" s="61"/>
      <c r="D161" s="88"/>
      <c r="E161" s="61"/>
      <c r="F161" s="147"/>
      <c r="G161" s="649"/>
      <c r="H161" s="90"/>
      <c r="I161" s="90"/>
      <c r="J161" s="649"/>
      <c r="K161" s="43"/>
      <c r="L161" s="35" t="str">
        <f t="shared" si="44"/>
        <v/>
      </c>
      <c r="M161" s="35" t="str">
        <f t="shared" si="45"/>
        <v/>
      </c>
      <c r="N161" s="475" t="str">
        <f t="shared" si="46"/>
        <v/>
      </c>
      <c r="O161" s="473" t="str">
        <f t="shared" si="36"/>
        <v/>
      </c>
      <c r="P161" s="37" t="str">
        <f t="shared" si="47"/>
        <v/>
      </c>
      <c r="Q161" s="68" t="str">
        <f t="shared" si="37"/>
        <v/>
      </c>
      <c r="R161" s="42" t="str">
        <f t="shared" si="38"/>
        <v/>
      </c>
      <c r="S161" s="37" t="str">
        <f t="shared" si="48"/>
        <v/>
      </c>
      <c r="T161" s="68" t="str">
        <f t="shared" si="39"/>
        <v/>
      </c>
      <c r="U161" s="42" t="str">
        <f t="shared" si="40"/>
        <v/>
      </c>
      <c r="V161" s="37" t="str">
        <f t="shared" si="49"/>
        <v/>
      </c>
      <c r="W161" s="105" t="str">
        <f t="shared" si="41"/>
        <v/>
      </c>
      <c r="X161" s="41" t="str">
        <f t="shared" si="50"/>
        <v/>
      </c>
      <c r="Y161" s="41" t="str">
        <f t="shared" si="51"/>
        <v/>
      </c>
      <c r="Z161" s="41" t="str">
        <f t="shared" si="52"/>
        <v/>
      </c>
      <c r="AA161" s="72" t="str">
        <f t="shared" si="53"/>
        <v/>
      </c>
      <c r="AB161" s="4" t="str">
        <f t="shared" si="42"/>
        <v>Empty</v>
      </c>
      <c r="AC161" s="4" t="str">
        <f t="shared" si="43"/>
        <v>empty</v>
      </c>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row>
    <row r="162" spans="2:256" s="4" customFormat="1" ht="17.25" customHeight="1" x14ac:dyDescent="0.2">
      <c r="B162" s="106">
        <v>140</v>
      </c>
      <c r="C162" s="61"/>
      <c r="D162" s="88"/>
      <c r="E162" s="61"/>
      <c r="F162" s="147"/>
      <c r="G162" s="649"/>
      <c r="H162" s="90"/>
      <c r="I162" s="90"/>
      <c r="J162" s="649"/>
      <c r="K162" s="43"/>
      <c r="L162" s="35" t="str">
        <f t="shared" si="44"/>
        <v/>
      </c>
      <c r="M162" s="35" t="str">
        <f t="shared" si="45"/>
        <v/>
      </c>
      <c r="N162" s="475" t="str">
        <f t="shared" si="46"/>
        <v/>
      </c>
      <c r="O162" s="473" t="str">
        <f t="shared" si="36"/>
        <v/>
      </c>
      <c r="P162" s="37" t="str">
        <f t="shared" si="47"/>
        <v/>
      </c>
      <c r="Q162" s="68" t="str">
        <f t="shared" si="37"/>
        <v/>
      </c>
      <c r="R162" s="42" t="str">
        <f t="shared" si="38"/>
        <v/>
      </c>
      <c r="S162" s="37" t="str">
        <f t="shared" si="48"/>
        <v/>
      </c>
      <c r="T162" s="68" t="str">
        <f t="shared" si="39"/>
        <v/>
      </c>
      <c r="U162" s="42" t="str">
        <f t="shared" si="40"/>
        <v/>
      </c>
      <c r="V162" s="37" t="str">
        <f t="shared" si="49"/>
        <v/>
      </c>
      <c r="W162" s="105" t="str">
        <f t="shared" si="41"/>
        <v/>
      </c>
      <c r="X162" s="41" t="str">
        <f t="shared" si="50"/>
        <v/>
      </c>
      <c r="Y162" s="41" t="str">
        <f t="shared" si="51"/>
        <v/>
      </c>
      <c r="Z162" s="41" t="str">
        <f t="shared" si="52"/>
        <v/>
      </c>
      <c r="AA162" s="72" t="str">
        <f t="shared" si="53"/>
        <v/>
      </c>
      <c r="AB162" s="4" t="str">
        <f t="shared" si="42"/>
        <v>Empty</v>
      </c>
      <c r="AC162" s="4" t="str">
        <f t="shared" si="43"/>
        <v>empty</v>
      </c>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row>
    <row r="163" spans="2:256" s="4" customFormat="1" ht="17.25" customHeight="1" x14ac:dyDescent="0.2">
      <c r="B163" s="106">
        <v>141</v>
      </c>
      <c r="C163" s="61"/>
      <c r="D163" s="88"/>
      <c r="E163" s="61"/>
      <c r="F163" s="147"/>
      <c r="G163" s="649"/>
      <c r="H163" s="90"/>
      <c r="I163" s="90"/>
      <c r="J163" s="649"/>
      <c r="K163" s="43"/>
      <c r="L163" s="35" t="str">
        <f t="shared" si="44"/>
        <v/>
      </c>
      <c r="M163" s="35" t="str">
        <f t="shared" si="45"/>
        <v/>
      </c>
      <c r="N163" s="475" t="str">
        <f t="shared" si="46"/>
        <v/>
      </c>
      <c r="O163" s="473" t="str">
        <f t="shared" si="36"/>
        <v/>
      </c>
      <c r="P163" s="37" t="str">
        <f t="shared" si="47"/>
        <v/>
      </c>
      <c r="Q163" s="68" t="str">
        <f t="shared" si="37"/>
        <v/>
      </c>
      <c r="R163" s="42" t="str">
        <f t="shared" si="38"/>
        <v/>
      </c>
      <c r="S163" s="37" t="str">
        <f t="shared" si="48"/>
        <v/>
      </c>
      <c r="T163" s="68" t="str">
        <f t="shared" si="39"/>
        <v/>
      </c>
      <c r="U163" s="42" t="str">
        <f t="shared" si="40"/>
        <v/>
      </c>
      <c r="V163" s="37" t="str">
        <f t="shared" si="49"/>
        <v/>
      </c>
      <c r="W163" s="105" t="str">
        <f t="shared" si="41"/>
        <v/>
      </c>
      <c r="X163" s="41" t="str">
        <f t="shared" si="50"/>
        <v/>
      </c>
      <c r="Y163" s="41" t="str">
        <f t="shared" si="51"/>
        <v/>
      </c>
      <c r="Z163" s="41" t="str">
        <f t="shared" si="52"/>
        <v/>
      </c>
      <c r="AA163" s="72" t="str">
        <f t="shared" si="53"/>
        <v/>
      </c>
      <c r="AB163" s="4" t="str">
        <f t="shared" si="42"/>
        <v>Empty</v>
      </c>
      <c r="AC163" s="4" t="str">
        <f t="shared" si="43"/>
        <v>empty</v>
      </c>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row>
    <row r="164" spans="2:256" s="4" customFormat="1" ht="17.25" customHeight="1" x14ac:dyDescent="0.2">
      <c r="B164" s="106">
        <v>142</v>
      </c>
      <c r="C164" s="61"/>
      <c r="D164" s="88"/>
      <c r="E164" s="61"/>
      <c r="F164" s="147"/>
      <c r="G164" s="649"/>
      <c r="H164" s="90"/>
      <c r="I164" s="90"/>
      <c r="J164" s="649"/>
      <c r="K164" s="43"/>
      <c r="L164" s="35" t="str">
        <f t="shared" si="44"/>
        <v/>
      </c>
      <c r="M164" s="35" t="str">
        <f t="shared" si="45"/>
        <v/>
      </c>
      <c r="N164" s="475" t="str">
        <f t="shared" si="46"/>
        <v/>
      </c>
      <c r="O164" s="473" t="str">
        <f t="shared" si="36"/>
        <v/>
      </c>
      <c r="P164" s="37" t="str">
        <f t="shared" si="47"/>
        <v/>
      </c>
      <c r="Q164" s="68" t="str">
        <f t="shared" si="37"/>
        <v/>
      </c>
      <c r="R164" s="42" t="str">
        <f t="shared" si="38"/>
        <v/>
      </c>
      <c r="S164" s="37" t="str">
        <f t="shared" si="48"/>
        <v/>
      </c>
      <c r="T164" s="68" t="str">
        <f t="shared" si="39"/>
        <v/>
      </c>
      <c r="U164" s="42" t="str">
        <f t="shared" si="40"/>
        <v/>
      </c>
      <c r="V164" s="37" t="str">
        <f t="shared" si="49"/>
        <v/>
      </c>
      <c r="W164" s="105" t="str">
        <f t="shared" si="41"/>
        <v/>
      </c>
      <c r="X164" s="41" t="str">
        <f t="shared" si="50"/>
        <v/>
      </c>
      <c r="Y164" s="41" t="str">
        <f t="shared" si="51"/>
        <v/>
      </c>
      <c r="Z164" s="41" t="str">
        <f t="shared" si="52"/>
        <v/>
      </c>
      <c r="AA164" s="72" t="str">
        <f t="shared" si="53"/>
        <v/>
      </c>
      <c r="AB164" s="4" t="str">
        <f t="shared" si="42"/>
        <v>Empty</v>
      </c>
      <c r="AC164" s="4" t="str">
        <f t="shared" si="43"/>
        <v>empty</v>
      </c>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row>
    <row r="165" spans="2:256" s="4" customFormat="1" ht="17.25" customHeight="1" x14ac:dyDescent="0.2">
      <c r="B165" s="106">
        <v>143</v>
      </c>
      <c r="C165" s="61"/>
      <c r="D165" s="88"/>
      <c r="E165" s="61"/>
      <c r="F165" s="147"/>
      <c r="G165" s="649"/>
      <c r="H165" s="90"/>
      <c r="I165" s="90"/>
      <c r="J165" s="649"/>
      <c r="K165" s="43"/>
      <c r="L165" s="35" t="str">
        <f t="shared" si="44"/>
        <v/>
      </c>
      <c r="M165" s="35" t="str">
        <f t="shared" si="45"/>
        <v/>
      </c>
      <c r="N165" s="475" t="str">
        <f t="shared" si="46"/>
        <v/>
      </c>
      <c r="O165" s="473" t="str">
        <f t="shared" si="36"/>
        <v/>
      </c>
      <c r="P165" s="37" t="str">
        <f t="shared" si="47"/>
        <v/>
      </c>
      <c r="Q165" s="68" t="str">
        <f t="shared" si="37"/>
        <v/>
      </c>
      <c r="R165" s="42" t="str">
        <f t="shared" si="38"/>
        <v/>
      </c>
      <c r="S165" s="37" t="str">
        <f t="shared" si="48"/>
        <v/>
      </c>
      <c r="T165" s="68" t="str">
        <f t="shared" si="39"/>
        <v/>
      </c>
      <c r="U165" s="42" t="str">
        <f t="shared" si="40"/>
        <v/>
      </c>
      <c r="V165" s="37" t="str">
        <f t="shared" si="49"/>
        <v/>
      </c>
      <c r="W165" s="105" t="str">
        <f t="shared" si="41"/>
        <v/>
      </c>
      <c r="X165" s="41" t="str">
        <f t="shared" si="50"/>
        <v/>
      </c>
      <c r="Y165" s="41" t="str">
        <f t="shared" si="51"/>
        <v/>
      </c>
      <c r="Z165" s="41" t="str">
        <f t="shared" si="52"/>
        <v/>
      </c>
      <c r="AA165" s="72" t="str">
        <f t="shared" si="53"/>
        <v/>
      </c>
      <c r="AB165" s="4" t="str">
        <f t="shared" si="42"/>
        <v>Empty</v>
      </c>
      <c r="AC165" s="4" t="str">
        <f t="shared" si="43"/>
        <v>empty</v>
      </c>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row>
    <row r="166" spans="2:256" s="4" customFormat="1" ht="17.25" customHeight="1" x14ac:dyDescent="0.2">
      <c r="B166" s="106">
        <v>144</v>
      </c>
      <c r="C166" s="61"/>
      <c r="D166" s="88"/>
      <c r="E166" s="61"/>
      <c r="F166" s="147"/>
      <c r="G166" s="649"/>
      <c r="H166" s="90"/>
      <c r="I166" s="90"/>
      <c r="J166" s="649"/>
      <c r="K166" s="43"/>
      <c r="L166" s="35" t="str">
        <f t="shared" si="44"/>
        <v/>
      </c>
      <c r="M166" s="35" t="str">
        <f t="shared" si="45"/>
        <v/>
      </c>
      <c r="N166" s="475" t="str">
        <f t="shared" si="46"/>
        <v/>
      </c>
      <c r="O166" s="473" t="str">
        <f t="shared" si="36"/>
        <v/>
      </c>
      <c r="P166" s="37" t="str">
        <f t="shared" si="47"/>
        <v/>
      </c>
      <c r="Q166" s="68" t="str">
        <f t="shared" si="37"/>
        <v/>
      </c>
      <c r="R166" s="42" t="str">
        <f t="shared" si="38"/>
        <v/>
      </c>
      <c r="S166" s="37" t="str">
        <f t="shared" si="48"/>
        <v/>
      </c>
      <c r="T166" s="68" t="str">
        <f t="shared" si="39"/>
        <v/>
      </c>
      <c r="U166" s="42" t="str">
        <f t="shared" si="40"/>
        <v/>
      </c>
      <c r="V166" s="37" t="str">
        <f t="shared" si="49"/>
        <v/>
      </c>
      <c r="W166" s="105" t="str">
        <f t="shared" si="41"/>
        <v/>
      </c>
      <c r="X166" s="41" t="str">
        <f t="shared" si="50"/>
        <v/>
      </c>
      <c r="Y166" s="41" t="str">
        <f t="shared" si="51"/>
        <v/>
      </c>
      <c r="Z166" s="41" t="str">
        <f t="shared" si="52"/>
        <v/>
      </c>
      <c r="AA166" s="72" t="str">
        <f t="shared" si="53"/>
        <v/>
      </c>
      <c r="AB166" s="4" t="str">
        <f t="shared" si="42"/>
        <v>Empty</v>
      </c>
      <c r="AC166" s="4" t="str">
        <f t="shared" si="43"/>
        <v>empty</v>
      </c>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row>
    <row r="167" spans="2:256" s="4" customFormat="1" ht="17.25" customHeight="1" x14ac:dyDescent="0.2">
      <c r="B167" s="106">
        <v>145</v>
      </c>
      <c r="C167" s="61"/>
      <c r="D167" s="88"/>
      <c r="E167" s="61"/>
      <c r="F167" s="147"/>
      <c r="G167" s="649"/>
      <c r="H167" s="90"/>
      <c r="I167" s="90"/>
      <c r="J167" s="649"/>
      <c r="K167" s="43"/>
      <c r="L167" s="35" t="str">
        <f t="shared" si="44"/>
        <v/>
      </c>
      <c r="M167" s="35" t="str">
        <f t="shared" si="45"/>
        <v/>
      </c>
      <c r="N167" s="475" t="str">
        <f t="shared" si="46"/>
        <v/>
      </c>
      <c r="O167" s="473" t="str">
        <f t="shared" si="36"/>
        <v/>
      </c>
      <c r="P167" s="37" t="str">
        <f t="shared" si="47"/>
        <v/>
      </c>
      <c r="Q167" s="68" t="str">
        <f t="shared" si="37"/>
        <v/>
      </c>
      <c r="R167" s="42" t="str">
        <f t="shared" si="38"/>
        <v/>
      </c>
      <c r="S167" s="37" t="str">
        <f t="shared" si="48"/>
        <v/>
      </c>
      <c r="T167" s="68" t="str">
        <f t="shared" si="39"/>
        <v/>
      </c>
      <c r="U167" s="42" t="str">
        <f t="shared" si="40"/>
        <v/>
      </c>
      <c r="V167" s="37" t="str">
        <f t="shared" si="49"/>
        <v/>
      </c>
      <c r="W167" s="105" t="str">
        <f t="shared" si="41"/>
        <v/>
      </c>
      <c r="X167" s="41" t="str">
        <f t="shared" si="50"/>
        <v/>
      </c>
      <c r="Y167" s="41" t="str">
        <f t="shared" si="51"/>
        <v/>
      </c>
      <c r="Z167" s="41" t="str">
        <f t="shared" si="52"/>
        <v/>
      </c>
      <c r="AA167" s="72" t="str">
        <f t="shared" si="53"/>
        <v/>
      </c>
      <c r="AB167" s="4" t="str">
        <f t="shared" si="42"/>
        <v>Empty</v>
      </c>
      <c r="AC167" s="4" t="str">
        <f t="shared" si="43"/>
        <v>empty</v>
      </c>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row>
    <row r="168" spans="2:256" s="4" customFormat="1" ht="17.25" customHeight="1" x14ac:dyDescent="0.2">
      <c r="B168" s="106">
        <v>146</v>
      </c>
      <c r="C168" s="61"/>
      <c r="D168" s="88"/>
      <c r="E168" s="61"/>
      <c r="F168" s="147"/>
      <c r="G168" s="649"/>
      <c r="H168" s="90"/>
      <c r="I168" s="90"/>
      <c r="J168" s="649"/>
      <c r="K168" s="43"/>
      <c r="L168" s="35" t="str">
        <f t="shared" si="44"/>
        <v/>
      </c>
      <c r="M168" s="35" t="str">
        <f t="shared" si="45"/>
        <v/>
      </c>
      <c r="N168" s="475" t="str">
        <f t="shared" si="46"/>
        <v/>
      </c>
      <c r="O168" s="473" t="str">
        <f t="shared" si="36"/>
        <v/>
      </c>
      <c r="P168" s="37" t="str">
        <f t="shared" si="47"/>
        <v/>
      </c>
      <c r="Q168" s="68" t="str">
        <f t="shared" si="37"/>
        <v/>
      </c>
      <c r="R168" s="42" t="str">
        <f t="shared" si="38"/>
        <v/>
      </c>
      <c r="S168" s="37" t="str">
        <f t="shared" si="48"/>
        <v/>
      </c>
      <c r="T168" s="68" t="str">
        <f t="shared" si="39"/>
        <v/>
      </c>
      <c r="U168" s="42" t="str">
        <f t="shared" si="40"/>
        <v/>
      </c>
      <c r="V168" s="37" t="str">
        <f t="shared" si="49"/>
        <v/>
      </c>
      <c r="W168" s="105" t="str">
        <f t="shared" si="41"/>
        <v/>
      </c>
      <c r="X168" s="41" t="str">
        <f t="shared" si="50"/>
        <v/>
      </c>
      <c r="Y168" s="41" t="str">
        <f t="shared" si="51"/>
        <v/>
      </c>
      <c r="Z168" s="41" t="str">
        <f t="shared" si="52"/>
        <v/>
      </c>
      <c r="AA168" s="72" t="str">
        <f t="shared" si="53"/>
        <v/>
      </c>
      <c r="AB168" s="4" t="str">
        <f t="shared" si="42"/>
        <v>Empty</v>
      </c>
      <c r="AC168" s="4" t="str">
        <f t="shared" si="43"/>
        <v>empty</v>
      </c>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row>
    <row r="169" spans="2:256" s="4" customFormat="1" ht="17.25" customHeight="1" x14ac:dyDescent="0.2">
      <c r="B169" s="106">
        <v>147</v>
      </c>
      <c r="C169" s="61"/>
      <c r="D169" s="88"/>
      <c r="E169" s="61"/>
      <c r="F169" s="147"/>
      <c r="G169" s="649"/>
      <c r="H169" s="90"/>
      <c r="I169" s="90"/>
      <c r="J169" s="649"/>
      <c r="K169" s="43"/>
      <c r="L169" s="35" t="str">
        <f t="shared" si="44"/>
        <v/>
      </c>
      <c r="M169" s="35" t="str">
        <f t="shared" si="45"/>
        <v/>
      </c>
      <c r="N169" s="475" t="str">
        <f t="shared" si="46"/>
        <v/>
      </c>
      <c r="O169" s="473" t="str">
        <f t="shared" si="36"/>
        <v/>
      </c>
      <c r="P169" s="37" t="str">
        <f t="shared" si="47"/>
        <v/>
      </c>
      <c r="Q169" s="68" t="str">
        <f t="shared" si="37"/>
        <v/>
      </c>
      <c r="R169" s="42" t="str">
        <f t="shared" si="38"/>
        <v/>
      </c>
      <c r="S169" s="37" t="str">
        <f t="shared" si="48"/>
        <v/>
      </c>
      <c r="T169" s="68" t="str">
        <f t="shared" si="39"/>
        <v/>
      </c>
      <c r="U169" s="42" t="str">
        <f t="shared" si="40"/>
        <v/>
      </c>
      <c r="V169" s="37" t="str">
        <f t="shared" si="49"/>
        <v/>
      </c>
      <c r="W169" s="105" t="str">
        <f t="shared" si="41"/>
        <v/>
      </c>
      <c r="X169" s="41" t="str">
        <f t="shared" si="50"/>
        <v/>
      </c>
      <c r="Y169" s="41" t="str">
        <f t="shared" si="51"/>
        <v/>
      </c>
      <c r="Z169" s="41" t="str">
        <f t="shared" si="52"/>
        <v/>
      </c>
      <c r="AA169" s="72" t="str">
        <f t="shared" si="53"/>
        <v/>
      </c>
      <c r="AB169" s="4" t="str">
        <f t="shared" si="42"/>
        <v>Empty</v>
      </c>
      <c r="AC169" s="4" t="str">
        <f t="shared" si="43"/>
        <v>empty</v>
      </c>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row>
    <row r="170" spans="2:256" s="4" customFormat="1" ht="17.25" customHeight="1" x14ac:dyDescent="0.2">
      <c r="B170" s="106">
        <v>148</v>
      </c>
      <c r="C170" s="61"/>
      <c r="D170" s="88"/>
      <c r="E170" s="61"/>
      <c r="F170" s="147"/>
      <c r="G170" s="649"/>
      <c r="H170" s="90"/>
      <c r="I170" s="90"/>
      <c r="J170" s="649"/>
      <c r="K170" s="43"/>
      <c r="L170" s="35" t="str">
        <f t="shared" si="44"/>
        <v/>
      </c>
      <c r="M170" s="35" t="str">
        <f t="shared" si="45"/>
        <v/>
      </c>
      <c r="N170" s="475" t="str">
        <f t="shared" si="46"/>
        <v/>
      </c>
      <c r="O170" s="473" t="str">
        <f t="shared" si="36"/>
        <v/>
      </c>
      <c r="P170" s="37" t="str">
        <f t="shared" si="47"/>
        <v/>
      </c>
      <c r="Q170" s="68" t="str">
        <f t="shared" si="37"/>
        <v/>
      </c>
      <c r="R170" s="42" t="str">
        <f t="shared" si="38"/>
        <v/>
      </c>
      <c r="S170" s="37" t="str">
        <f t="shared" si="48"/>
        <v/>
      </c>
      <c r="T170" s="68" t="str">
        <f t="shared" si="39"/>
        <v/>
      </c>
      <c r="U170" s="42" t="str">
        <f t="shared" si="40"/>
        <v/>
      </c>
      <c r="V170" s="37" t="str">
        <f t="shared" si="49"/>
        <v/>
      </c>
      <c r="W170" s="105" t="str">
        <f t="shared" si="41"/>
        <v/>
      </c>
      <c r="X170" s="41" t="str">
        <f t="shared" si="50"/>
        <v/>
      </c>
      <c r="Y170" s="41" t="str">
        <f t="shared" si="51"/>
        <v/>
      </c>
      <c r="Z170" s="41" t="str">
        <f t="shared" si="52"/>
        <v/>
      </c>
      <c r="AA170" s="72" t="str">
        <f t="shared" si="53"/>
        <v/>
      </c>
      <c r="AB170" s="4" t="str">
        <f t="shared" si="42"/>
        <v>Empty</v>
      </c>
      <c r="AC170" s="4" t="str">
        <f t="shared" si="43"/>
        <v>empty</v>
      </c>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row>
    <row r="171" spans="2:256" s="4" customFormat="1" ht="17.25" customHeight="1" x14ac:dyDescent="0.2">
      <c r="B171" s="106">
        <v>149</v>
      </c>
      <c r="C171" s="61"/>
      <c r="D171" s="88"/>
      <c r="E171" s="61"/>
      <c r="F171" s="147"/>
      <c r="G171" s="649"/>
      <c r="H171" s="90"/>
      <c r="I171" s="90"/>
      <c r="J171" s="649"/>
      <c r="K171" s="43"/>
      <c r="L171" s="35" t="str">
        <f t="shared" si="44"/>
        <v/>
      </c>
      <c r="M171" s="35" t="str">
        <f t="shared" si="45"/>
        <v/>
      </c>
      <c r="N171" s="475" t="str">
        <f t="shared" si="46"/>
        <v/>
      </c>
      <c r="O171" s="473" t="str">
        <f t="shared" si="36"/>
        <v/>
      </c>
      <c r="P171" s="37" t="str">
        <f t="shared" si="47"/>
        <v/>
      </c>
      <c r="Q171" s="68" t="str">
        <f t="shared" si="37"/>
        <v/>
      </c>
      <c r="R171" s="42" t="str">
        <f t="shared" si="38"/>
        <v/>
      </c>
      <c r="S171" s="37" t="str">
        <f t="shared" si="48"/>
        <v/>
      </c>
      <c r="T171" s="68" t="str">
        <f t="shared" si="39"/>
        <v/>
      </c>
      <c r="U171" s="42" t="str">
        <f t="shared" si="40"/>
        <v/>
      </c>
      <c r="V171" s="37" t="str">
        <f t="shared" si="49"/>
        <v/>
      </c>
      <c r="W171" s="105" t="str">
        <f t="shared" si="41"/>
        <v/>
      </c>
      <c r="X171" s="41" t="str">
        <f t="shared" si="50"/>
        <v/>
      </c>
      <c r="Y171" s="41" t="str">
        <f t="shared" si="51"/>
        <v/>
      </c>
      <c r="Z171" s="41" t="str">
        <f t="shared" si="52"/>
        <v/>
      </c>
      <c r="AA171" s="72" t="str">
        <f t="shared" si="53"/>
        <v/>
      </c>
      <c r="AB171" s="4" t="str">
        <f t="shared" si="42"/>
        <v>Empty</v>
      </c>
      <c r="AC171" s="4" t="str">
        <f t="shared" si="43"/>
        <v>empty</v>
      </c>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c r="CE171" s="83"/>
      <c r="CF171" s="83"/>
      <c r="CG171" s="83"/>
      <c r="CH171" s="83"/>
      <c r="CI171" s="83"/>
      <c r="CJ171" s="83"/>
      <c r="CK171" s="83"/>
      <c r="CL171" s="83"/>
      <c r="CM171" s="83"/>
      <c r="CN171" s="83"/>
      <c r="CO171" s="83"/>
      <c r="CP171" s="83"/>
      <c r="CQ171" s="83"/>
      <c r="CR171" s="83"/>
      <c r="CS171" s="83"/>
      <c r="CT171" s="83"/>
      <c r="CU171" s="83"/>
      <c r="CV171" s="83"/>
      <c r="CW171" s="83"/>
      <c r="CX171" s="83"/>
      <c r="CY171" s="83"/>
      <c r="CZ171" s="83"/>
      <c r="DA171" s="83"/>
      <c r="DB171" s="83"/>
      <c r="DC171" s="83"/>
      <c r="DD171" s="83"/>
      <c r="DE171" s="83"/>
      <c r="DF171" s="83"/>
      <c r="DG171" s="83"/>
      <c r="DH171" s="83"/>
      <c r="DI171" s="83"/>
      <c r="DJ171" s="83"/>
      <c r="DK171" s="83"/>
      <c r="DL171" s="83"/>
      <c r="DM171" s="83"/>
      <c r="DN171" s="83"/>
      <c r="DO171" s="83"/>
      <c r="DP171" s="83"/>
      <c r="DQ171" s="83"/>
      <c r="DR171" s="83"/>
      <c r="DS171" s="83"/>
      <c r="DT171" s="83"/>
      <c r="DU171" s="83"/>
      <c r="DV171" s="83"/>
      <c r="DW171" s="83"/>
      <c r="DX171" s="83"/>
      <c r="DY171" s="83"/>
      <c r="DZ171" s="83"/>
      <c r="EA171" s="83"/>
      <c r="EB171" s="83"/>
      <c r="EC171" s="83"/>
      <c r="ED171" s="83"/>
      <c r="EE171" s="83"/>
      <c r="EF171" s="83"/>
      <c r="EG171" s="83"/>
      <c r="EH171" s="83"/>
      <c r="EI171" s="83"/>
      <c r="EJ171" s="83"/>
      <c r="EK171" s="83"/>
      <c r="EL171" s="83"/>
      <c r="EM171" s="83"/>
      <c r="EN171" s="83"/>
      <c r="EO171" s="83"/>
      <c r="EP171" s="83"/>
      <c r="EQ171" s="83"/>
      <c r="ER171" s="83"/>
      <c r="ES171" s="83"/>
      <c r="ET171" s="83"/>
      <c r="EU171" s="83"/>
      <c r="EV171" s="83"/>
      <c r="EW171" s="83"/>
      <c r="EX171" s="83"/>
      <c r="EY171" s="83"/>
      <c r="EZ171" s="83"/>
      <c r="FA171" s="83"/>
      <c r="FB171" s="83"/>
      <c r="FC171" s="83"/>
      <c r="FD171" s="83"/>
      <c r="FE171" s="83"/>
      <c r="FF171" s="83"/>
      <c r="FG171" s="83"/>
      <c r="FH171" s="83"/>
      <c r="FI171" s="83"/>
      <c r="FJ171" s="83"/>
      <c r="FK171" s="83"/>
      <c r="FL171" s="83"/>
      <c r="FM171" s="83"/>
      <c r="FN171" s="83"/>
      <c r="FO171" s="83"/>
      <c r="FP171" s="83"/>
      <c r="FQ171" s="83"/>
      <c r="FR171" s="83"/>
      <c r="FS171" s="83"/>
      <c r="FT171" s="83"/>
      <c r="FU171" s="83"/>
      <c r="FV171" s="83"/>
      <c r="FW171" s="83"/>
      <c r="FX171" s="83"/>
      <c r="FY171" s="83"/>
      <c r="FZ171" s="83"/>
      <c r="GA171" s="83"/>
      <c r="GB171" s="83"/>
      <c r="GC171" s="83"/>
      <c r="GD171" s="83"/>
      <c r="GE171" s="83"/>
      <c r="GF171" s="83"/>
      <c r="GG171" s="83"/>
      <c r="GH171" s="83"/>
      <c r="GI171" s="83"/>
      <c r="GJ171" s="83"/>
      <c r="GK171" s="83"/>
      <c r="GL171" s="83"/>
      <c r="GM171" s="83"/>
      <c r="GN171" s="83"/>
      <c r="GO171" s="83"/>
      <c r="GP171" s="83"/>
      <c r="GQ171" s="83"/>
      <c r="GR171" s="83"/>
      <c r="GS171" s="83"/>
      <c r="GT171" s="83"/>
      <c r="GU171" s="83"/>
      <c r="GV171" s="83"/>
      <c r="GW171" s="83"/>
      <c r="GX171" s="83"/>
      <c r="GY171" s="83"/>
      <c r="GZ171" s="83"/>
      <c r="HA171" s="83"/>
      <c r="HB171" s="83"/>
      <c r="HC171" s="83"/>
      <c r="HD171" s="83"/>
      <c r="HE171" s="83"/>
      <c r="HF171" s="83"/>
      <c r="HG171" s="83"/>
      <c r="HH171" s="83"/>
      <c r="HI171" s="83"/>
      <c r="HJ171" s="83"/>
      <c r="HK171" s="83"/>
      <c r="HL171" s="83"/>
      <c r="HM171" s="83"/>
      <c r="HN171" s="83"/>
      <c r="HO171" s="83"/>
      <c r="HP171" s="83"/>
      <c r="HQ171" s="83"/>
      <c r="HR171" s="83"/>
      <c r="HS171" s="83"/>
      <c r="HT171" s="83"/>
      <c r="HU171" s="83"/>
      <c r="HV171" s="83"/>
      <c r="HW171" s="83"/>
      <c r="HX171" s="83"/>
      <c r="HY171" s="83"/>
      <c r="HZ171" s="83"/>
      <c r="IA171" s="83"/>
      <c r="IB171" s="83"/>
      <c r="IC171" s="83"/>
      <c r="ID171" s="83"/>
      <c r="IE171" s="83"/>
      <c r="IF171" s="83"/>
      <c r="IG171" s="83"/>
      <c r="IH171" s="83"/>
      <c r="II171" s="83"/>
      <c r="IJ171" s="83"/>
      <c r="IK171" s="83"/>
      <c r="IL171" s="83"/>
      <c r="IM171" s="83"/>
      <c r="IN171" s="83"/>
      <c r="IO171" s="83"/>
      <c r="IP171" s="83"/>
      <c r="IQ171" s="83"/>
      <c r="IR171" s="83"/>
      <c r="IS171" s="83"/>
      <c r="IT171" s="83"/>
      <c r="IU171" s="83"/>
      <c r="IV171" s="83"/>
    </row>
    <row r="172" spans="2:256" s="4" customFormat="1" ht="17.25" customHeight="1" x14ac:dyDescent="0.2">
      <c r="B172" s="106">
        <v>150</v>
      </c>
      <c r="C172" s="61"/>
      <c r="D172" s="88"/>
      <c r="E172" s="61"/>
      <c r="F172" s="147"/>
      <c r="G172" s="649"/>
      <c r="H172" s="90"/>
      <c r="I172" s="90"/>
      <c r="J172" s="649"/>
      <c r="K172" s="43"/>
      <c r="L172" s="35" t="str">
        <f t="shared" si="44"/>
        <v/>
      </c>
      <c r="M172" s="35" t="str">
        <f t="shared" si="45"/>
        <v/>
      </c>
      <c r="N172" s="475" t="str">
        <f t="shared" si="46"/>
        <v/>
      </c>
      <c r="O172" s="473" t="str">
        <f t="shared" si="36"/>
        <v/>
      </c>
      <c r="P172" s="37" t="str">
        <f t="shared" si="47"/>
        <v/>
      </c>
      <c r="Q172" s="68" t="str">
        <f t="shared" si="37"/>
        <v/>
      </c>
      <c r="R172" s="42" t="str">
        <f t="shared" si="38"/>
        <v/>
      </c>
      <c r="S172" s="37" t="str">
        <f t="shared" si="48"/>
        <v/>
      </c>
      <c r="T172" s="68" t="str">
        <f t="shared" si="39"/>
        <v/>
      </c>
      <c r="U172" s="42" t="str">
        <f t="shared" si="40"/>
        <v/>
      </c>
      <c r="V172" s="37" t="str">
        <f t="shared" si="49"/>
        <v/>
      </c>
      <c r="W172" s="105" t="str">
        <f t="shared" si="41"/>
        <v/>
      </c>
      <c r="X172" s="41" t="str">
        <f t="shared" si="50"/>
        <v/>
      </c>
      <c r="Y172" s="41" t="str">
        <f t="shared" si="51"/>
        <v/>
      </c>
      <c r="Z172" s="41" t="str">
        <f t="shared" si="52"/>
        <v/>
      </c>
      <c r="AA172" s="72" t="str">
        <f t="shared" si="53"/>
        <v/>
      </c>
      <c r="AB172" s="4" t="str">
        <f t="shared" si="42"/>
        <v>Empty</v>
      </c>
      <c r="AC172" s="4" t="str">
        <f t="shared" si="43"/>
        <v>empty</v>
      </c>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c r="CE172" s="83"/>
      <c r="CF172" s="83"/>
      <c r="CG172" s="83"/>
      <c r="CH172" s="83"/>
      <c r="CI172" s="83"/>
      <c r="CJ172" s="83"/>
      <c r="CK172" s="83"/>
      <c r="CL172" s="83"/>
      <c r="CM172" s="83"/>
      <c r="CN172" s="83"/>
      <c r="CO172" s="83"/>
      <c r="CP172" s="83"/>
      <c r="CQ172" s="83"/>
      <c r="CR172" s="83"/>
      <c r="CS172" s="83"/>
      <c r="CT172" s="83"/>
      <c r="CU172" s="83"/>
      <c r="CV172" s="83"/>
      <c r="CW172" s="83"/>
      <c r="CX172" s="83"/>
      <c r="CY172" s="83"/>
      <c r="CZ172" s="83"/>
      <c r="DA172" s="83"/>
      <c r="DB172" s="83"/>
      <c r="DC172" s="83"/>
      <c r="DD172" s="83"/>
      <c r="DE172" s="83"/>
      <c r="DF172" s="83"/>
      <c r="DG172" s="83"/>
      <c r="DH172" s="83"/>
      <c r="DI172" s="83"/>
      <c r="DJ172" s="83"/>
      <c r="DK172" s="83"/>
      <c r="DL172" s="83"/>
      <c r="DM172" s="83"/>
      <c r="DN172" s="83"/>
      <c r="DO172" s="83"/>
      <c r="DP172" s="83"/>
      <c r="DQ172" s="83"/>
      <c r="DR172" s="83"/>
      <c r="DS172" s="83"/>
      <c r="DT172" s="83"/>
      <c r="DU172" s="83"/>
      <c r="DV172" s="83"/>
      <c r="DW172" s="83"/>
      <c r="DX172" s="83"/>
      <c r="DY172" s="83"/>
      <c r="DZ172" s="83"/>
      <c r="EA172" s="83"/>
      <c r="EB172" s="83"/>
      <c r="EC172" s="83"/>
      <c r="ED172" s="83"/>
      <c r="EE172" s="83"/>
      <c r="EF172" s="83"/>
      <c r="EG172" s="83"/>
      <c r="EH172" s="83"/>
      <c r="EI172" s="83"/>
      <c r="EJ172" s="83"/>
      <c r="EK172" s="83"/>
      <c r="EL172" s="83"/>
      <c r="EM172" s="83"/>
      <c r="EN172" s="83"/>
      <c r="EO172" s="83"/>
      <c r="EP172" s="83"/>
      <c r="EQ172" s="83"/>
      <c r="ER172" s="83"/>
      <c r="ES172" s="83"/>
      <c r="ET172" s="83"/>
      <c r="EU172" s="83"/>
      <c r="EV172" s="83"/>
      <c r="EW172" s="83"/>
      <c r="EX172" s="83"/>
      <c r="EY172" s="83"/>
      <c r="EZ172" s="83"/>
      <c r="FA172" s="83"/>
      <c r="FB172" s="83"/>
      <c r="FC172" s="83"/>
      <c r="FD172" s="83"/>
      <c r="FE172" s="83"/>
      <c r="FF172" s="83"/>
      <c r="FG172" s="83"/>
      <c r="FH172" s="83"/>
      <c r="FI172" s="83"/>
      <c r="FJ172" s="83"/>
      <c r="FK172" s="83"/>
      <c r="FL172" s="83"/>
      <c r="FM172" s="83"/>
      <c r="FN172" s="83"/>
      <c r="FO172" s="83"/>
      <c r="FP172" s="83"/>
      <c r="FQ172" s="83"/>
      <c r="FR172" s="83"/>
      <c r="FS172" s="83"/>
      <c r="FT172" s="83"/>
      <c r="FU172" s="83"/>
      <c r="FV172" s="83"/>
      <c r="FW172" s="83"/>
      <c r="FX172" s="83"/>
      <c r="FY172" s="83"/>
      <c r="FZ172" s="83"/>
      <c r="GA172" s="83"/>
      <c r="GB172" s="83"/>
      <c r="GC172" s="83"/>
      <c r="GD172" s="83"/>
      <c r="GE172" s="83"/>
      <c r="GF172" s="83"/>
      <c r="GG172" s="83"/>
      <c r="GH172" s="83"/>
      <c r="GI172" s="83"/>
      <c r="GJ172" s="83"/>
      <c r="GK172" s="83"/>
      <c r="GL172" s="83"/>
      <c r="GM172" s="83"/>
      <c r="GN172" s="83"/>
      <c r="GO172" s="83"/>
      <c r="GP172" s="83"/>
      <c r="GQ172" s="83"/>
      <c r="GR172" s="83"/>
      <c r="GS172" s="83"/>
      <c r="GT172" s="83"/>
      <c r="GU172" s="83"/>
      <c r="GV172" s="83"/>
      <c r="GW172" s="83"/>
      <c r="GX172" s="83"/>
      <c r="GY172" s="83"/>
      <c r="GZ172" s="83"/>
      <c r="HA172" s="83"/>
      <c r="HB172" s="83"/>
      <c r="HC172" s="83"/>
      <c r="HD172" s="83"/>
      <c r="HE172" s="83"/>
      <c r="HF172" s="83"/>
      <c r="HG172" s="83"/>
      <c r="HH172" s="83"/>
      <c r="HI172" s="83"/>
      <c r="HJ172" s="83"/>
      <c r="HK172" s="83"/>
      <c r="HL172" s="83"/>
      <c r="HM172" s="83"/>
      <c r="HN172" s="83"/>
      <c r="HO172" s="83"/>
      <c r="HP172" s="83"/>
      <c r="HQ172" s="83"/>
      <c r="HR172" s="83"/>
      <c r="HS172" s="83"/>
      <c r="HT172" s="83"/>
      <c r="HU172" s="83"/>
      <c r="HV172" s="83"/>
      <c r="HW172" s="83"/>
      <c r="HX172" s="83"/>
      <c r="HY172" s="83"/>
      <c r="HZ172" s="83"/>
      <c r="IA172" s="83"/>
      <c r="IB172" s="83"/>
      <c r="IC172" s="83"/>
      <c r="ID172" s="83"/>
      <c r="IE172" s="83"/>
      <c r="IF172" s="83"/>
      <c r="IG172" s="83"/>
      <c r="IH172" s="83"/>
      <c r="II172" s="83"/>
      <c r="IJ172" s="83"/>
      <c r="IK172" s="83"/>
      <c r="IL172" s="83"/>
      <c r="IM172" s="83"/>
      <c r="IN172" s="83"/>
      <c r="IO172" s="83"/>
      <c r="IP172" s="83"/>
      <c r="IQ172" s="83"/>
      <c r="IR172" s="83"/>
      <c r="IS172" s="83"/>
      <c r="IT172" s="83"/>
      <c r="IU172" s="83"/>
      <c r="IV172" s="83"/>
    </row>
    <row r="173" spans="2:256" s="4" customFormat="1" ht="17.25" customHeight="1" x14ac:dyDescent="0.2">
      <c r="B173" s="106">
        <v>151</v>
      </c>
      <c r="C173" s="61"/>
      <c r="D173" s="88"/>
      <c r="E173" s="61"/>
      <c r="F173" s="147"/>
      <c r="G173" s="649"/>
      <c r="H173" s="90"/>
      <c r="I173" s="90"/>
      <c r="J173" s="649"/>
      <c r="K173" s="43"/>
      <c r="L173" s="35" t="str">
        <f t="shared" si="44"/>
        <v/>
      </c>
      <c r="M173" s="35" t="str">
        <f t="shared" si="45"/>
        <v/>
      </c>
      <c r="N173" s="475" t="str">
        <f t="shared" si="46"/>
        <v/>
      </c>
      <c r="O173" s="473" t="str">
        <f t="shared" si="36"/>
        <v/>
      </c>
      <c r="P173" s="37" t="str">
        <f t="shared" si="47"/>
        <v/>
      </c>
      <c r="Q173" s="68" t="str">
        <f t="shared" si="37"/>
        <v/>
      </c>
      <c r="R173" s="42" t="str">
        <f t="shared" si="38"/>
        <v/>
      </c>
      <c r="S173" s="37" t="str">
        <f t="shared" si="48"/>
        <v/>
      </c>
      <c r="T173" s="68" t="str">
        <f t="shared" si="39"/>
        <v/>
      </c>
      <c r="U173" s="42" t="str">
        <f t="shared" si="40"/>
        <v/>
      </c>
      <c r="V173" s="37" t="str">
        <f t="shared" si="49"/>
        <v/>
      </c>
      <c r="W173" s="105" t="str">
        <f t="shared" si="41"/>
        <v/>
      </c>
      <c r="X173" s="41" t="str">
        <f t="shared" si="50"/>
        <v/>
      </c>
      <c r="Y173" s="41" t="str">
        <f t="shared" si="51"/>
        <v/>
      </c>
      <c r="Z173" s="41" t="str">
        <f t="shared" si="52"/>
        <v/>
      </c>
      <c r="AA173" s="72" t="str">
        <f t="shared" si="53"/>
        <v/>
      </c>
      <c r="AB173" s="4" t="str">
        <f t="shared" si="42"/>
        <v>Empty</v>
      </c>
      <c r="AC173" s="4" t="str">
        <f t="shared" si="43"/>
        <v>empty</v>
      </c>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c r="CE173" s="83"/>
      <c r="CF173" s="83"/>
      <c r="CG173" s="83"/>
      <c r="CH173" s="83"/>
      <c r="CI173" s="83"/>
      <c r="CJ173" s="83"/>
      <c r="CK173" s="83"/>
      <c r="CL173" s="83"/>
      <c r="CM173" s="83"/>
      <c r="CN173" s="83"/>
      <c r="CO173" s="83"/>
      <c r="CP173" s="83"/>
      <c r="CQ173" s="83"/>
      <c r="CR173" s="83"/>
      <c r="CS173" s="83"/>
      <c r="CT173" s="83"/>
      <c r="CU173" s="83"/>
      <c r="CV173" s="83"/>
      <c r="CW173" s="83"/>
      <c r="CX173" s="83"/>
      <c r="CY173" s="83"/>
      <c r="CZ173" s="83"/>
      <c r="DA173" s="83"/>
      <c r="DB173" s="83"/>
      <c r="DC173" s="83"/>
      <c r="DD173" s="83"/>
      <c r="DE173" s="83"/>
      <c r="DF173" s="83"/>
      <c r="DG173" s="83"/>
      <c r="DH173" s="83"/>
      <c r="DI173" s="83"/>
      <c r="DJ173" s="83"/>
      <c r="DK173" s="83"/>
      <c r="DL173" s="83"/>
      <c r="DM173" s="83"/>
      <c r="DN173" s="83"/>
      <c r="DO173" s="83"/>
      <c r="DP173" s="83"/>
      <c r="DQ173" s="83"/>
      <c r="DR173" s="83"/>
      <c r="DS173" s="83"/>
      <c r="DT173" s="83"/>
      <c r="DU173" s="83"/>
      <c r="DV173" s="83"/>
      <c r="DW173" s="83"/>
      <c r="DX173" s="83"/>
      <c r="DY173" s="83"/>
      <c r="DZ173" s="83"/>
      <c r="EA173" s="83"/>
      <c r="EB173" s="83"/>
      <c r="EC173" s="83"/>
      <c r="ED173" s="83"/>
      <c r="EE173" s="83"/>
      <c r="EF173" s="83"/>
      <c r="EG173" s="83"/>
      <c r="EH173" s="83"/>
      <c r="EI173" s="83"/>
      <c r="EJ173" s="83"/>
      <c r="EK173" s="83"/>
      <c r="EL173" s="83"/>
      <c r="EM173" s="83"/>
      <c r="EN173" s="83"/>
      <c r="EO173" s="83"/>
      <c r="EP173" s="83"/>
      <c r="EQ173" s="83"/>
      <c r="ER173" s="83"/>
      <c r="ES173" s="83"/>
      <c r="ET173" s="83"/>
      <c r="EU173" s="83"/>
      <c r="EV173" s="83"/>
      <c r="EW173" s="83"/>
      <c r="EX173" s="83"/>
      <c r="EY173" s="83"/>
      <c r="EZ173" s="83"/>
      <c r="FA173" s="83"/>
      <c r="FB173" s="83"/>
      <c r="FC173" s="83"/>
      <c r="FD173" s="83"/>
      <c r="FE173" s="83"/>
      <c r="FF173" s="83"/>
      <c r="FG173" s="83"/>
      <c r="FH173" s="83"/>
      <c r="FI173" s="83"/>
      <c r="FJ173" s="83"/>
      <c r="FK173" s="83"/>
      <c r="FL173" s="83"/>
      <c r="FM173" s="83"/>
      <c r="FN173" s="83"/>
      <c r="FO173" s="83"/>
      <c r="FP173" s="83"/>
      <c r="FQ173" s="83"/>
      <c r="FR173" s="83"/>
      <c r="FS173" s="83"/>
      <c r="FT173" s="83"/>
      <c r="FU173" s="83"/>
      <c r="FV173" s="83"/>
      <c r="FW173" s="83"/>
      <c r="FX173" s="83"/>
      <c r="FY173" s="83"/>
      <c r="FZ173" s="83"/>
      <c r="GA173" s="83"/>
      <c r="GB173" s="83"/>
      <c r="GC173" s="83"/>
      <c r="GD173" s="83"/>
      <c r="GE173" s="83"/>
      <c r="GF173" s="83"/>
      <c r="GG173" s="83"/>
      <c r="GH173" s="83"/>
      <c r="GI173" s="83"/>
      <c r="GJ173" s="83"/>
      <c r="GK173" s="83"/>
      <c r="GL173" s="83"/>
      <c r="GM173" s="83"/>
      <c r="GN173" s="83"/>
      <c r="GO173" s="83"/>
      <c r="GP173" s="83"/>
      <c r="GQ173" s="83"/>
      <c r="GR173" s="83"/>
      <c r="GS173" s="83"/>
      <c r="GT173" s="83"/>
      <c r="GU173" s="83"/>
      <c r="GV173" s="83"/>
      <c r="GW173" s="83"/>
      <c r="GX173" s="83"/>
      <c r="GY173" s="83"/>
      <c r="GZ173" s="83"/>
      <c r="HA173" s="83"/>
      <c r="HB173" s="83"/>
      <c r="HC173" s="83"/>
      <c r="HD173" s="83"/>
      <c r="HE173" s="83"/>
      <c r="HF173" s="83"/>
      <c r="HG173" s="83"/>
      <c r="HH173" s="83"/>
      <c r="HI173" s="83"/>
      <c r="HJ173" s="83"/>
      <c r="HK173" s="83"/>
      <c r="HL173" s="83"/>
      <c r="HM173" s="83"/>
      <c r="HN173" s="83"/>
      <c r="HO173" s="83"/>
      <c r="HP173" s="83"/>
      <c r="HQ173" s="83"/>
      <c r="HR173" s="83"/>
      <c r="HS173" s="83"/>
      <c r="HT173" s="83"/>
      <c r="HU173" s="83"/>
      <c r="HV173" s="83"/>
      <c r="HW173" s="83"/>
      <c r="HX173" s="83"/>
      <c r="HY173" s="83"/>
      <c r="HZ173" s="83"/>
      <c r="IA173" s="83"/>
      <c r="IB173" s="83"/>
      <c r="IC173" s="83"/>
      <c r="ID173" s="83"/>
      <c r="IE173" s="83"/>
      <c r="IF173" s="83"/>
      <c r="IG173" s="83"/>
      <c r="IH173" s="83"/>
      <c r="II173" s="83"/>
      <c r="IJ173" s="83"/>
      <c r="IK173" s="83"/>
      <c r="IL173" s="83"/>
      <c r="IM173" s="83"/>
      <c r="IN173" s="83"/>
      <c r="IO173" s="83"/>
      <c r="IP173" s="83"/>
      <c r="IQ173" s="83"/>
      <c r="IR173" s="83"/>
      <c r="IS173" s="83"/>
      <c r="IT173" s="83"/>
      <c r="IU173" s="83"/>
      <c r="IV173" s="83"/>
    </row>
    <row r="174" spans="2:256" s="4" customFormat="1" ht="17.25" customHeight="1" x14ac:dyDescent="0.2">
      <c r="B174" s="106">
        <v>152</v>
      </c>
      <c r="C174" s="61"/>
      <c r="D174" s="88"/>
      <c r="E174" s="61"/>
      <c r="F174" s="147"/>
      <c r="G174" s="649"/>
      <c r="H174" s="90"/>
      <c r="I174" s="90"/>
      <c r="J174" s="649"/>
      <c r="K174" s="43"/>
      <c r="L174" s="35" t="str">
        <f t="shared" si="44"/>
        <v/>
      </c>
      <c r="M174" s="35" t="str">
        <f t="shared" si="45"/>
        <v/>
      </c>
      <c r="N174" s="475" t="str">
        <f t="shared" si="46"/>
        <v/>
      </c>
      <c r="O174" s="473" t="str">
        <f t="shared" si="36"/>
        <v/>
      </c>
      <c r="P174" s="37" t="str">
        <f t="shared" si="47"/>
        <v/>
      </c>
      <c r="Q174" s="68" t="str">
        <f t="shared" si="37"/>
        <v/>
      </c>
      <c r="R174" s="42" t="str">
        <f t="shared" si="38"/>
        <v/>
      </c>
      <c r="S174" s="37" t="str">
        <f t="shared" si="48"/>
        <v/>
      </c>
      <c r="T174" s="68" t="str">
        <f t="shared" si="39"/>
        <v/>
      </c>
      <c r="U174" s="42" t="str">
        <f t="shared" si="40"/>
        <v/>
      </c>
      <c r="V174" s="37" t="str">
        <f t="shared" si="49"/>
        <v/>
      </c>
      <c r="W174" s="105" t="str">
        <f t="shared" si="41"/>
        <v/>
      </c>
      <c r="X174" s="41" t="str">
        <f t="shared" si="50"/>
        <v/>
      </c>
      <c r="Y174" s="41" t="str">
        <f t="shared" si="51"/>
        <v/>
      </c>
      <c r="Z174" s="41" t="str">
        <f t="shared" si="52"/>
        <v/>
      </c>
      <c r="AA174" s="72" t="str">
        <f t="shared" si="53"/>
        <v/>
      </c>
      <c r="AB174" s="4" t="str">
        <f t="shared" si="42"/>
        <v>Empty</v>
      </c>
      <c r="AC174" s="4" t="str">
        <f t="shared" si="43"/>
        <v>empty</v>
      </c>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c r="CE174" s="83"/>
      <c r="CF174" s="83"/>
      <c r="CG174" s="83"/>
      <c r="CH174" s="83"/>
      <c r="CI174" s="83"/>
      <c r="CJ174" s="83"/>
      <c r="CK174" s="83"/>
      <c r="CL174" s="83"/>
      <c r="CM174" s="83"/>
      <c r="CN174" s="83"/>
      <c r="CO174" s="83"/>
      <c r="CP174" s="83"/>
      <c r="CQ174" s="83"/>
      <c r="CR174" s="83"/>
      <c r="CS174" s="83"/>
      <c r="CT174" s="83"/>
      <c r="CU174" s="83"/>
      <c r="CV174" s="83"/>
      <c r="CW174" s="83"/>
      <c r="CX174" s="83"/>
      <c r="CY174" s="83"/>
      <c r="CZ174" s="83"/>
      <c r="DA174" s="83"/>
      <c r="DB174" s="83"/>
      <c r="DC174" s="83"/>
      <c r="DD174" s="83"/>
      <c r="DE174" s="83"/>
      <c r="DF174" s="83"/>
      <c r="DG174" s="83"/>
      <c r="DH174" s="83"/>
      <c r="DI174" s="83"/>
      <c r="DJ174" s="83"/>
      <c r="DK174" s="83"/>
      <c r="DL174" s="83"/>
      <c r="DM174" s="83"/>
      <c r="DN174" s="83"/>
      <c r="DO174" s="83"/>
      <c r="DP174" s="83"/>
      <c r="DQ174" s="83"/>
      <c r="DR174" s="83"/>
      <c r="DS174" s="83"/>
      <c r="DT174" s="83"/>
      <c r="DU174" s="83"/>
      <c r="DV174" s="83"/>
      <c r="DW174" s="83"/>
      <c r="DX174" s="83"/>
      <c r="DY174" s="83"/>
      <c r="DZ174" s="83"/>
      <c r="EA174" s="83"/>
      <c r="EB174" s="83"/>
      <c r="EC174" s="83"/>
      <c r="ED174" s="83"/>
      <c r="EE174" s="83"/>
      <c r="EF174" s="83"/>
      <c r="EG174" s="83"/>
      <c r="EH174" s="83"/>
      <c r="EI174" s="83"/>
      <c r="EJ174" s="83"/>
      <c r="EK174" s="83"/>
      <c r="EL174" s="83"/>
      <c r="EM174" s="83"/>
      <c r="EN174" s="83"/>
      <c r="EO174" s="83"/>
      <c r="EP174" s="83"/>
      <c r="EQ174" s="83"/>
      <c r="ER174" s="83"/>
      <c r="ES174" s="83"/>
      <c r="ET174" s="83"/>
      <c r="EU174" s="83"/>
      <c r="EV174" s="83"/>
      <c r="EW174" s="83"/>
      <c r="EX174" s="83"/>
      <c r="EY174" s="83"/>
      <c r="EZ174" s="83"/>
      <c r="FA174" s="83"/>
      <c r="FB174" s="83"/>
      <c r="FC174" s="83"/>
      <c r="FD174" s="83"/>
      <c r="FE174" s="83"/>
      <c r="FF174" s="83"/>
      <c r="FG174" s="83"/>
      <c r="FH174" s="83"/>
      <c r="FI174" s="83"/>
      <c r="FJ174" s="83"/>
      <c r="FK174" s="83"/>
      <c r="FL174" s="83"/>
      <c r="FM174" s="83"/>
      <c r="FN174" s="83"/>
      <c r="FO174" s="83"/>
      <c r="FP174" s="83"/>
      <c r="FQ174" s="83"/>
      <c r="FR174" s="83"/>
      <c r="FS174" s="83"/>
      <c r="FT174" s="83"/>
      <c r="FU174" s="83"/>
      <c r="FV174" s="83"/>
      <c r="FW174" s="83"/>
      <c r="FX174" s="83"/>
      <c r="FY174" s="83"/>
      <c r="FZ174" s="83"/>
      <c r="GA174" s="83"/>
      <c r="GB174" s="83"/>
      <c r="GC174" s="83"/>
      <c r="GD174" s="83"/>
      <c r="GE174" s="83"/>
      <c r="GF174" s="83"/>
      <c r="GG174" s="83"/>
      <c r="GH174" s="83"/>
      <c r="GI174" s="83"/>
      <c r="GJ174" s="83"/>
      <c r="GK174" s="83"/>
      <c r="GL174" s="83"/>
      <c r="GM174" s="83"/>
      <c r="GN174" s="83"/>
      <c r="GO174" s="83"/>
      <c r="GP174" s="83"/>
      <c r="GQ174" s="83"/>
      <c r="GR174" s="83"/>
      <c r="GS174" s="83"/>
      <c r="GT174" s="83"/>
      <c r="GU174" s="83"/>
      <c r="GV174" s="83"/>
      <c r="GW174" s="83"/>
      <c r="GX174" s="83"/>
      <c r="GY174" s="83"/>
      <c r="GZ174" s="83"/>
      <c r="HA174" s="83"/>
      <c r="HB174" s="83"/>
      <c r="HC174" s="83"/>
      <c r="HD174" s="83"/>
      <c r="HE174" s="83"/>
      <c r="HF174" s="83"/>
      <c r="HG174" s="83"/>
      <c r="HH174" s="83"/>
      <c r="HI174" s="83"/>
      <c r="HJ174" s="83"/>
      <c r="HK174" s="83"/>
      <c r="HL174" s="83"/>
      <c r="HM174" s="83"/>
      <c r="HN174" s="83"/>
      <c r="HO174" s="83"/>
      <c r="HP174" s="83"/>
      <c r="HQ174" s="83"/>
      <c r="HR174" s="83"/>
      <c r="HS174" s="83"/>
      <c r="HT174" s="83"/>
      <c r="HU174" s="83"/>
      <c r="HV174" s="83"/>
      <c r="HW174" s="83"/>
      <c r="HX174" s="83"/>
      <c r="HY174" s="83"/>
      <c r="HZ174" s="83"/>
      <c r="IA174" s="83"/>
      <c r="IB174" s="83"/>
      <c r="IC174" s="83"/>
      <c r="ID174" s="83"/>
      <c r="IE174" s="83"/>
      <c r="IF174" s="83"/>
      <c r="IG174" s="83"/>
      <c r="IH174" s="83"/>
      <c r="II174" s="83"/>
      <c r="IJ174" s="83"/>
      <c r="IK174" s="83"/>
      <c r="IL174" s="83"/>
      <c r="IM174" s="83"/>
      <c r="IN174" s="83"/>
      <c r="IO174" s="83"/>
      <c r="IP174" s="83"/>
      <c r="IQ174" s="83"/>
      <c r="IR174" s="83"/>
      <c r="IS174" s="83"/>
      <c r="IT174" s="83"/>
      <c r="IU174" s="83"/>
      <c r="IV174" s="83"/>
    </row>
    <row r="175" spans="2:256" s="4" customFormat="1" ht="17.25" customHeight="1" x14ac:dyDescent="0.2">
      <c r="B175" s="106">
        <v>153</v>
      </c>
      <c r="C175" s="61"/>
      <c r="D175" s="88"/>
      <c r="E175" s="61"/>
      <c r="F175" s="147"/>
      <c r="G175" s="649"/>
      <c r="H175" s="90"/>
      <c r="I175" s="90"/>
      <c r="J175" s="649"/>
      <c r="K175" s="43"/>
      <c r="L175" s="35" t="str">
        <f t="shared" si="44"/>
        <v/>
      </c>
      <c r="M175" s="35" t="str">
        <f t="shared" si="45"/>
        <v/>
      </c>
      <c r="N175" s="475" t="str">
        <f t="shared" si="46"/>
        <v/>
      </c>
      <c r="O175" s="473" t="str">
        <f t="shared" si="36"/>
        <v/>
      </c>
      <c r="P175" s="37" t="str">
        <f t="shared" si="47"/>
        <v/>
      </c>
      <c r="Q175" s="68" t="str">
        <f t="shared" si="37"/>
        <v/>
      </c>
      <c r="R175" s="42" t="str">
        <f t="shared" si="38"/>
        <v/>
      </c>
      <c r="S175" s="37" t="str">
        <f t="shared" si="48"/>
        <v/>
      </c>
      <c r="T175" s="68" t="str">
        <f t="shared" si="39"/>
        <v/>
      </c>
      <c r="U175" s="42" t="str">
        <f t="shared" si="40"/>
        <v/>
      </c>
      <c r="V175" s="37" t="str">
        <f t="shared" si="49"/>
        <v/>
      </c>
      <c r="W175" s="105" t="str">
        <f t="shared" si="41"/>
        <v/>
      </c>
      <c r="X175" s="41" t="str">
        <f t="shared" si="50"/>
        <v/>
      </c>
      <c r="Y175" s="41" t="str">
        <f t="shared" si="51"/>
        <v/>
      </c>
      <c r="Z175" s="41" t="str">
        <f t="shared" si="52"/>
        <v/>
      </c>
      <c r="AA175" s="72" t="str">
        <f t="shared" si="53"/>
        <v/>
      </c>
      <c r="AB175" s="4" t="str">
        <f t="shared" si="42"/>
        <v>Empty</v>
      </c>
      <c r="AC175" s="4" t="str">
        <f t="shared" si="43"/>
        <v>empty</v>
      </c>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row>
    <row r="176" spans="2:256" s="4" customFormat="1" ht="17.25" customHeight="1" x14ac:dyDescent="0.2">
      <c r="B176" s="106">
        <v>154</v>
      </c>
      <c r="C176" s="61"/>
      <c r="D176" s="88"/>
      <c r="E176" s="61"/>
      <c r="F176" s="147"/>
      <c r="G176" s="649"/>
      <c r="H176" s="90"/>
      <c r="I176" s="90"/>
      <c r="J176" s="649"/>
      <c r="K176" s="43"/>
      <c r="L176" s="35" t="str">
        <f t="shared" si="44"/>
        <v/>
      </c>
      <c r="M176" s="35" t="str">
        <f t="shared" si="45"/>
        <v/>
      </c>
      <c r="N176" s="475" t="str">
        <f t="shared" si="46"/>
        <v/>
      </c>
      <c r="O176" s="473" t="str">
        <f t="shared" si="36"/>
        <v/>
      </c>
      <c r="P176" s="37" t="str">
        <f t="shared" si="47"/>
        <v/>
      </c>
      <c r="Q176" s="68" t="str">
        <f t="shared" si="37"/>
        <v/>
      </c>
      <c r="R176" s="42" t="str">
        <f t="shared" si="38"/>
        <v/>
      </c>
      <c r="S176" s="37" t="str">
        <f t="shared" si="48"/>
        <v/>
      </c>
      <c r="T176" s="68" t="str">
        <f t="shared" si="39"/>
        <v/>
      </c>
      <c r="U176" s="42" t="str">
        <f t="shared" si="40"/>
        <v/>
      </c>
      <c r="V176" s="37" t="str">
        <f t="shared" si="49"/>
        <v/>
      </c>
      <c r="W176" s="105" t="str">
        <f t="shared" si="41"/>
        <v/>
      </c>
      <c r="X176" s="41" t="str">
        <f t="shared" si="50"/>
        <v/>
      </c>
      <c r="Y176" s="41" t="str">
        <f t="shared" si="51"/>
        <v/>
      </c>
      <c r="Z176" s="41" t="str">
        <f t="shared" si="52"/>
        <v/>
      </c>
      <c r="AA176" s="72" t="str">
        <f t="shared" si="53"/>
        <v/>
      </c>
      <c r="AB176" s="4" t="str">
        <f t="shared" si="42"/>
        <v>Empty</v>
      </c>
      <c r="AC176" s="4" t="str">
        <f t="shared" si="43"/>
        <v>empty</v>
      </c>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row>
    <row r="177" spans="2:256" s="4" customFormat="1" ht="17.25" customHeight="1" x14ac:dyDescent="0.2">
      <c r="B177" s="106">
        <v>155</v>
      </c>
      <c r="C177" s="61"/>
      <c r="D177" s="88"/>
      <c r="E177" s="61"/>
      <c r="F177" s="147"/>
      <c r="G177" s="649"/>
      <c r="H177" s="90"/>
      <c r="I177" s="90"/>
      <c r="J177" s="649"/>
      <c r="K177" s="43"/>
      <c r="L177" s="35" t="str">
        <f t="shared" si="44"/>
        <v/>
      </c>
      <c r="M177" s="35" t="str">
        <f t="shared" si="45"/>
        <v/>
      </c>
      <c r="N177" s="475" t="str">
        <f t="shared" si="46"/>
        <v/>
      </c>
      <c r="O177" s="473" t="str">
        <f t="shared" si="36"/>
        <v/>
      </c>
      <c r="P177" s="37" t="str">
        <f t="shared" si="47"/>
        <v/>
      </c>
      <c r="Q177" s="68" t="str">
        <f t="shared" si="37"/>
        <v/>
      </c>
      <c r="R177" s="42" t="str">
        <f t="shared" si="38"/>
        <v/>
      </c>
      <c r="S177" s="37" t="str">
        <f t="shared" si="48"/>
        <v/>
      </c>
      <c r="T177" s="68" t="str">
        <f t="shared" si="39"/>
        <v/>
      </c>
      <c r="U177" s="42" t="str">
        <f t="shared" si="40"/>
        <v/>
      </c>
      <c r="V177" s="37" t="str">
        <f t="shared" si="49"/>
        <v/>
      </c>
      <c r="W177" s="105" t="str">
        <f t="shared" si="41"/>
        <v/>
      </c>
      <c r="X177" s="41" t="str">
        <f t="shared" si="50"/>
        <v/>
      </c>
      <c r="Y177" s="41" t="str">
        <f t="shared" si="51"/>
        <v/>
      </c>
      <c r="Z177" s="41" t="str">
        <f t="shared" si="52"/>
        <v/>
      </c>
      <c r="AA177" s="72" t="str">
        <f t="shared" si="53"/>
        <v/>
      </c>
      <c r="AB177" s="4" t="str">
        <f t="shared" si="42"/>
        <v>Empty</v>
      </c>
      <c r="AC177" s="4" t="str">
        <f t="shared" si="43"/>
        <v>empty</v>
      </c>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row>
    <row r="178" spans="2:256" s="4" customFormat="1" ht="17.25" customHeight="1" x14ac:dyDescent="0.2">
      <c r="B178" s="106">
        <v>156</v>
      </c>
      <c r="C178" s="61"/>
      <c r="D178" s="88"/>
      <c r="E178" s="61"/>
      <c r="F178" s="147"/>
      <c r="G178" s="649"/>
      <c r="H178" s="90"/>
      <c r="I178" s="90"/>
      <c r="J178" s="649"/>
      <c r="K178" s="43"/>
      <c r="L178" s="35" t="str">
        <f t="shared" si="44"/>
        <v/>
      </c>
      <c r="M178" s="35" t="str">
        <f t="shared" si="45"/>
        <v/>
      </c>
      <c r="N178" s="475" t="str">
        <f t="shared" si="46"/>
        <v/>
      </c>
      <c r="O178" s="473" t="str">
        <f t="shared" si="36"/>
        <v/>
      </c>
      <c r="P178" s="37" t="str">
        <f t="shared" si="47"/>
        <v/>
      </c>
      <c r="Q178" s="68" t="str">
        <f t="shared" si="37"/>
        <v/>
      </c>
      <c r="R178" s="42" t="str">
        <f t="shared" si="38"/>
        <v/>
      </c>
      <c r="S178" s="37" t="str">
        <f t="shared" si="48"/>
        <v/>
      </c>
      <c r="T178" s="68" t="str">
        <f t="shared" si="39"/>
        <v/>
      </c>
      <c r="U178" s="42" t="str">
        <f t="shared" si="40"/>
        <v/>
      </c>
      <c r="V178" s="37" t="str">
        <f t="shared" si="49"/>
        <v/>
      </c>
      <c r="W178" s="105" t="str">
        <f t="shared" si="41"/>
        <v/>
      </c>
      <c r="X178" s="41" t="str">
        <f t="shared" si="50"/>
        <v/>
      </c>
      <c r="Y178" s="41" t="str">
        <f t="shared" si="51"/>
        <v/>
      </c>
      <c r="Z178" s="41" t="str">
        <f t="shared" si="52"/>
        <v/>
      </c>
      <c r="AA178" s="72" t="str">
        <f t="shared" si="53"/>
        <v/>
      </c>
      <c r="AB178" s="4" t="str">
        <f t="shared" si="42"/>
        <v>Empty</v>
      </c>
      <c r="AC178" s="4" t="str">
        <f t="shared" si="43"/>
        <v>empty</v>
      </c>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row>
    <row r="179" spans="2:256" s="4" customFormat="1" ht="17.25" customHeight="1" x14ac:dyDescent="0.2">
      <c r="B179" s="106">
        <v>157</v>
      </c>
      <c r="C179" s="61"/>
      <c r="D179" s="88"/>
      <c r="E179" s="61"/>
      <c r="F179" s="147"/>
      <c r="G179" s="649"/>
      <c r="H179" s="90"/>
      <c r="I179" s="90"/>
      <c r="J179" s="649"/>
      <c r="K179" s="43"/>
      <c r="L179" s="35" t="str">
        <f t="shared" si="44"/>
        <v/>
      </c>
      <c r="M179" s="35" t="str">
        <f t="shared" si="45"/>
        <v/>
      </c>
      <c r="N179" s="475" t="str">
        <f t="shared" si="46"/>
        <v/>
      </c>
      <c r="O179" s="473" t="str">
        <f t="shared" si="36"/>
        <v/>
      </c>
      <c r="P179" s="37" t="str">
        <f t="shared" si="47"/>
        <v/>
      </c>
      <c r="Q179" s="68" t="str">
        <f t="shared" si="37"/>
        <v/>
      </c>
      <c r="R179" s="42" t="str">
        <f t="shared" si="38"/>
        <v/>
      </c>
      <c r="S179" s="37" t="str">
        <f t="shared" si="48"/>
        <v/>
      </c>
      <c r="T179" s="68" t="str">
        <f t="shared" si="39"/>
        <v/>
      </c>
      <c r="U179" s="42" t="str">
        <f t="shared" si="40"/>
        <v/>
      </c>
      <c r="V179" s="37" t="str">
        <f t="shared" si="49"/>
        <v/>
      </c>
      <c r="W179" s="105" t="str">
        <f t="shared" si="41"/>
        <v/>
      </c>
      <c r="X179" s="41" t="str">
        <f t="shared" si="50"/>
        <v/>
      </c>
      <c r="Y179" s="41" t="str">
        <f t="shared" si="51"/>
        <v/>
      </c>
      <c r="Z179" s="41" t="str">
        <f t="shared" si="52"/>
        <v/>
      </c>
      <c r="AA179" s="72" t="str">
        <f t="shared" si="53"/>
        <v/>
      </c>
      <c r="AB179" s="4" t="str">
        <f t="shared" si="42"/>
        <v>Empty</v>
      </c>
      <c r="AC179" s="4" t="str">
        <f t="shared" si="43"/>
        <v>empty</v>
      </c>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row>
    <row r="180" spans="2:256" s="4" customFormat="1" ht="17.25" customHeight="1" x14ac:dyDescent="0.2">
      <c r="B180" s="106">
        <v>158</v>
      </c>
      <c r="C180" s="61"/>
      <c r="D180" s="88"/>
      <c r="E180" s="61"/>
      <c r="F180" s="147"/>
      <c r="G180" s="649"/>
      <c r="H180" s="90"/>
      <c r="I180" s="90"/>
      <c r="J180" s="649"/>
      <c r="K180" s="43"/>
      <c r="L180" s="35" t="str">
        <f t="shared" si="44"/>
        <v/>
      </c>
      <c r="M180" s="35" t="str">
        <f t="shared" si="45"/>
        <v/>
      </c>
      <c r="N180" s="475" t="str">
        <f t="shared" si="46"/>
        <v/>
      </c>
      <c r="O180" s="473" t="str">
        <f t="shared" si="36"/>
        <v/>
      </c>
      <c r="P180" s="37" t="str">
        <f t="shared" si="47"/>
        <v/>
      </c>
      <c r="Q180" s="68" t="str">
        <f t="shared" si="37"/>
        <v/>
      </c>
      <c r="R180" s="42" t="str">
        <f t="shared" si="38"/>
        <v/>
      </c>
      <c r="S180" s="37" t="str">
        <f t="shared" si="48"/>
        <v/>
      </c>
      <c r="T180" s="68" t="str">
        <f t="shared" si="39"/>
        <v/>
      </c>
      <c r="U180" s="42" t="str">
        <f t="shared" si="40"/>
        <v/>
      </c>
      <c r="V180" s="37" t="str">
        <f t="shared" si="49"/>
        <v/>
      </c>
      <c r="W180" s="105" t="str">
        <f t="shared" si="41"/>
        <v/>
      </c>
      <c r="X180" s="41" t="str">
        <f t="shared" si="50"/>
        <v/>
      </c>
      <c r="Y180" s="41" t="str">
        <f t="shared" si="51"/>
        <v/>
      </c>
      <c r="Z180" s="41" t="str">
        <f t="shared" si="52"/>
        <v/>
      </c>
      <c r="AA180" s="72" t="str">
        <f t="shared" si="53"/>
        <v/>
      </c>
      <c r="AB180" s="4" t="str">
        <f t="shared" si="42"/>
        <v>Empty</v>
      </c>
      <c r="AC180" s="4" t="str">
        <f t="shared" si="43"/>
        <v>empty</v>
      </c>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row>
    <row r="181" spans="2:256" s="4" customFormat="1" ht="17.25" customHeight="1" x14ac:dyDescent="0.2">
      <c r="B181" s="106">
        <v>159</v>
      </c>
      <c r="C181" s="61"/>
      <c r="D181" s="88"/>
      <c r="E181" s="61"/>
      <c r="F181" s="147"/>
      <c r="G181" s="649"/>
      <c r="H181" s="90"/>
      <c r="I181" s="90"/>
      <c r="J181" s="649"/>
      <c r="K181" s="43"/>
      <c r="L181" s="35" t="str">
        <f t="shared" si="44"/>
        <v/>
      </c>
      <c r="M181" s="35" t="str">
        <f t="shared" si="45"/>
        <v/>
      </c>
      <c r="N181" s="475" t="str">
        <f t="shared" si="46"/>
        <v/>
      </c>
      <c r="O181" s="473" t="str">
        <f t="shared" si="36"/>
        <v/>
      </c>
      <c r="P181" s="37" t="str">
        <f t="shared" si="47"/>
        <v/>
      </c>
      <c r="Q181" s="68" t="str">
        <f t="shared" si="37"/>
        <v/>
      </c>
      <c r="R181" s="42" t="str">
        <f t="shared" si="38"/>
        <v/>
      </c>
      <c r="S181" s="37" t="str">
        <f t="shared" si="48"/>
        <v/>
      </c>
      <c r="T181" s="68" t="str">
        <f t="shared" si="39"/>
        <v/>
      </c>
      <c r="U181" s="42" t="str">
        <f t="shared" si="40"/>
        <v/>
      </c>
      <c r="V181" s="37" t="str">
        <f t="shared" si="49"/>
        <v/>
      </c>
      <c r="W181" s="105" t="str">
        <f t="shared" si="41"/>
        <v/>
      </c>
      <c r="X181" s="41" t="str">
        <f t="shared" si="50"/>
        <v/>
      </c>
      <c r="Y181" s="41" t="str">
        <f t="shared" si="51"/>
        <v/>
      </c>
      <c r="Z181" s="41" t="str">
        <f t="shared" si="52"/>
        <v/>
      </c>
      <c r="AA181" s="72" t="str">
        <f t="shared" si="53"/>
        <v/>
      </c>
      <c r="AB181" s="4" t="str">
        <f t="shared" si="42"/>
        <v>Empty</v>
      </c>
      <c r="AC181" s="4" t="str">
        <f t="shared" si="43"/>
        <v>empty</v>
      </c>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row>
    <row r="182" spans="2:256" s="4" customFormat="1" ht="17.25" customHeight="1" x14ac:dyDescent="0.2">
      <c r="B182" s="106">
        <v>160</v>
      </c>
      <c r="C182" s="61"/>
      <c r="D182" s="88"/>
      <c r="E182" s="61"/>
      <c r="F182" s="147"/>
      <c r="G182" s="649"/>
      <c r="H182" s="90"/>
      <c r="I182" s="90"/>
      <c r="J182" s="649"/>
      <c r="K182" s="43"/>
      <c r="L182" s="35" t="str">
        <f t="shared" si="44"/>
        <v/>
      </c>
      <c r="M182" s="35" t="str">
        <f t="shared" si="45"/>
        <v/>
      </c>
      <c r="N182" s="475" t="str">
        <f t="shared" si="46"/>
        <v/>
      </c>
      <c r="O182" s="473" t="str">
        <f t="shared" si="36"/>
        <v/>
      </c>
      <c r="P182" s="37" t="str">
        <f t="shared" si="47"/>
        <v/>
      </c>
      <c r="Q182" s="68" t="str">
        <f t="shared" si="37"/>
        <v/>
      </c>
      <c r="R182" s="42" t="str">
        <f t="shared" si="38"/>
        <v/>
      </c>
      <c r="S182" s="37" t="str">
        <f t="shared" si="48"/>
        <v/>
      </c>
      <c r="T182" s="68" t="str">
        <f t="shared" si="39"/>
        <v/>
      </c>
      <c r="U182" s="42" t="str">
        <f t="shared" si="40"/>
        <v/>
      </c>
      <c r="V182" s="37" t="str">
        <f t="shared" si="49"/>
        <v/>
      </c>
      <c r="W182" s="105" t="str">
        <f t="shared" si="41"/>
        <v/>
      </c>
      <c r="X182" s="41" t="str">
        <f t="shared" si="50"/>
        <v/>
      </c>
      <c r="Y182" s="41" t="str">
        <f t="shared" si="51"/>
        <v/>
      </c>
      <c r="Z182" s="41" t="str">
        <f t="shared" si="52"/>
        <v/>
      </c>
      <c r="AA182" s="72" t="str">
        <f t="shared" si="53"/>
        <v/>
      </c>
      <c r="AB182" s="4" t="str">
        <f t="shared" si="42"/>
        <v>Empty</v>
      </c>
      <c r="AC182" s="4" t="str">
        <f t="shared" si="43"/>
        <v>empty</v>
      </c>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row>
    <row r="183" spans="2:256" s="4" customFormat="1" ht="17.25" customHeight="1" x14ac:dyDescent="0.2">
      <c r="B183" s="106">
        <v>161</v>
      </c>
      <c r="C183" s="61"/>
      <c r="D183" s="88"/>
      <c r="E183" s="61"/>
      <c r="F183" s="147"/>
      <c r="G183" s="649"/>
      <c r="H183" s="90"/>
      <c r="I183" s="90"/>
      <c r="J183" s="649"/>
      <c r="K183" s="43"/>
      <c r="L183" s="35" t="str">
        <f t="shared" si="44"/>
        <v/>
      </c>
      <c r="M183" s="35" t="str">
        <f t="shared" si="45"/>
        <v/>
      </c>
      <c r="N183" s="475" t="str">
        <f t="shared" si="46"/>
        <v/>
      </c>
      <c r="O183" s="473" t="str">
        <f t="shared" si="36"/>
        <v/>
      </c>
      <c r="P183" s="37" t="str">
        <f t="shared" si="47"/>
        <v/>
      </c>
      <c r="Q183" s="68" t="str">
        <f t="shared" si="37"/>
        <v/>
      </c>
      <c r="R183" s="42" t="str">
        <f t="shared" si="38"/>
        <v/>
      </c>
      <c r="S183" s="37" t="str">
        <f t="shared" si="48"/>
        <v/>
      </c>
      <c r="T183" s="68" t="str">
        <f t="shared" si="39"/>
        <v/>
      </c>
      <c r="U183" s="42" t="str">
        <f t="shared" si="40"/>
        <v/>
      </c>
      <c r="V183" s="37" t="str">
        <f t="shared" si="49"/>
        <v/>
      </c>
      <c r="W183" s="105" t="str">
        <f t="shared" si="41"/>
        <v/>
      </c>
      <c r="X183" s="41" t="str">
        <f t="shared" si="50"/>
        <v/>
      </c>
      <c r="Y183" s="41" t="str">
        <f t="shared" si="51"/>
        <v/>
      </c>
      <c r="Z183" s="41" t="str">
        <f t="shared" si="52"/>
        <v/>
      </c>
      <c r="AA183" s="72" t="str">
        <f t="shared" si="53"/>
        <v/>
      </c>
      <c r="AB183" s="4" t="str">
        <f t="shared" si="42"/>
        <v>Empty</v>
      </c>
      <c r="AC183" s="4" t="str">
        <f t="shared" si="43"/>
        <v>empty</v>
      </c>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row>
    <row r="184" spans="2:256" s="4" customFormat="1" ht="17.25" customHeight="1" x14ac:dyDescent="0.2">
      <c r="B184" s="106">
        <v>162</v>
      </c>
      <c r="C184" s="61"/>
      <c r="D184" s="88"/>
      <c r="E184" s="61"/>
      <c r="F184" s="147"/>
      <c r="G184" s="649"/>
      <c r="H184" s="90"/>
      <c r="I184" s="90"/>
      <c r="J184" s="649"/>
      <c r="K184" s="43"/>
      <c r="L184" s="35" t="str">
        <f t="shared" si="44"/>
        <v/>
      </c>
      <c r="M184" s="35" t="str">
        <f t="shared" si="45"/>
        <v/>
      </c>
      <c r="N184" s="475" t="str">
        <f t="shared" si="46"/>
        <v/>
      </c>
      <c r="O184" s="473" t="str">
        <f t="shared" si="36"/>
        <v/>
      </c>
      <c r="P184" s="37" t="str">
        <f t="shared" si="47"/>
        <v/>
      </c>
      <c r="Q184" s="68" t="str">
        <f t="shared" si="37"/>
        <v/>
      </c>
      <c r="R184" s="42" t="str">
        <f t="shared" si="38"/>
        <v/>
      </c>
      <c r="S184" s="37" t="str">
        <f t="shared" si="48"/>
        <v/>
      </c>
      <c r="T184" s="68" t="str">
        <f t="shared" si="39"/>
        <v/>
      </c>
      <c r="U184" s="42" t="str">
        <f t="shared" si="40"/>
        <v/>
      </c>
      <c r="V184" s="37" t="str">
        <f t="shared" si="49"/>
        <v/>
      </c>
      <c r="W184" s="105" t="str">
        <f t="shared" si="41"/>
        <v/>
      </c>
      <c r="X184" s="41" t="str">
        <f t="shared" si="50"/>
        <v/>
      </c>
      <c r="Y184" s="41" t="str">
        <f t="shared" si="51"/>
        <v/>
      </c>
      <c r="Z184" s="41" t="str">
        <f t="shared" si="52"/>
        <v/>
      </c>
      <c r="AA184" s="72" t="str">
        <f t="shared" si="53"/>
        <v/>
      </c>
      <c r="AB184" s="4" t="str">
        <f t="shared" si="42"/>
        <v>Empty</v>
      </c>
      <c r="AC184" s="4" t="str">
        <f t="shared" si="43"/>
        <v>empty</v>
      </c>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row>
    <row r="185" spans="2:256" s="4" customFormat="1" ht="17.25" customHeight="1" x14ac:dyDescent="0.2">
      <c r="B185" s="106">
        <v>163</v>
      </c>
      <c r="C185" s="61"/>
      <c r="D185" s="88"/>
      <c r="E185" s="61"/>
      <c r="F185" s="147"/>
      <c r="G185" s="649"/>
      <c r="H185" s="90"/>
      <c r="I185" s="90"/>
      <c r="J185" s="649"/>
      <c r="K185" s="43"/>
      <c r="L185" s="35" t="str">
        <f t="shared" si="44"/>
        <v/>
      </c>
      <c r="M185" s="35" t="str">
        <f t="shared" si="45"/>
        <v/>
      </c>
      <c r="N185" s="475" t="str">
        <f t="shared" si="46"/>
        <v/>
      </c>
      <c r="O185" s="473" t="str">
        <f t="shared" si="36"/>
        <v/>
      </c>
      <c r="P185" s="37" t="str">
        <f t="shared" si="47"/>
        <v/>
      </c>
      <c r="Q185" s="68" t="str">
        <f t="shared" si="37"/>
        <v/>
      </c>
      <c r="R185" s="42" t="str">
        <f t="shared" si="38"/>
        <v/>
      </c>
      <c r="S185" s="37" t="str">
        <f t="shared" si="48"/>
        <v/>
      </c>
      <c r="T185" s="68" t="str">
        <f t="shared" si="39"/>
        <v/>
      </c>
      <c r="U185" s="42" t="str">
        <f t="shared" si="40"/>
        <v/>
      </c>
      <c r="V185" s="37" t="str">
        <f t="shared" si="49"/>
        <v/>
      </c>
      <c r="W185" s="105" t="str">
        <f t="shared" si="41"/>
        <v/>
      </c>
      <c r="X185" s="41" t="str">
        <f t="shared" si="50"/>
        <v/>
      </c>
      <c r="Y185" s="41" t="str">
        <f t="shared" si="51"/>
        <v/>
      </c>
      <c r="Z185" s="41" t="str">
        <f t="shared" si="52"/>
        <v/>
      </c>
      <c r="AA185" s="72" t="str">
        <f t="shared" si="53"/>
        <v/>
      </c>
      <c r="AB185" s="4" t="str">
        <f t="shared" si="42"/>
        <v>Empty</v>
      </c>
      <c r="AC185" s="4" t="str">
        <f t="shared" si="43"/>
        <v>empty</v>
      </c>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row>
    <row r="186" spans="2:256" s="4" customFormat="1" ht="17.25" customHeight="1" x14ac:dyDescent="0.2">
      <c r="B186" s="106">
        <v>164</v>
      </c>
      <c r="C186" s="60"/>
      <c r="D186" s="87"/>
      <c r="E186" s="60"/>
      <c r="F186" s="147"/>
      <c r="G186" s="649"/>
      <c r="H186" s="90"/>
      <c r="I186" s="90"/>
      <c r="J186" s="649"/>
      <c r="K186" s="43"/>
      <c r="L186" s="35" t="str">
        <f t="shared" si="44"/>
        <v/>
      </c>
      <c r="M186" s="35" t="str">
        <f t="shared" si="45"/>
        <v/>
      </c>
      <c r="N186" s="475" t="str">
        <f t="shared" si="46"/>
        <v/>
      </c>
      <c r="O186" s="473" t="str">
        <f t="shared" si="36"/>
        <v/>
      </c>
      <c r="P186" s="37" t="str">
        <f t="shared" si="47"/>
        <v/>
      </c>
      <c r="Q186" s="68" t="str">
        <f t="shared" si="37"/>
        <v/>
      </c>
      <c r="R186" s="42" t="str">
        <f t="shared" si="38"/>
        <v/>
      </c>
      <c r="S186" s="37" t="str">
        <f t="shared" si="48"/>
        <v/>
      </c>
      <c r="T186" s="68" t="str">
        <f t="shared" si="39"/>
        <v/>
      </c>
      <c r="U186" s="42" t="str">
        <f t="shared" si="40"/>
        <v/>
      </c>
      <c r="V186" s="37" t="str">
        <f t="shared" si="49"/>
        <v/>
      </c>
      <c r="W186" s="105" t="str">
        <f t="shared" si="41"/>
        <v/>
      </c>
      <c r="X186" s="41" t="str">
        <f t="shared" si="50"/>
        <v/>
      </c>
      <c r="Y186" s="41" t="str">
        <f t="shared" si="51"/>
        <v/>
      </c>
      <c r="Z186" s="41" t="str">
        <f t="shared" si="52"/>
        <v/>
      </c>
      <c r="AA186" s="72" t="str">
        <f t="shared" si="53"/>
        <v/>
      </c>
      <c r="AB186" s="4" t="str">
        <f t="shared" si="42"/>
        <v>Empty</v>
      </c>
      <c r="AC186" s="4" t="str">
        <f t="shared" si="43"/>
        <v>empty</v>
      </c>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row>
    <row r="187" spans="2:256" s="4" customFormat="1" ht="17.25" customHeight="1" x14ac:dyDescent="0.2">
      <c r="B187" s="106">
        <v>165</v>
      </c>
      <c r="C187" s="61"/>
      <c r="D187" s="88"/>
      <c r="E187" s="61"/>
      <c r="F187" s="147"/>
      <c r="G187" s="649"/>
      <c r="H187" s="90"/>
      <c r="I187" s="90"/>
      <c r="J187" s="649"/>
      <c r="K187" s="43"/>
      <c r="L187" s="35" t="str">
        <f t="shared" si="44"/>
        <v/>
      </c>
      <c r="M187" s="35" t="str">
        <f t="shared" si="45"/>
        <v/>
      </c>
      <c r="N187" s="475" t="str">
        <f t="shared" si="46"/>
        <v/>
      </c>
      <c r="O187" s="473" t="str">
        <f t="shared" si="36"/>
        <v/>
      </c>
      <c r="P187" s="37" t="str">
        <f t="shared" si="47"/>
        <v/>
      </c>
      <c r="Q187" s="68" t="str">
        <f t="shared" si="37"/>
        <v/>
      </c>
      <c r="R187" s="42" t="str">
        <f t="shared" si="38"/>
        <v/>
      </c>
      <c r="S187" s="37" t="str">
        <f t="shared" si="48"/>
        <v/>
      </c>
      <c r="T187" s="68" t="str">
        <f t="shared" si="39"/>
        <v/>
      </c>
      <c r="U187" s="42" t="str">
        <f t="shared" si="40"/>
        <v/>
      </c>
      <c r="V187" s="37" t="str">
        <f t="shared" si="49"/>
        <v/>
      </c>
      <c r="W187" s="105" t="str">
        <f t="shared" si="41"/>
        <v/>
      </c>
      <c r="X187" s="41" t="str">
        <f t="shared" si="50"/>
        <v/>
      </c>
      <c r="Y187" s="41" t="str">
        <f t="shared" si="51"/>
        <v/>
      </c>
      <c r="Z187" s="41" t="str">
        <f t="shared" si="52"/>
        <v/>
      </c>
      <c r="AA187" s="72" t="str">
        <f t="shared" si="53"/>
        <v/>
      </c>
      <c r="AB187" s="4" t="str">
        <f t="shared" si="42"/>
        <v>Empty</v>
      </c>
      <c r="AC187" s="4" t="str">
        <f t="shared" si="43"/>
        <v>empty</v>
      </c>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c r="CE187" s="83"/>
      <c r="CF187" s="83"/>
      <c r="CG187" s="83"/>
      <c r="CH187" s="83"/>
      <c r="CI187" s="83"/>
      <c r="CJ187" s="83"/>
      <c r="CK187" s="83"/>
      <c r="CL187" s="83"/>
      <c r="CM187" s="83"/>
      <c r="CN187" s="83"/>
      <c r="CO187" s="83"/>
      <c r="CP187" s="83"/>
      <c r="CQ187" s="83"/>
      <c r="CR187" s="83"/>
      <c r="CS187" s="83"/>
      <c r="CT187" s="83"/>
      <c r="CU187" s="83"/>
      <c r="CV187" s="83"/>
      <c r="CW187" s="83"/>
      <c r="CX187" s="83"/>
      <c r="CY187" s="83"/>
      <c r="CZ187" s="83"/>
      <c r="DA187" s="83"/>
      <c r="DB187" s="83"/>
      <c r="DC187" s="83"/>
      <c r="DD187" s="83"/>
      <c r="DE187" s="83"/>
      <c r="DF187" s="83"/>
      <c r="DG187" s="83"/>
      <c r="DH187" s="83"/>
      <c r="DI187" s="83"/>
      <c r="DJ187" s="83"/>
      <c r="DK187" s="83"/>
      <c r="DL187" s="83"/>
      <c r="DM187" s="83"/>
      <c r="DN187" s="83"/>
      <c r="DO187" s="83"/>
      <c r="DP187" s="83"/>
      <c r="DQ187" s="83"/>
      <c r="DR187" s="83"/>
      <c r="DS187" s="83"/>
      <c r="DT187" s="83"/>
      <c r="DU187" s="83"/>
      <c r="DV187" s="83"/>
      <c r="DW187" s="83"/>
      <c r="DX187" s="83"/>
      <c r="DY187" s="83"/>
      <c r="DZ187" s="83"/>
      <c r="EA187" s="83"/>
      <c r="EB187" s="83"/>
      <c r="EC187" s="83"/>
      <c r="ED187" s="83"/>
      <c r="EE187" s="83"/>
      <c r="EF187" s="83"/>
      <c r="EG187" s="83"/>
      <c r="EH187" s="83"/>
      <c r="EI187" s="83"/>
      <c r="EJ187" s="83"/>
      <c r="EK187" s="83"/>
      <c r="EL187" s="83"/>
      <c r="EM187" s="83"/>
      <c r="EN187" s="83"/>
      <c r="EO187" s="83"/>
      <c r="EP187" s="83"/>
      <c r="EQ187" s="83"/>
      <c r="ER187" s="83"/>
      <c r="ES187" s="83"/>
      <c r="ET187" s="83"/>
      <c r="EU187" s="83"/>
      <c r="EV187" s="83"/>
      <c r="EW187" s="83"/>
      <c r="EX187" s="83"/>
      <c r="EY187" s="83"/>
      <c r="EZ187" s="83"/>
      <c r="FA187" s="83"/>
      <c r="FB187" s="83"/>
      <c r="FC187" s="83"/>
      <c r="FD187" s="83"/>
      <c r="FE187" s="83"/>
      <c r="FF187" s="83"/>
      <c r="FG187" s="83"/>
      <c r="FH187" s="83"/>
      <c r="FI187" s="83"/>
      <c r="FJ187" s="83"/>
      <c r="FK187" s="83"/>
      <c r="FL187" s="83"/>
      <c r="FM187" s="83"/>
      <c r="FN187" s="83"/>
      <c r="FO187" s="83"/>
      <c r="FP187" s="83"/>
      <c r="FQ187" s="83"/>
      <c r="FR187" s="83"/>
      <c r="FS187" s="83"/>
      <c r="FT187" s="83"/>
      <c r="FU187" s="83"/>
      <c r="FV187" s="83"/>
      <c r="FW187" s="83"/>
      <c r="FX187" s="83"/>
      <c r="FY187" s="83"/>
      <c r="FZ187" s="83"/>
      <c r="GA187" s="83"/>
      <c r="GB187" s="83"/>
      <c r="GC187" s="83"/>
      <c r="GD187" s="83"/>
      <c r="GE187" s="83"/>
      <c r="GF187" s="83"/>
      <c r="GG187" s="83"/>
      <c r="GH187" s="83"/>
      <c r="GI187" s="83"/>
      <c r="GJ187" s="83"/>
      <c r="GK187" s="83"/>
      <c r="GL187" s="83"/>
      <c r="GM187" s="83"/>
      <c r="GN187" s="83"/>
      <c r="GO187" s="83"/>
      <c r="GP187" s="83"/>
      <c r="GQ187" s="83"/>
      <c r="GR187" s="83"/>
      <c r="GS187" s="83"/>
      <c r="GT187" s="83"/>
      <c r="GU187" s="83"/>
      <c r="GV187" s="83"/>
      <c r="GW187" s="83"/>
      <c r="GX187" s="83"/>
      <c r="GY187" s="83"/>
      <c r="GZ187" s="83"/>
      <c r="HA187" s="83"/>
      <c r="HB187" s="83"/>
      <c r="HC187" s="83"/>
      <c r="HD187" s="83"/>
      <c r="HE187" s="83"/>
      <c r="HF187" s="83"/>
      <c r="HG187" s="83"/>
      <c r="HH187" s="83"/>
      <c r="HI187" s="83"/>
      <c r="HJ187" s="83"/>
      <c r="HK187" s="83"/>
      <c r="HL187" s="83"/>
      <c r="HM187" s="83"/>
      <c r="HN187" s="83"/>
      <c r="HO187" s="83"/>
      <c r="HP187" s="83"/>
      <c r="HQ187" s="83"/>
      <c r="HR187" s="83"/>
      <c r="HS187" s="83"/>
      <c r="HT187" s="83"/>
      <c r="HU187" s="83"/>
      <c r="HV187" s="83"/>
      <c r="HW187" s="83"/>
      <c r="HX187" s="83"/>
      <c r="HY187" s="83"/>
      <c r="HZ187" s="83"/>
      <c r="IA187" s="83"/>
      <c r="IB187" s="83"/>
      <c r="IC187" s="83"/>
      <c r="ID187" s="83"/>
      <c r="IE187" s="83"/>
      <c r="IF187" s="83"/>
      <c r="IG187" s="83"/>
      <c r="IH187" s="83"/>
      <c r="II187" s="83"/>
      <c r="IJ187" s="83"/>
      <c r="IK187" s="83"/>
      <c r="IL187" s="83"/>
      <c r="IM187" s="83"/>
      <c r="IN187" s="83"/>
      <c r="IO187" s="83"/>
      <c r="IP187" s="83"/>
      <c r="IQ187" s="83"/>
      <c r="IR187" s="83"/>
      <c r="IS187" s="83"/>
      <c r="IT187" s="83"/>
      <c r="IU187" s="83"/>
      <c r="IV187" s="83"/>
    </row>
    <row r="188" spans="2:256" s="4" customFormat="1" ht="17.25" customHeight="1" x14ac:dyDescent="0.2">
      <c r="B188" s="106">
        <v>166</v>
      </c>
      <c r="C188" s="61"/>
      <c r="D188" s="88"/>
      <c r="E188" s="61"/>
      <c r="F188" s="147"/>
      <c r="G188" s="649"/>
      <c r="H188" s="90"/>
      <c r="I188" s="90"/>
      <c r="J188" s="649"/>
      <c r="K188" s="43"/>
      <c r="L188" s="35" t="str">
        <f t="shared" si="44"/>
        <v/>
      </c>
      <c r="M188" s="35" t="str">
        <f t="shared" si="45"/>
        <v/>
      </c>
      <c r="N188" s="475" t="str">
        <f t="shared" si="46"/>
        <v/>
      </c>
      <c r="O188" s="473" t="str">
        <f t="shared" si="36"/>
        <v/>
      </c>
      <c r="P188" s="37" t="str">
        <f t="shared" si="47"/>
        <v/>
      </c>
      <c r="Q188" s="68" t="str">
        <f t="shared" si="37"/>
        <v/>
      </c>
      <c r="R188" s="42" t="str">
        <f t="shared" si="38"/>
        <v/>
      </c>
      <c r="S188" s="37" t="str">
        <f t="shared" si="48"/>
        <v/>
      </c>
      <c r="T188" s="68" t="str">
        <f t="shared" si="39"/>
        <v/>
      </c>
      <c r="U188" s="42" t="str">
        <f t="shared" si="40"/>
        <v/>
      </c>
      <c r="V188" s="37" t="str">
        <f t="shared" si="49"/>
        <v/>
      </c>
      <c r="W188" s="105" t="str">
        <f t="shared" si="41"/>
        <v/>
      </c>
      <c r="X188" s="41" t="str">
        <f t="shared" si="50"/>
        <v/>
      </c>
      <c r="Y188" s="41" t="str">
        <f t="shared" si="51"/>
        <v/>
      </c>
      <c r="Z188" s="41" t="str">
        <f t="shared" si="52"/>
        <v/>
      </c>
      <c r="AA188" s="72" t="str">
        <f t="shared" si="53"/>
        <v/>
      </c>
      <c r="AB188" s="4" t="str">
        <f t="shared" si="42"/>
        <v>Empty</v>
      </c>
      <c r="AC188" s="4" t="str">
        <f t="shared" si="43"/>
        <v>empty</v>
      </c>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c r="CE188" s="83"/>
      <c r="CF188" s="83"/>
      <c r="CG188" s="83"/>
      <c r="CH188" s="83"/>
      <c r="CI188" s="83"/>
      <c r="CJ188" s="83"/>
      <c r="CK188" s="83"/>
      <c r="CL188" s="83"/>
      <c r="CM188" s="83"/>
      <c r="CN188" s="83"/>
      <c r="CO188" s="83"/>
      <c r="CP188" s="83"/>
      <c r="CQ188" s="83"/>
      <c r="CR188" s="83"/>
      <c r="CS188" s="83"/>
      <c r="CT188" s="83"/>
      <c r="CU188" s="83"/>
      <c r="CV188" s="83"/>
      <c r="CW188" s="83"/>
      <c r="CX188" s="83"/>
      <c r="CY188" s="83"/>
      <c r="CZ188" s="83"/>
      <c r="DA188" s="83"/>
      <c r="DB188" s="83"/>
      <c r="DC188" s="83"/>
      <c r="DD188" s="83"/>
      <c r="DE188" s="83"/>
      <c r="DF188" s="83"/>
      <c r="DG188" s="83"/>
      <c r="DH188" s="83"/>
      <c r="DI188" s="83"/>
      <c r="DJ188" s="83"/>
      <c r="DK188" s="83"/>
      <c r="DL188" s="83"/>
      <c r="DM188" s="83"/>
      <c r="DN188" s="83"/>
      <c r="DO188" s="83"/>
      <c r="DP188" s="83"/>
      <c r="DQ188" s="83"/>
      <c r="DR188" s="83"/>
      <c r="DS188" s="83"/>
      <c r="DT188" s="83"/>
      <c r="DU188" s="83"/>
      <c r="DV188" s="83"/>
      <c r="DW188" s="83"/>
      <c r="DX188" s="83"/>
      <c r="DY188" s="83"/>
      <c r="DZ188" s="83"/>
      <c r="EA188" s="83"/>
      <c r="EB188" s="83"/>
      <c r="EC188" s="83"/>
      <c r="ED188" s="83"/>
      <c r="EE188" s="83"/>
      <c r="EF188" s="83"/>
      <c r="EG188" s="83"/>
      <c r="EH188" s="83"/>
      <c r="EI188" s="83"/>
      <c r="EJ188" s="83"/>
      <c r="EK188" s="83"/>
      <c r="EL188" s="83"/>
      <c r="EM188" s="83"/>
      <c r="EN188" s="83"/>
      <c r="EO188" s="83"/>
      <c r="EP188" s="83"/>
      <c r="EQ188" s="83"/>
      <c r="ER188" s="83"/>
      <c r="ES188" s="83"/>
      <c r="ET188" s="83"/>
      <c r="EU188" s="83"/>
      <c r="EV188" s="83"/>
      <c r="EW188" s="83"/>
      <c r="EX188" s="83"/>
      <c r="EY188" s="83"/>
      <c r="EZ188" s="83"/>
      <c r="FA188" s="83"/>
      <c r="FB188" s="83"/>
      <c r="FC188" s="83"/>
      <c r="FD188" s="83"/>
      <c r="FE188" s="83"/>
      <c r="FF188" s="83"/>
      <c r="FG188" s="83"/>
      <c r="FH188" s="83"/>
      <c r="FI188" s="83"/>
      <c r="FJ188" s="83"/>
      <c r="FK188" s="83"/>
      <c r="FL188" s="83"/>
      <c r="FM188" s="83"/>
      <c r="FN188" s="83"/>
      <c r="FO188" s="83"/>
      <c r="FP188" s="83"/>
      <c r="FQ188" s="83"/>
      <c r="FR188" s="83"/>
      <c r="FS188" s="83"/>
      <c r="FT188" s="83"/>
      <c r="FU188" s="83"/>
      <c r="FV188" s="83"/>
      <c r="FW188" s="83"/>
      <c r="FX188" s="83"/>
      <c r="FY188" s="83"/>
      <c r="FZ188" s="83"/>
      <c r="GA188" s="83"/>
      <c r="GB188" s="83"/>
      <c r="GC188" s="83"/>
      <c r="GD188" s="83"/>
      <c r="GE188" s="83"/>
      <c r="GF188" s="83"/>
      <c r="GG188" s="83"/>
      <c r="GH188" s="83"/>
      <c r="GI188" s="83"/>
      <c r="GJ188" s="83"/>
      <c r="GK188" s="83"/>
      <c r="GL188" s="83"/>
      <c r="GM188" s="83"/>
      <c r="GN188" s="83"/>
      <c r="GO188" s="83"/>
      <c r="GP188" s="83"/>
      <c r="GQ188" s="83"/>
      <c r="GR188" s="83"/>
      <c r="GS188" s="83"/>
      <c r="GT188" s="83"/>
      <c r="GU188" s="83"/>
      <c r="GV188" s="83"/>
      <c r="GW188" s="83"/>
      <c r="GX188" s="83"/>
      <c r="GY188" s="83"/>
      <c r="GZ188" s="83"/>
      <c r="HA188" s="83"/>
      <c r="HB188" s="83"/>
      <c r="HC188" s="83"/>
      <c r="HD188" s="83"/>
      <c r="HE188" s="83"/>
      <c r="HF188" s="83"/>
      <c r="HG188" s="83"/>
      <c r="HH188" s="83"/>
      <c r="HI188" s="83"/>
      <c r="HJ188" s="83"/>
      <c r="HK188" s="83"/>
      <c r="HL188" s="83"/>
      <c r="HM188" s="83"/>
      <c r="HN188" s="83"/>
      <c r="HO188" s="83"/>
      <c r="HP188" s="83"/>
      <c r="HQ188" s="83"/>
      <c r="HR188" s="83"/>
      <c r="HS188" s="83"/>
      <c r="HT188" s="83"/>
      <c r="HU188" s="83"/>
      <c r="HV188" s="83"/>
      <c r="HW188" s="83"/>
      <c r="HX188" s="83"/>
      <c r="HY188" s="83"/>
      <c r="HZ188" s="83"/>
      <c r="IA188" s="83"/>
      <c r="IB188" s="83"/>
      <c r="IC188" s="83"/>
      <c r="ID188" s="83"/>
      <c r="IE188" s="83"/>
      <c r="IF188" s="83"/>
      <c r="IG188" s="83"/>
      <c r="IH188" s="83"/>
      <c r="II188" s="83"/>
      <c r="IJ188" s="83"/>
      <c r="IK188" s="83"/>
      <c r="IL188" s="83"/>
      <c r="IM188" s="83"/>
      <c r="IN188" s="83"/>
      <c r="IO188" s="83"/>
      <c r="IP188" s="83"/>
      <c r="IQ188" s="83"/>
      <c r="IR188" s="83"/>
      <c r="IS188" s="83"/>
      <c r="IT188" s="83"/>
      <c r="IU188" s="83"/>
      <c r="IV188" s="83"/>
    </row>
    <row r="189" spans="2:256" s="4" customFormat="1" ht="17.25" customHeight="1" x14ac:dyDescent="0.2">
      <c r="B189" s="106">
        <v>167</v>
      </c>
      <c r="C189" s="61"/>
      <c r="D189" s="88"/>
      <c r="E189" s="61"/>
      <c r="F189" s="147"/>
      <c r="G189" s="649"/>
      <c r="H189" s="90"/>
      <c r="I189" s="90"/>
      <c r="J189" s="649"/>
      <c r="K189" s="43"/>
      <c r="L189" s="35" t="str">
        <f t="shared" si="44"/>
        <v/>
      </c>
      <c r="M189" s="35" t="str">
        <f t="shared" si="45"/>
        <v/>
      </c>
      <c r="N189" s="475" t="str">
        <f t="shared" si="46"/>
        <v/>
      </c>
      <c r="O189" s="473" t="str">
        <f t="shared" si="36"/>
        <v/>
      </c>
      <c r="P189" s="37" t="str">
        <f t="shared" si="47"/>
        <v/>
      </c>
      <c r="Q189" s="68" t="str">
        <f t="shared" si="37"/>
        <v/>
      </c>
      <c r="R189" s="42" t="str">
        <f t="shared" si="38"/>
        <v/>
      </c>
      <c r="S189" s="37" t="str">
        <f t="shared" si="48"/>
        <v/>
      </c>
      <c r="T189" s="68" t="str">
        <f t="shared" si="39"/>
        <v/>
      </c>
      <c r="U189" s="42" t="str">
        <f t="shared" si="40"/>
        <v/>
      </c>
      <c r="V189" s="37" t="str">
        <f t="shared" si="49"/>
        <v/>
      </c>
      <c r="W189" s="105" t="str">
        <f t="shared" si="41"/>
        <v/>
      </c>
      <c r="X189" s="41" t="str">
        <f t="shared" si="50"/>
        <v/>
      </c>
      <c r="Y189" s="41" t="str">
        <f t="shared" si="51"/>
        <v/>
      </c>
      <c r="Z189" s="41" t="str">
        <f t="shared" si="52"/>
        <v/>
      </c>
      <c r="AA189" s="72" t="str">
        <f t="shared" si="53"/>
        <v/>
      </c>
      <c r="AB189" s="4" t="str">
        <f t="shared" si="42"/>
        <v>Empty</v>
      </c>
      <c r="AC189" s="4" t="str">
        <f t="shared" si="43"/>
        <v>empty</v>
      </c>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3"/>
      <c r="DS189" s="83"/>
      <c r="DT189" s="83"/>
      <c r="DU189" s="83"/>
      <c r="DV189" s="83"/>
      <c r="DW189" s="83"/>
      <c r="DX189" s="83"/>
      <c r="DY189" s="83"/>
      <c r="DZ189" s="83"/>
      <c r="EA189" s="83"/>
      <c r="EB189" s="83"/>
      <c r="EC189" s="83"/>
      <c r="ED189" s="83"/>
      <c r="EE189" s="83"/>
      <c r="EF189" s="83"/>
      <c r="EG189" s="83"/>
      <c r="EH189" s="83"/>
      <c r="EI189" s="83"/>
      <c r="EJ189" s="83"/>
      <c r="EK189" s="83"/>
      <c r="EL189" s="83"/>
      <c r="EM189" s="83"/>
      <c r="EN189" s="83"/>
      <c r="EO189" s="83"/>
      <c r="EP189" s="83"/>
      <c r="EQ189" s="83"/>
      <c r="ER189" s="83"/>
      <c r="ES189" s="83"/>
      <c r="ET189" s="83"/>
      <c r="EU189" s="83"/>
      <c r="EV189" s="83"/>
      <c r="EW189" s="83"/>
      <c r="EX189" s="83"/>
      <c r="EY189" s="83"/>
      <c r="EZ189" s="83"/>
      <c r="FA189" s="83"/>
      <c r="FB189" s="83"/>
      <c r="FC189" s="83"/>
      <c r="FD189" s="83"/>
      <c r="FE189" s="83"/>
      <c r="FF189" s="83"/>
      <c r="FG189" s="83"/>
      <c r="FH189" s="83"/>
      <c r="FI189" s="83"/>
      <c r="FJ189" s="83"/>
      <c r="FK189" s="83"/>
      <c r="FL189" s="83"/>
      <c r="FM189" s="83"/>
      <c r="FN189" s="83"/>
      <c r="FO189" s="83"/>
      <c r="FP189" s="83"/>
      <c r="FQ189" s="83"/>
      <c r="FR189" s="83"/>
      <c r="FS189" s="83"/>
      <c r="FT189" s="83"/>
      <c r="FU189" s="83"/>
      <c r="FV189" s="83"/>
      <c r="FW189" s="83"/>
      <c r="FX189" s="83"/>
      <c r="FY189" s="83"/>
      <c r="FZ189" s="83"/>
      <c r="GA189" s="83"/>
      <c r="GB189" s="83"/>
      <c r="GC189" s="83"/>
      <c r="GD189" s="83"/>
      <c r="GE189" s="83"/>
      <c r="GF189" s="83"/>
      <c r="GG189" s="83"/>
      <c r="GH189" s="83"/>
      <c r="GI189" s="83"/>
      <c r="GJ189" s="83"/>
      <c r="GK189" s="83"/>
      <c r="GL189" s="83"/>
      <c r="GM189" s="83"/>
      <c r="GN189" s="83"/>
      <c r="GO189" s="83"/>
      <c r="GP189" s="83"/>
      <c r="GQ189" s="83"/>
      <c r="GR189" s="83"/>
      <c r="GS189" s="83"/>
      <c r="GT189" s="83"/>
      <c r="GU189" s="83"/>
      <c r="GV189" s="83"/>
      <c r="GW189" s="83"/>
      <c r="GX189" s="83"/>
      <c r="GY189" s="83"/>
      <c r="GZ189" s="83"/>
      <c r="HA189" s="83"/>
      <c r="HB189" s="83"/>
      <c r="HC189" s="83"/>
      <c r="HD189" s="83"/>
      <c r="HE189" s="83"/>
      <c r="HF189" s="83"/>
      <c r="HG189" s="83"/>
      <c r="HH189" s="83"/>
      <c r="HI189" s="83"/>
      <c r="HJ189" s="83"/>
      <c r="HK189" s="83"/>
      <c r="HL189" s="83"/>
      <c r="HM189" s="83"/>
      <c r="HN189" s="83"/>
      <c r="HO189" s="83"/>
      <c r="HP189" s="83"/>
      <c r="HQ189" s="83"/>
      <c r="HR189" s="83"/>
      <c r="HS189" s="83"/>
      <c r="HT189" s="83"/>
      <c r="HU189" s="83"/>
      <c r="HV189" s="83"/>
      <c r="HW189" s="83"/>
      <c r="HX189" s="83"/>
      <c r="HY189" s="83"/>
      <c r="HZ189" s="83"/>
      <c r="IA189" s="83"/>
      <c r="IB189" s="83"/>
      <c r="IC189" s="83"/>
      <c r="ID189" s="83"/>
      <c r="IE189" s="83"/>
      <c r="IF189" s="83"/>
      <c r="IG189" s="83"/>
      <c r="IH189" s="83"/>
      <c r="II189" s="83"/>
      <c r="IJ189" s="83"/>
      <c r="IK189" s="83"/>
      <c r="IL189" s="83"/>
      <c r="IM189" s="83"/>
      <c r="IN189" s="83"/>
      <c r="IO189" s="83"/>
      <c r="IP189" s="83"/>
      <c r="IQ189" s="83"/>
      <c r="IR189" s="83"/>
      <c r="IS189" s="83"/>
      <c r="IT189" s="83"/>
      <c r="IU189" s="83"/>
      <c r="IV189" s="83"/>
    </row>
    <row r="190" spans="2:256" s="4" customFormat="1" ht="17.25" customHeight="1" x14ac:dyDescent="0.2">
      <c r="B190" s="106">
        <v>168</v>
      </c>
      <c r="C190" s="61"/>
      <c r="D190" s="88"/>
      <c r="E190" s="61"/>
      <c r="F190" s="147"/>
      <c r="G190" s="649"/>
      <c r="H190" s="90"/>
      <c r="I190" s="90"/>
      <c r="J190" s="649"/>
      <c r="K190" s="43"/>
      <c r="L190" s="35" t="str">
        <f t="shared" si="44"/>
        <v/>
      </c>
      <c r="M190" s="35" t="str">
        <f t="shared" si="45"/>
        <v/>
      </c>
      <c r="N190" s="475" t="str">
        <f t="shared" si="46"/>
        <v/>
      </c>
      <c r="O190" s="473" t="str">
        <f t="shared" si="36"/>
        <v/>
      </c>
      <c r="P190" s="37" t="str">
        <f t="shared" si="47"/>
        <v/>
      </c>
      <c r="Q190" s="68" t="str">
        <f t="shared" si="37"/>
        <v/>
      </c>
      <c r="R190" s="42" t="str">
        <f t="shared" si="38"/>
        <v/>
      </c>
      <c r="S190" s="37" t="str">
        <f t="shared" si="48"/>
        <v/>
      </c>
      <c r="T190" s="68" t="str">
        <f t="shared" si="39"/>
        <v/>
      </c>
      <c r="U190" s="42" t="str">
        <f t="shared" si="40"/>
        <v/>
      </c>
      <c r="V190" s="37" t="str">
        <f t="shared" si="49"/>
        <v/>
      </c>
      <c r="W190" s="105" t="str">
        <f t="shared" si="41"/>
        <v/>
      </c>
      <c r="X190" s="41" t="str">
        <f t="shared" si="50"/>
        <v/>
      </c>
      <c r="Y190" s="41" t="str">
        <f t="shared" si="51"/>
        <v/>
      </c>
      <c r="Z190" s="41" t="str">
        <f t="shared" si="52"/>
        <v/>
      </c>
      <c r="AA190" s="72" t="str">
        <f t="shared" si="53"/>
        <v/>
      </c>
      <c r="AB190" s="4" t="str">
        <f t="shared" si="42"/>
        <v>Empty</v>
      </c>
      <c r="AC190" s="4" t="str">
        <f t="shared" si="43"/>
        <v>empty</v>
      </c>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c r="CE190" s="83"/>
      <c r="CF190" s="83"/>
      <c r="CG190" s="83"/>
      <c r="CH190" s="83"/>
      <c r="CI190" s="83"/>
      <c r="CJ190" s="83"/>
      <c r="CK190" s="83"/>
      <c r="CL190" s="83"/>
      <c r="CM190" s="83"/>
      <c r="CN190" s="83"/>
      <c r="CO190" s="83"/>
      <c r="CP190" s="83"/>
      <c r="CQ190" s="83"/>
      <c r="CR190" s="83"/>
      <c r="CS190" s="83"/>
      <c r="CT190" s="83"/>
      <c r="CU190" s="83"/>
      <c r="CV190" s="83"/>
      <c r="CW190" s="83"/>
      <c r="CX190" s="83"/>
      <c r="CY190" s="83"/>
      <c r="CZ190" s="83"/>
      <c r="DA190" s="83"/>
      <c r="DB190" s="83"/>
      <c r="DC190" s="83"/>
      <c r="DD190" s="83"/>
      <c r="DE190" s="83"/>
      <c r="DF190" s="83"/>
      <c r="DG190" s="83"/>
      <c r="DH190" s="83"/>
      <c r="DI190" s="83"/>
      <c r="DJ190" s="83"/>
      <c r="DK190" s="83"/>
      <c r="DL190" s="83"/>
      <c r="DM190" s="83"/>
      <c r="DN190" s="83"/>
      <c r="DO190" s="83"/>
      <c r="DP190" s="83"/>
      <c r="DQ190" s="83"/>
      <c r="DR190" s="83"/>
      <c r="DS190" s="83"/>
      <c r="DT190" s="83"/>
      <c r="DU190" s="83"/>
      <c r="DV190" s="83"/>
      <c r="DW190" s="83"/>
      <c r="DX190" s="83"/>
      <c r="DY190" s="83"/>
      <c r="DZ190" s="83"/>
      <c r="EA190" s="83"/>
      <c r="EB190" s="83"/>
      <c r="EC190" s="83"/>
      <c r="ED190" s="83"/>
      <c r="EE190" s="83"/>
      <c r="EF190" s="83"/>
      <c r="EG190" s="83"/>
      <c r="EH190" s="83"/>
      <c r="EI190" s="83"/>
      <c r="EJ190" s="83"/>
      <c r="EK190" s="83"/>
      <c r="EL190" s="83"/>
      <c r="EM190" s="83"/>
      <c r="EN190" s="83"/>
      <c r="EO190" s="83"/>
      <c r="EP190" s="83"/>
      <c r="EQ190" s="83"/>
      <c r="ER190" s="83"/>
      <c r="ES190" s="83"/>
      <c r="ET190" s="83"/>
      <c r="EU190" s="83"/>
      <c r="EV190" s="83"/>
      <c r="EW190" s="83"/>
      <c r="EX190" s="83"/>
      <c r="EY190" s="83"/>
      <c r="EZ190" s="83"/>
      <c r="FA190" s="83"/>
      <c r="FB190" s="83"/>
      <c r="FC190" s="83"/>
      <c r="FD190" s="83"/>
      <c r="FE190" s="83"/>
      <c r="FF190" s="83"/>
      <c r="FG190" s="83"/>
      <c r="FH190" s="83"/>
      <c r="FI190" s="83"/>
      <c r="FJ190" s="83"/>
      <c r="FK190" s="83"/>
      <c r="FL190" s="83"/>
      <c r="FM190" s="83"/>
      <c r="FN190" s="83"/>
      <c r="FO190" s="83"/>
      <c r="FP190" s="83"/>
      <c r="FQ190" s="83"/>
      <c r="FR190" s="83"/>
      <c r="FS190" s="83"/>
      <c r="FT190" s="83"/>
      <c r="FU190" s="83"/>
      <c r="FV190" s="83"/>
      <c r="FW190" s="83"/>
      <c r="FX190" s="83"/>
      <c r="FY190" s="83"/>
      <c r="FZ190" s="83"/>
      <c r="GA190" s="83"/>
      <c r="GB190" s="83"/>
      <c r="GC190" s="83"/>
      <c r="GD190" s="83"/>
      <c r="GE190" s="83"/>
      <c r="GF190" s="83"/>
      <c r="GG190" s="83"/>
      <c r="GH190" s="83"/>
      <c r="GI190" s="83"/>
      <c r="GJ190" s="83"/>
      <c r="GK190" s="83"/>
      <c r="GL190" s="83"/>
      <c r="GM190" s="83"/>
      <c r="GN190" s="83"/>
      <c r="GO190" s="83"/>
      <c r="GP190" s="83"/>
      <c r="GQ190" s="83"/>
      <c r="GR190" s="83"/>
      <c r="GS190" s="83"/>
      <c r="GT190" s="83"/>
      <c r="GU190" s="83"/>
      <c r="GV190" s="83"/>
      <c r="GW190" s="83"/>
      <c r="GX190" s="83"/>
      <c r="GY190" s="83"/>
      <c r="GZ190" s="83"/>
      <c r="HA190" s="83"/>
      <c r="HB190" s="83"/>
      <c r="HC190" s="83"/>
      <c r="HD190" s="83"/>
      <c r="HE190" s="83"/>
      <c r="HF190" s="83"/>
      <c r="HG190" s="83"/>
      <c r="HH190" s="83"/>
      <c r="HI190" s="83"/>
      <c r="HJ190" s="83"/>
      <c r="HK190" s="83"/>
      <c r="HL190" s="83"/>
      <c r="HM190" s="83"/>
      <c r="HN190" s="83"/>
      <c r="HO190" s="83"/>
      <c r="HP190" s="83"/>
      <c r="HQ190" s="83"/>
      <c r="HR190" s="83"/>
      <c r="HS190" s="83"/>
      <c r="HT190" s="83"/>
      <c r="HU190" s="83"/>
      <c r="HV190" s="83"/>
      <c r="HW190" s="83"/>
      <c r="HX190" s="83"/>
      <c r="HY190" s="83"/>
      <c r="HZ190" s="83"/>
      <c r="IA190" s="83"/>
      <c r="IB190" s="83"/>
      <c r="IC190" s="83"/>
      <c r="ID190" s="83"/>
      <c r="IE190" s="83"/>
      <c r="IF190" s="83"/>
      <c r="IG190" s="83"/>
      <c r="IH190" s="83"/>
      <c r="II190" s="83"/>
      <c r="IJ190" s="83"/>
      <c r="IK190" s="83"/>
      <c r="IL190" s="83"/>
      <c r="IM190" s="83"/>
      <c r="IN190" s="83"/>
      <c r="IO190" s="83"/>
      <c r="IP190" s="83"/>
      <c r="IQ190" s="83"/>
      <c r="IR190" s="83"/>
      <c r="IS190" s="83"/>
      <c r="IT190" s="83"/>
      <c r="IU190" s="83"/>
      <c r="IV190" s="83"/>
    </row>
    <row r="191" spans="2:256" s="4" customFormat="1" ht="17.25" customHeight="1" x14ac:dyDescent="0.2">
      <c r="B191" s="106">
        <v>169</v>
      </c>
      <c r="C191" s="61"/>
      <c r="D191" s="88"/>
      <c r="E191" s="61"/>
      <c r="F191" s="147"/>
      <c r="G191" s="649"/>
      <c r="H191" s="90"/>
      <c r="I191" s="90"/>
      <c r="J191" s="649"/>
      <c r="K191" s="43"/>
      <c r="L191" s="35" t="str">
        <f t="shared" si="44"/>
        <v/>
      </c>
      <c r="M191" s="35" t="str">
        <f t="shared" si="45"/>
        <v/>
      </c>
      <c r="N191" s="475" t="str">
        <f t="shared" si="46"/>
        <v/>
      </c>
      <c r="O191" s="473" t="str">
        <f t="shared" si="36"/>
        <v/>
      </c>
      <c r="P191" s="37" t="str">
        <f t="shared" si="47"/>
        <v/>
      </c>
      <c r="Q191" s="68" t="str">
        <f t="shared" si="37"/>
        <v/>
      </c>
      <c r="R191" s="42" t="str">
        <f t="shared" si="38"/>
        <v/>
      </c>
      <c r="S191" s="37" t="str">
        <f t="shared" si="48"/>
        <v/>
      </c>
      <c r="T191" s="68" t="str">
        <f t="shared" si="39"/>
        <v/>
      </c>
      <c r="U191" s="42" t="str">
        <f t="shared" si="40"/>
        <v/>
      </c>
      <c r="V191" s="37" t="str">
        <f t="shared" si="49"/>
        <v/>
      </c>
      <c r="W191" s="105" t="str">
        <f t="shared" si="41"/>
        <v/>
      </c>
      <c r="X191" s="41" t="str">
        <f t="shared" si="50"/>
        <v/>
      </c>
      <c r="Y191" s="41" t="str">
        <f t="shared" si="51"/>
        <v/>
      </c>
      <c r="Z191" s="41" t="str">
        <f t="shared" si="52"/>
        <v/>
      </c>
      <c r="AA191" s="72" t="str">
        <f t="shared" si="53"/>
        <v/>
      </c>
      <c r="AB191" s="4" t="str">
        <f t="shared" si="42"/>
        <v>Empty</v>
      </c>
      <c r="AC191" s="4" t="str">
        <f t="shared" si="43"/>
        <v>empty</v>
      </c>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c r="CE191" s="83"/>
      <c r="CF191" s="83"/>
      <c r="CG191" s="83"/>
      <c r="CH191" s="83"/>
      <c r="CI191" s="83"/>
      <c r="CJ191" s="83"/>
      <c r="CK191" s="83"/>
      <c r="CL191" s="83"/>
      <c r="CM191" s="83"/>
      <c r="CN191" s="83"/>
      <c r="CO191" s="83"/>
      <c r="CP191" s="83"/>
      <c r="CQ191" s="83"/>
      <c r="CR191" s="83"/>
      <c r="CS191" s="83"/>
      <c r="CT191" s="83"/>
      <c r="CU191" s="83"/>
      <c r="CV191" s="83"/>
      <c r="CW191" s="83"/>
      <c r="CX191" s="83"/>
      <c r="CY191" s="83"/>
      <c r="CZ191" s="83"/>
      <c r="DA191" s="83"/>
      <c r="DB191" s="83"/>
      <c r="DC191" s="83"/>
      <c r="DD191" s="83"/>
      <c r="DE191" s="83"/>
      <c r="DF191" s="83"/>
      <c r="DG191" s="83"/>
      <c r="DH191" s="83"/>
      <c r="DI191" s="83"/>
      <c r="DJ191" s="83"/>
      <c r="DK191" s="83"/>
      <c r="DL191" s="83"/>
      <c r="DM191" s="83"/>
      <c r="DN191" s="83"/>
      <c r="DO191" s="83"/>
      <c r="DP191" s="83"/>
      <c r="DQ191" s="83"/>
      <c r="DR191" s="83"/>
      <c r="DS191" s="83"/>
      <c r="DT191" s="83"/>
      <c r="DU191" s="83"/>
      <c r="DV191" s="83"/>
      <c r="DW191" s="83"/>
      <c r="DX191" s="83"/>
      <c r="DY191" s="83"/>
      <c r="DZ191" s="83"/>
      <c r="EA191" s="83"/>
      <c r="EB191" s="83"/>
      <c r="EC191" s="83"/>
      <c r="ED191" s="83"/>
      <c r="EE191" s="83"/>
      <c r="EF191" s="83"/>
      <c r="EG191" s="83"/>
      <c r="EH191" s="83"/>
      <c r="EI191" s="83"/>
      <c r="EJ191" s="83"/>
      <c r="EK191" s="83"/>
      <c r="EL191" s="83"/>
      <c r="EM191" s="83"/>
      <c r="EN191" s="83"/>
      <c r="EO191" s="83"/>
      <c r="EP191" s="83"/>
      <c r="EQ191" s="83"/>
      <c r="ER191" s="83"/>
      <c r="ES191" s="83"/>
      <c r="ET191" s="83"/>
      <c r="EU191" s="83"/>
      <c r="EV191" s="83"/>
      <c r="EW191" s="83"/>
      <c r="EX191" s="83"/>
      <c r="EY191" s="83"/>
      <c r="EZ191" s="83"/>
      <c r="FA191" s="83"/>
      <c r="FB191" s="83"/>
      <c r="FC191" s="83"/>
      <c r="FD191" s="83"/>
      <c r="FE191" s="83"/>
      <c r="FF191" s="83"/>
      <c r="FG191" s="83"/>
      <c r="FH191" s="83"/>
      <c r="FI191" s="83"/>
      <c r="FJ191" s="83"/>
      <c r="FK191" s="83"/>
      <c r="FL191" s="83"/>
      <c r="FM191" s="83"/>
      <c r="FN191" s="83"/>
      <c r="FO191" s="83"/>
      <c r="FP191" s="83"/>
      <c r="FQ191" s="83"/>
      <c r="FR191" s="83"/>
      <c r="FS191" s="83"/>
      <c r="FT191" s="83"/>
      <c r="FU191" s="83"/>
      <c r="FV191" s="83"/>
      <c r="FW191" s="83"/>
      <c r="FX191" s="83"/>
      <c r="FY191" s="83"/>
      <c r="FZ191" s="83"/>
      <c r="GA191" s="83"/>
      <c r="GB191" s="83"/>
      <c r="GC191" s="83"/>
      <c r="GD191" s="83"/>
      <c r="GE191" s="83"/>
      <c r="GF191" s="83"/>
      <c r="GG191" s="83"/>
      <c r="GH191" s="83"/>
      <c r="GI191" s="83"/>
      <c r="GJ191" s="83"/>
      <c r="GK191" s="83"/>
      <c r="GL191" s="83"/>
      <c r="GM191" s="83"/>
      <c r="GN191" s="83"/>
      <c r="GO191" s="83"/>
      <c r="GP191" s="83"/>
      <c r="GQ191" s="83"/>
      <c r="GR191" s="83"/>
      <c r="GS191" s="83"/>
      <c r="GT191" s="83"/>
      <c r="GU191" s="83"/>
      <c r="GV191" s="83"/>
      <c r="GW191" s="83"/>
      <c r="GX191" s="83"/>
      <c r="GY191" s="83"/>
      <c r="GZ191" s="83"/>
      <c r="HA191" s="83"/>
      <c r="HB191" s="83"/>
      <c r="HC191" s="83"/>
      <c r="HD191" s="83"/>
      <c r="HE191" s="83"/>
      <c r="HF191" s="83"/>
      <c r="HG191" s="83"/>
      <c r="HH191" s="83"/>
      <c r="HI191" s="83"/>
      <c r="HJ191" s="83"/>
      <c r="HK191" s="83"/>
      <c r="HL191" s="83"/>
      <c r="HM191" s="83"/>
      <c r="HN191" s="83"/>
      <c r="HO191" s="83"/>
      <c r="HP191" s="83"/>
      <c r="HQ191" s="83"/>
      <c r="HR191" s="83"/>
      <c r="HS191" s="83"/>
      <c r="HT191" s="83"/>
      <c r="HU191" s="83"/>
      <c r="HV191" s="83"/>
      <c r="HW191" s="83"/>
      <c r="HX191" s="83"/>
      <c r="HY191" s="83"/>
      <c r="HZ191" s="83"/>
      <c r="IA191" s="83"/>
      <c r="IB191" s="83"/>
      <c r="IC191" s="83"/>
      <c r="ID191" s="83"/>
      <c r="IE191" s="83"/>
      <c r="IF191" s="83"/>
      <c r="IG191" s="83"/>
      <c r="IH191" s="83"/>
      <c r="II191" s="83"/>
      <c r="IJ191" s="83"/>
      <c r="IK191" s="83"/>
      <c r="IL191" s="83"/>
      <c r="IM191" s="83"/>
      <c r="IN191" s="83"/>
      <c r="IO191" s="83"/>
      <c r="IP191" s="83"/>
      <c r="IQ191" s="83"/>
      <c r="IR191" s="83"/>
      <c r="IS191" s="83"/>
      <c r="IT191" s="83"/>
      <c r="IU191" s="83"/>
      <c r="IV191" s="83"/>
    </row>
    <row r="192" spans="2:256" s="4" customFormat="1" ht="17.25" customHeight="1" x14ac:dyDescent="0.2">
      <c r="B192" s="106">
        <v>170</v>
      </c>
      <c r="C192" s="61"/>
      <c r="D192" s="88"/>
      <c r="E192" s="61"/>
      <c r="F192" s="147"/>
      <c r="G192" s="649"/>
      <c r="H192" s="90"/>
      <c r="I192" s="90"/>
      <c r="J192" s="649"/>
      <c r="K192" s="43"/>
      <c r="L192" s="35" t="str">
        <f t="shared" si="44"/>
        <v/>
      </c>
      <c r="M192" s="35" t="str">
        <f t="shared" si="45"/>
        <v/>
      </c>
      <c r="N192" s="475" t="str">
        <f t="shared" si="46"/>
        <v/>
      </c>
      <c r="O192" s="473" t="str">
        <f t="shared" si="36"/>
        <v/>
      </c>
      <c r="P192" s="37" t="str">
        <f t="shared" si="47"/>
        <v/>
      </c>
      <c r="Q192" s="68" t="str">
        <f t="shared" si="37"/>
        <v/>
      </c>
      <c r="R192" s="42" t="str">
        <f t="shared" si="38"/>
        <v/>
      </c>
      <c r="S192" s="37" t="str">
        <f t="shared" si="48"/>
        <v/>
      </c>
      <c r="T192" s="68" t="str">
        <f t="shared" si="39"/>
        <v/>
      </c>
      <c r="U192" s="42" t="str">
        <f t="shared" si="40"/>
        <v/>
      </c>
      <c r="V192" s="37" t="str">
        <f t="shared" si="49"/>
        <v/>
      </c>
      <c r="W192" s="105" t="str">
        <f t="shared" si="41"/>
        <v/>
      </c>
      <c r="X192" s="41" t="str">
        <f t="shared" si="50"/>
        <v/>
      </c>
      <c r="Y192" s="41" t="str">
        <f t="shared" si="51"/>
        <v/>
      </c>
      <c r="Z192" s="41" t="str">
        <f t="shared" si="52"/>
        <v/>
      </c>
      <c r="AA192" s="72" t="str">
        <f t="shared" si="53"/>
        <v/>
      </c>
      <c r="AB192" s="4" t="str">
        <f t="shared" si="42"/>
        <v>Empty</v>
      </c>
      <c r="AC192" s="4" t="str">
        <f t="shared" si="43"/>
        <v>empty</v>
      </c>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c r="CE192" s="83"/>
      <c r="CF192" s="83"/>
      <c r="CG192" s="83"/>
      <c r="CH192" s="83"/>
      <c r="CI192" s="83"/>
      <c r="CJ192" s="83"/>
      <c r="CK192" s="83"/>
      <c r="CL192" s="83"/>
      <c r="CM192" s="83"/>
      <c r="CN192" s="83"/>
      <c r="CO192" s="83"/>
      <c r="CP192" s="83"/>
      <c r="CQ192" s="83"/>
      <c r="CR192" s="83"/>
      <c r="CS192" s="83"/>
      <c r="CT192" s="83"/>
      <c r="CU192" s="83"/>
      <c r="CV192" s="83"/>
      <c r="CW192" s="83"/>
      <c r="CX192" s="83"/>
      <c r="CY192" s="83"/>
      <c r="CZ192" s="83"/>
      <c r="DA192" s="83"/>
      <c r="DB192" s="83"/>
      <c r="DC192" s="83"/>
      <c r="DD192" s="83"/>
      <c r="DE192" s="83"/>
      <c r="DF192" s="83"/>
      <c r="DG192" s="83"/>
      <c r="DH192" s="83"/>
      <c r="DI192" s="83"/>
      <c r="DJ192" s="83"/>
      <c r="DK192" s="83"/>
      <c r="DL192" s="83"/>
      <c r="DM192" s="83"/>
      <c r="DN192" s="83"/>
      <c r="DO192" s="83"/>
      <c r="DP192" s="83"/>
      <c r="DQ192" s="83"/>
      <c r="DR192" s="83"/>
      <c r="DS192" s="83"/>
      <c r="DT192" s="83"/>
      <c r="DU192" s="83"/>
      <c r="DV192" s="83"/>
      <c r="DW192" s="83"/>
      <c r="DX192" s="83"/>
      <c r="DY192" s="83"/>
      <c r="DZ192" s="83"/>
      <c r="EA192" s="83"/>
      <c r="EB192" s="83"/>
      <c r="EC192" s="83"/>
      <c r="ED192" s="83"/>
      <c r="EE192" s="83"/>
      <c r="EF192" s="83"/>
      <c r="EG192" s="83"/>
      <c r="EH192" s="83"/>
      <c r="EI192" s="83"/>
      <c r="EJ192" s="83"/>
      <c r="EK192" s="83"/>
      <c r="EL192" s="83"/>
      <c r="EM192" s="83"/>
      <c r="EN192" s="83"/>
      <c r="EO192" s="83"/>
      <c r="EP192" s="83"/>
      <c r="EQ192" s="83"/>
      <c r="ER192" s="83"/>
      <c r="ES192" s="83"/>
      <c r="ET192" s="83"/>
      <c r="EU192" s="83"/>
      <c r="EV192" s="83"/>
      <c r="EW192" s="83"/>
      <c r="EX192" s="83"/>
      <c r="EY192" s="83"/>
      <c r="EZ192" s="83"/>
      <c r="FA192" s="83"/>
      <c r="FB192" s="83"/>
      <c r="FC192" s="83"/>
      <c r="FD192" s="83"/>
      <c r="FE192" s="83"/>
      <c r="FF192" s="83"/>
      <c r="FG192" s="83"/>
      <c r="FH192" s="83"/>
      <c r="FI192" s="83"/>
      <c r="FJ192" s="83"/>
      <c r="FK192" s="83"/>
      <c r="FL192" s="83"/>
      <c r="FM192" s="83"/>
      <c r="FN192" s="83"/>
      <c r="FO192" s="83"/>
      <c r="FP192" s="83"/>
      <c r="FQ192" s="83"/>
      <c r="FR192" s="83"/>
      <c r="FS192" s="83"/>
      <c r="FT192" s="83"/>
      <c r="FU192" s="83"/>
      <c r="FV192" s="83"/>
      <c r="FW192" s="83"/>
      <c r="FX192" s="83"/>
      <c r="FY192" s="83"/>
      <c r="FZ192" s="83"/>
      <c r="GA192" s="83"/>
      <c r="GB192" s="83"/>
      <c r="GC192" s="83"/>
      <c r="GD192" s="83"/>
      <c r="GE192" s="83"/>
      <c r="GF192" s="83"/>
      <c r="GG192" s="83"/>
      <c r="GH192" s="83"/>
      <c r="GI192" s="83"/>
      <c r="GJ192" s="83"/>
      <c r="GK192" s="83"/>
      <c r="GL192" s="83"/>
      <c r="GM192" s="83"/>
      <c r="GN192" s="83"/>
      <c r="GO192" s="83"/>
      <c r="GP192" s="83"/>
      <c r="GQ192" s="83"/>
      <c r="GR192" s="83"/>
      <c r="GS192" s="83"/>
      <c r="GT192" s="83"/>
      <c r="GU192" s="83"/>
      <c r="GV192" s="83"/>
      <c r="GW192" s="83"/>
      <c r="GX192" s="83"/>
      <c r="GY192" s="83"/>
      <c r="GZ192" s="83"/>
      <c r="HA192" s="83"/>
      <c r="HB192" s="83"/>
      <c r="HC192" s="83"/>
      <c r="HD192" s="83"/>
      <c r="HE192" s="83"/>
      <c r="HF192" s="83"/>
      <c r="HG192" s="83"/>
      <c r="HH192" s="83"/>
      <c r="HI192" s="83"/>
      <c r="HJ192" s="83"/>
      <c r="HK192" s="83"/>
      <c r="HL192" s="83"/>
      <c r="HM192" s="83"/>
      <c r="HN192" s="83"/>
      <c r="HO192" s="83"/>
      <c r="HP192" s="83"/>
      <c r="HQ192" s="83"/>
      <c r="HR192" s="83"/>
      <c r="HS192" s="83"/>
      <c r="HT192" s="83"/>
      <c r="HU192" s="83"/>
      <c r="HV192" s="83"/>
      <c r="HW192" s="83"/>
      <c r="HX192" s="83"/>
      <c r="HY192" s="83"/>
      <c r="HZ192" s="83"/>
      <c r="IA192" s="83"/>
      <c r="IB192" s="83"/>
      <c r="IC192" s="83"/>
      <c r="ID192" s="83"/>
      <c r="IE192" s="83"/>
      <c r="IF192" s="83"/>
      <c r="IG192" s="83"/>
      <c r="IH192" s="83"/>
      <c r="II192" s="83"/>
      <c r="IJ192" s="83"/>
      <c r="IK192" s="83"/>
      <c r="IL192" s="83"/>
      <c r="IM192" s="83"/>
      <c r="IN192" s="83"/>
      <c r="IO192" s="83"/>
      <c r="IP192" s="83"/>
      <c r="IQ192" s="83"/>
      <c r="IR192" s="83"/>
      <c r="IS192" s="83"/>
      <c r="IT192" s="83"/>
      <c r="IU192" s="83"/>
      <c r="IV192" s="83"/>
    </row>
    <row r="193" spans="2:256" s="4" customFormat="1" ht="17.25" customHeight="1" x14ac:dyDescent="0.2">
      <c r="B193" s="106">
        <v>171</v>
      </c>
      <c r="C193" s="61"/>
      <c r="D193" s="88"/>
      <c r="E193" s="61"/>
      <c r="F193" s="147"/>
      <c r="G193" s="649"/>
      <c r="H193" s="90"/>
      <c r="I193" s="90"/>
      <c r="J193" s="649"/>
      <c r="K193" s="43"/>
      <c r="L193" s="35" t="str">
        <f t="shared" si="44"/>
        <v/>
      </c>
      <c r="M193" s="35" t="str">
        <f t="shared" si="45"/>
        <v/>
      </c>
      <c r="N193" s="475" t="str">
        <f t="shared" si="46"/>
        <v/>
      </c>
      <c r="O193" s="473" t="str">
        <f t="shared" si="36"/>
        <v/>
      </c>
      <c r="P193" s="37" t="str">
        <f t="shared" si="47"/>
        <v/>
      </c>
      <c r="Q193" s="68" t="str">
        <f t="shared" si="37"/>
        <v/>
      </c>
      <c r="R193" s="42" t="str">
        <f t="shared" si="38"/>
        <v/>
      </c>
      <c r="S193" s="37" t="str">
        <f t="shared" si="48"/>
        <v/>
      </c>
      <c r="T193" s="68" t="str">
        <f t="shared" si="39"/>
        <v/>
      </c>
      <c r="U193" s="42" t="str">
        <f t="shared" si="40"/>
        <v/>
      </c>
      <c r="V193" s="37" t="str">
        <f t="shared" si="49"/>
        <v/>
      </c>
      <c r="W193" s="105" t="str">
        <f t="shared" si="41"/>
        <v/>
      </c>
      <c r="X193" s="41" t="str">
        <f t="shared" si="50"/>
        <v/>
      </c>
      <c r="Y193" s="41" t="str">
        <f t="shared" si="51"/>
        <v/>
      </c>
      <c r="Z193" s="41" t="str">
        <f t="shared" si="52"/>
        <v/>
      </c>
      <c r="AA193" s="72" t="str">
        <f t="shared" si="53"/>
        <v/>
      </c>
      <c r="AB193" s="4" t="str">
        <f t="shared" si="42"/>
        <v>Empty</v>
      </c>
      <c r="AC193" s="4" t="str">
        <f t="shared" si="43"/>
        <v>empty</v>
      </c>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c r="CE193" s="83"/>
      <c r="CF193" s="83"/>
      <c r="CG193" s="83"/>
      <c r="CH193" s="83"/>
      <c r="CI193" s="83"/>
      <c r="CJ193" s="83"/>
      <c r="CK193" s="83"/>
      <c r="CL193" s="83"/>
      <c r="CM193" s="83"/>
      <c r="CN193" s="83"/>
      <c r="CO193" s="83"/>
      <c r="CP193" s="83"/>
      <c r="CQ193" s="83"/>
      <c r="CR193" s="83"/>
      <c r="CS193" s="83"/>
      <c r="CT193" s="83"/>
      <c r="CU193" s="83"/>
      <c r="CV193" s="83"/>
      <c r="CW193" s="83"/>
      <c r="CX193" s="83"/>
      <c r="CY193" s="83"/>
      <c r="CZ193" s="83"/>
      <c r="DA193" s="83"/>
      <c r="DB193" s="83"/>
      <c r="DC193" s="83"/>
      <c r="DD193" s="83"/>
      <c r="DE193" s="83"/>
      <c r="DF193" s="83"/>
      <c r="DG193" s="83"/>
      <c r="DH193" s="83"/>
      <c r="DI193" s="83"/>
      <c r="DJ193" s="83"/>
      <c r="DK193" s="83"/>
      <c r="DL193" s="83"/>
      <c r="DM193" s="83"/>
      <c r="DN193" s="83"/>
      <c r="DO193" s="83"/>
      <c r="DP193" s="83"/>
      <c r="DQ193" s="83"/>
      <c r="DR193" s="83"/>
      <c r="DS193" s="83"/>
      <c r="DT193" s="83"/>
      <c r="DU193" s="83"/>
      <c r="DV193" s="83"/>
      <c r="DW193" s="83"/>
      <c r="DX193" s="83"/>
      <c r="DY193" s="83"/>
      <c r="DZ193" s="83"/>
      <c r="EA193" s="83"/>
      <c r="EB193" s="83"/>
      <c r="EC193" s="83"/>
      <c r="ED193" s="83"/>
      <c r="EE193" s="83"/>
      <c r="EF193" s="83"/>
      <c r="EG193" s="83"/>
      <c r="EH193" s="83"/>
      <c r="EI193" s="83"/>
      <c r="EJ193" s="83"/>
      <c r="EK193" s="83"/>
      <c r="EL193" s="83"/>
      <c r="EM193" s="83"/>
      <c r="EN193" s="83"/>
      <c r="EO193" s="83"/>
      <c r="EP193" s="83"/>
      <c r="EQ193" s="83"/>
      <c r="ER193" s="83"/>
      <c r="ES193" s="83"/>
      <c r="ET193" s="83"/>
      <c r="EU193" s="83"/>
      <c r="EV193" s="83"/>
      <c r="EW193" s="83"/>
      <c r="EX193" s="83"/>
      <c r="EY193" s="83"/>
      <c r="EZ193" s="83"/>
      <c r="FA193" s="83"/>
      <c r="FB193" s="83"/>
      <c r="FC193" s="83"/>
      <c r="FD193" s="83"/>
      <c r="FE193" s="83"/>
      <c r="FF193" s="83"/>
      <c r="FG193" s="83"/>
      <c r="FH193" s="83"/>
      <c r="FI193" s="83"/>
      <c r="FJ193" s="83"/>
      <c r="FK193" s="83"/>
      <c r="FL193" s="83"/>
      <c r="FM193" s="83"/>
      <c r="FN193" s="83"/>
      <c r="FO193" s="83"/>
      <c r="FP193" s="83"/>
      <c r="FQ193" s="83"/>
      <c r="FR193" s="83"/>
      <c r="FS193" s="83"/>
      <c r="FT193" s="83"/>
      <c r="FU193" s="83"/>
      <c r="FV193" s="83"/>
      <c r="FW193" s="83"/>
      <c r="FX193" s="83"/>
      <c r="FY193" s="83"/>
      <c r="FZ193" s="83"/>
      <c r="GA193" s="83"/>
      <c r="GB193" s="83"/>
      <c r="GC193" s="83"/>
      <c r="GD193" s="83"/>
      <c r="GE193" s="83"/>
      <c r="GF193" s="83"/>
      <c r="GG193" s="83"/>
      <c r="GH193" s="83"/>
      <c r="GI193" s="83"/>
      <c r="GJ193" s="83"/>
      <c r="GK193" s="83"/>
      <c r="GL193" s="83"/>
      <c r="GM193" s="83"/>
      <c r="GN193" s="83"/>
      <c r="GO193" s="83"/>
      <c r="GP193" s="83"/>
      <c r="GQ193" s="83"/>
      <c r="GR193" s="83"/>
      <c r="GS193" s="83"/>
      <c r="GT193" s="83"/>
      <c r="GU193" s="83"/>
      <c r="GV193" s="83"/>
      <c r="GW193" s="83"/>
      <c r="GX193" s="83"/>
      <c r="GY193" s="83"/>
      <c r="GZ193" s="83"/>
      <c r="HA193" s="83"/>
      <c r="HB193" s="83"/>
      <c r="HC193" s="83"/>
      <c r="HD193" s="83"/>
      <c r="HE193" s="83"/>
      <c r="HF193" s="83"/>
      <c r="HG193" s="83"/>
      <c r="HH193" s="83"/>
      <c r="HI193" s="83"/>
      <c r="HJ193" s="83"/>
      <c r="HK193" s="83"/>
      <c r="HL193" s="83"/>
      <c r="HM193" s="83"/>
      <c r="HN193" s="83"/>
      <c r="HO193" s="83"/>
      <c r="HP193" s="83"/>
      <c r="HQ193" s="83"/>
      <c r="HR193" s="83"/>
      <c r="HS193" s="83"/>
      <c r="HT193" s="83"/>
      <c r="HU193" s="83"/>
      <c r="HV193" s="83"/>
      <c r="HW193" s="83"/>
      <c r="HX193" s="83"/>
      <c r="HY193" s="83"/>
      <c r="HZ193" s="83"/>
      <c r="IA193" s="83"/>
      <c r="IB193" s="83"/>
      <c r="IC193" s="83"/>
      <c r="ID193" s="83"/>
      <c r="IE193" s="83"/>
      <c r="IF193" s="83"/>
      <c r="IG193" s="83"/>
      <c r="IH193" s="83"/>
      <c r="II193" s="83"/>
      <c r="IJ193" s="83"/>
      <c r="IK193" s="83"/>
      <c r="IL193" s="83"/>
      <c r="IM193" s="83"/>
      <c r="IN193" s="83"/>
      <c r="IO193" s="83"/>
      <c r="IP193" s="83"/>
      <c r="IQ193" s="83"/>
      <c r="IR193" s="83"/>
      <c r="IS193" s="83"/>
      <c r="IT193" s="83"/>
      <c r="IU193" s="83"/>
      <c r="IV193" s="83"/>
    </row>
    <row r="194" spans="2:256" s="4" customFormat="1" ht="17.25" customHeight="1" x14ac:dyDescent="0.2">
      <c r="B194" s="106">
        <v>172</v>
      </c>
      <c r="C194" s="61"/>
      <c r="D194" s="88"/>
      <c r="E194" s="61"/>
      <c r="F194" s="147"/>
      <c r="G194" s="649"/>
      <c r="H194" s="90"/>
      <c r="I194" s="90"/>
      <c r="J194" s="649"/>
      <c r="K194" s="43"/>
      <c r="L194" s="35" t="str">
        <f t="shared" si="44"/>
        <v/>
      </c>
      <c r="M194" s="35" t="str">
        <f t="shared" si="45"/>
        <v/>
      </c>
      <c r="N194" s="475" t="str">
        <f t="shared" si="46"/>
        <v/>
      </c>
      <c r="O194" s="473" t="str">
        <f t="shared" si="36"/>
        <v/>
      </c>
      <c r="P194" s="37" t="str">
        <f t="shared" si="47"/>
        <v/>
      </c>
      <c r="Q194" s="68" t="str">
        <f t="shared" si="37"/>
        <v/>
      </c>
      <c r="R194" s="42" t="str">
        <f t="shared" si="38"/>
        <v/>
      </c>
      <c r="S194" s="37" t="str">
        <f t="shared" si="48"/>
        <v/>
      </c>
      <c r="T194" s="68" t="str">
        <f t="shared" si="39"/>
        <v/>
      </c>
      <c r="U194" s="42" t="str">
        <f t="shared" si="40"/>
        <v/>
      </c>
      <c r="V194" s="37" t="str">
        <f t="shared" si="49"/>
        <v/>
      </c>
      <c r="W194" s="105" t="str">
        <f t="shared" si="41"/>
        <v/>
      </c>
      <c r="X194" s="41" t="str">
        <f t="shared" si="50"/>
        <v/>
      </c>
      <c r="Y194" s="41" t="str">
        <f t="shared" si="51"/>
        <v/>
      </c>
      <c r="Z194" s="41" t="str">
        <f t="shared" si="52"/>
        <v/>
      </c>
      <c r="AA194" s="72" t="str">
        <f t="shared" si="53"/>
        <v/>
      </c>
      <c r="AB194" s="4" t="str">
        <f t="shared" si="42"/>
        <v>Empty</v>
      </c>
      <c r="AC194" s="4" t="str">
        <f t="shared" si="43"/>
        <v>empty</v>
      </c>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c r="CE194" s="83"/>
      <c r="CF194" s="83"/>
      <c r="CG194" s="83"/>
      <c r="CH194" s="83"/>
      <c r="CI194" s="83"/>
      <c r="CJ194" s="83"/>
      <c r="CK194" s="83"/>
      <c r="CL194" s="83"/>
      <c r="CM194" s="83"/>
      <c r="CN194" s="83"/>
      <c r="CO194" s="83"/>
      <c r="CP194" s="83"/>
      <c r="CQ194" s="83"/>
      <c r="CR194" s="83"/>
      <c r="CS194" s="83"/>
      <c r="CT194" s="83"/>
      <c r="CU194" s="83"/>
      <c r="CV194" s="83"/>
      <c r="CW194" s="83"/>
      <c r="CX194" s="83"/>
      <c r="CY194" s="83"/>
      <c r="CZ194" s="83"/>
      <c r="DA194" s="83"/>
      <c r="DB194" s="83"/>
      <c r="DC194" s="83"/>
      <c r="DD194" s="83"/>
      <c r="DE194" s="83"/>
      <c r="DF194" s="83"/>
      <c r="DG194" s="83"/>
      <c r="DH194" s="83"/>
      <c r="DI194" s="83"/>
      <c r="DJ194" s="83"/>
      <c r="DK194" s="83"/>
      <c r="DL194" s="83"/>
      <c r="DM194" s="83"/>
      <c r="DN194" s="83"/>
      <c r="DO194" s="83"/>
      <c r="DP194" s="83"/>
      <c r="DQ194" s="83"/>
      <c r="DR194" s="83"/>
      <c r="DS194" s="83"/>
      <c r="DT194" s="83"/>
      <c r="DU194" s="83"/>
      <c r="DV194" s="83"/>
      <c r="DW194" s="83"/>
      <c r="DX194" s="83"/>
      <c r="DY194" s="83"/>
      <c r="DZ194" s="83"/>
      <c r="EA194" s="83"/>
      <c r="EB194" s="83"/>
      <c r="EC194" s="83"/>
      <c r="ED194" s="83"/>
      <c r="EE194" s="83"/>
      <c r="EF194" s="83"/>
      <c r="EG194" s="83"/>
      <c r="EH194" s="83"/>
      <c r="EI194" s="83"/>
      <c r="EJ194" s="83"/>
      <c r="EK194" s="83"/>
      <c r="EL194" s="83"/>
      <c r="EM194" s="83"/>
      <c r="EN194" s="83"/>
      <c r="EO194" s="83"/>
      <c r="EP194" s="83"/>
      <c r="EQ194" s="83"/>
      <c r="ER194" s="83"/>
      <c r="ES194" s="83"/>
      <c r="ET194" s="83"/>
      <c r="EU194" s="83"/>
      <c r="EV194" s="83"/>
      <c r="EW194" s="83"/>
      <c r="EX194" s="83"/>
      <c r="EY194" s="83"/>
      <c r="EZ194" s="83"/>
      <c r="FA194" s="83"/>
      <c r="FB194" s="83"/>
      <c r="FC194" s="83"/>
      <c r="FD194" s="83"/>
      <c r="FE194" s="83"/>
      <c r="FF194" s="83"/>
      <c r="FG194" s="83"/>
      <c r="FH194" s="83"/>
      <c r="FI194" s="83"/>
      <c r="FJ194" s="83"/>
      <c r="FK194" s="83"/>
      <c r="FL194" s="83"/>
      <c r="FM194" s="83"/>
      <c r="FN194" s="83"/>
      <c r="FO194" s="83"/>
      <c r="FP194" s="83"/>
      <c r="FQ194" s="83"/>
      <c r="FR194" s="83"/>
      <c r="FS194" s="83"/>
      <c r="FT194" s="83"/>
      <c r="FU194" s="83"/>
      <c r="FV194" s="83"/>
      <c r="FW194" s="83"/>
      <c r="FX194" s="83"/>
      <c r="FY194" s="83"/>
      <c r="FZ194" s="83"/>
      <c r="GA194" s="83"/>
      <c r="GB194" s="83"/>
      <c r="GC194" s="83"/>
      <c r="GD194" s="83"/>
      <c r="GE194" s="83"/>
      <c r="GF194" s="83"/>
      <c r="GG194" s="83"/>
      <c r="GH194" s="83"/>
      <c r="GI194" s="83"/>
      <c r="GJ194" s="83"/>
      <c r="GK194" s="83"/>
      <c r="GL194" s="83"/>
      <c r="GM194" s="83"/>
      <c r="GN194" s="83"/>
      <c r="GO194" s="83"/>
      <c r="GP194" s="83"/>
      <c r="GQ194" s="83"/>
      <c r="GR194" s="83"/>
      <c r="GS194" s="83"/>
      <c r="GT194" s="83"/>
      <c r="GU194" s="83"/>
      <c r="GV194" s="83"/>
      <c r="GW194" s="83"/>
      <c r="GX194" s="83"/>
      <c r="GY194" s="83"/>
      <c r="GZ194" s="83"/>
      <c r="HA194" s="83"/>
      <c r="HB194" s="83"/>
      <c r="HC194" s="83"/>
      <c r="HD194" s="83"/>
      <c r="HE194" s="83"/>
      <c r="HF194" s="83"/>
      <c r="HG194" s="83"/>
      <c r="HH194" s="83"/>
      <c r="HI194" s="83"/>
      <c r="HJ194" s="83"/>
      <c r="HK194" s="83"/>
      <c r="HL194" s="83"/>
      <c r="HM194" s="83"/>
      <c r="HN194" s="83"/>
      <c r="HO194" s="83"/>
      <c r="HP194" s="83"/>
      <c r="HQ194" s="83"/>
      <c r="HR194" s="83"/>
      <c r="HS194" s="83"/>
      <c r="HT194" s="83"/>
      <c r="HU194" s="83"/>
      <c r="HV194" s="83"/>
      <c r="HW194" s="83"/>
      <c r="HX194" s="83"/>
      <c r="HY194" s="83"/>
      <c r="HZ194" s="83"/>
      <c r="IA194" s="83"/>
      <c r="IB194" s="83"/>
      <c r="IC194" s="83"/>
      <c r="ID194" s="83"/>
      <c r="IE194" s="83"/>
      <c r="IF194" s="83"/>
      <c r="IG194" s="83"/>
      <c r="IH194" s="83"/>
      <c r="II194" s="83"/>
      <c r="IJ194" s="83"/>
      <c r="IK194" s="83"/>
      <c r="IL194" s="83"/>
      <c r="IM194" s="83"/>
      <c r="IN194" s="83"/>
      <c r="IO194" s="83"/>
      <c r="IP194" s="83"/>
      <c r="IQ194" s="83"/>
      <c r="IR194" s="83"/>
      <c r="IS194" s="83"/>
      <c r="IT194" s="83"/>
      <c r="IU194" s="83"/>
      <c r="IV194" s="83"/>
    </row>
    <row r="195" spans="2:256" s="4" customFormat="1" ht="17.25" customHeight="1" x14ac:dyDescent="0.2">
      <c r="B195" s="106">
        <v>173</v>
      </c>
      <c r="C195" s="61"/>
      <c r="D195" s="88"/>
      <c r="E195" s="61"/>
      <c r="F195" s="147"/>
      <c r="G195" s="649"/>
      <c r="H195" s="90"/>
      <c r="I195" s="90"/>
      <c r="J195" s="649"/>
      <c r="K195" s="43"/>
      <c r="L195" s="35" t="str">
        <f t="shared" si="44"/>
        <v/>
      </c>
      <c r="M195" s="35" t="str">
        <f t="shared" si="45"/>
        <v/>
      </c>
      <c r="N195" s="475" t="str">
        <f t="shared" si="46"/>
        <v/>
      </c>
      <c r="O195" s="473" t="str">
        <f t="shared" si="36"/>
        <v/>
      </c>
      <c r="P195" s="37" t="str">
        <f t="shared" si="47"/>
        <v/>
      </c>
      <c r="Q195" s="68" t="str">
        <f t="shared" si="37"/>
        <v/>
      </c>
      <c r="R195" s="42" t="str">
        <f t="shared" si="38"/>
        <v/>
      </c>
      <c r="S195" s="37" t="str">
        <f t="shared" si="48"/>
        <v/>
      </c>
      <c r="T195" s="68" t="str">
        <f t="shared" si="39"/>
        <v/>
      </c>
      <c r="U195" s="42" t="str">
        <f t="shared" si="40"/>
        <v/>
      </c>
      <c r="V195" s="37" t="str">
        <f t="shared" si="49"/>
        <v/>
      </c>
      <c r="W195" s="105" t="str">
        <f t="shared" si="41"/>
        <v/>
      </c>
      <c r="X195" s="41" t="str">
        <f t="shared" si="50"/>
        <v/>
      </c>
      <c r="Y195" s="41" t="str">
        <f t="shared" si="51"/>
        <v/>
      </c>
      <c r="Z195" s="41" t="str">
        <f t="shared" si="52"/>
        <v/>
      </c>
      <c r="AA195" s="72" t="str">
        <f t="shared" si="53"/>
        <v/>
      </c>
      <c r="AB195" s="4" t="str">
        <f t="shared" si="42"/>
        <v>Empty</v>
      </c>
      <c r="AC195" s="4" t="str">
        <f t="shared" si="43"/>
        <v>empty</v>
      </c>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c r="CE195" s="83"/>
      <c r="CF195" s="83"/>
      <c r="CG195" s="83"/>
      <c r="CH195" s="83"/>
      <c r="CI195" s="83"/>
      <c r="CJ195" s="83"/>
      <c r="CK195" s="83"/>
      <c r="CL195" s="83"/>
      <c r="CM195" s="83"/>
      <c r="CN195" s="83"/>
      <c r="CO195" s="83"/>
      <c r="CP195" s="83"/>
      <c r="CQ195" s="83"/>
      <c r="CR195" s="83"/>
      <c r="CS195" s="83"/>
      <c r="CT195" s="83"/>
      <c r="CU195" s="83"/>
      <c r="CV195" s="83"/>
      <c r="CW195" s="83"/>
      <c r="CX195" s="83"/>
      <c r="CY195" s="83"/>
      <c r="CZ195" s="83"/>
      <c r="DA195" s="83"/>
      <c r="DB195" s="83"/>
      <c r="DC195" s="83"/>
      <c r="DD195" s="83"/>
      <c r="DE195" s="83"/>
      <c r="DF195" s="83"/>
      <c r="DG195" s="83"/>
      <c r="DH195" s="83"/>
      <c r="DI195" s="83"/>
      <c r="DJ195" s="83"/>
      <c r="DK195" s="83"/>
      <c r="DL195" s="83"/>
      <c r="DM195" s="83"/>
      <c r="DN195" s="83"/>
      <c r="DO195" s="83"/>
      <c r="DP195" s="83"/>
      <c r="DQ195" s="83"/>
      <c r="DR195" s="83"/>
      <c r="DS195" s="83"/>
      <c r="DT195" s="83"/>
      <c r="DU195" s="83"/>
      <c r="DV195" s="83"/>
      <c r="DW195" s="83"/>
      <c r="DX195" s="83"/>
      <c r="DY195" s="83"/>
      <c r="DZ195" s="83"/>
      <c r="EA195" s="83"/>
      <c r="EB195" s="83"/>
      <c r="EC195" s="83"/>
      <c r="ED195" s="83"/>
      <c r="EE195" s="83"/>
      <c r="EF195" s="83"/>
      <c r="EG195" s="83"/>
      <c r="EH195" s="83"/>
      <c r="EI195" s="83"/>
      <c r="EJ195" s="83"/>
      <c r="EK195" s="83"/>
      <c r="EL195" s="83"/>
      <c r="EM195" s="83"/>
      <c r="EN195" s="83"/>
      <c r="EO195" s="83"/>
      <c r="EP195" s="83"/>
      <c r="EQ195" s="83"/>
      <c r="ER195" s="83"/>
      <c r="ES195" s="83"/>
      <c r="ET195" s="83"/>
      <c r="EU195" s="83"/>
      <c r="EV195" s="83"/>
      <c r="EW195" s="83"/>
      <c r="EX195" s="83"/>
      <c r="EY195" s="83"/>
      <c r="EZ195" s="83"/>
      <c r="FA195" s="83"/>
      <c r="FB195" s="83"/>
      <c r="FC195" s="83"/>
      <c r="FD195" s="83"/>
      <c r="FE195" s="83"/>
      <c r="FF195" s="83"/>
      <c r="FG195" s="83"/>
      <c r="FH195" s="83"/>
      <c r="FI195" s="83"/>
      <c r="FJ195" s="83"/>
      <c r="FK195" s="83"/>
      <c r="FL195" s="83"/>
      <c r="FM195" s="83"/>
      <c r="FN195" s="83"/>
      <c r="FO195" s="83"/>
      <c r="FP195" s="83"/>
      <c r="FQ195" s="83"/>
      <c r="FR195" s="83"/>
      <c r="FS195" s="83"/>
      <c r="FT195" s="83"/>
      <c r="FU195" s="83"/>
      <c r="FV195" s="83"/>
      <c r="FW195" s="83"/>
      <c r="FX195" s="83"/>
      <c r="FY195" s="83"/>
      <c r="FZ195" s="83"/>
      <c r="GA195" s="83"/>
      <c r="GB195" s="83"/>
      <c r="GC195" s="83"/>
      <c r="GD195" s="83"/>
      <c r="GE195" s="83"/>
      <c r="GF195" s="83"/>
      <c r="GG195" s="83"/>
      <c r="GH195" s="83"/>
      <c r="GI195" s="83"/>
      <c r="GJ195" s="83"/>
      <c r="GK195" s="83"/>
      <c r="GL195" s="83"/>
      <c r="GM195" s="83"/>
      <c r="GN195" s="83"/>
      <c r="GO195" s="83"/>
      <c r="GP195" s="83"/>
      <c r="GQ195" s="83"/>
      <c r="GR195" s="83"/>
      <c r="GS195" s="83"/>
      <c r="GT195" s="83"/>
      <c r="GU195" s="83"/>
      <c r="GV195" s="83"/>
      <c r="GW195" s="83"/>
      <c r="GX195" s="83"/>
      <c r="GY195" s="83"/>
      <c r="GZ195" s="83"/>
      <c r="HA195" s="83"/>
      <c r="HB195" s="83"/>
      <c r="HC195" s="83"/>
      <c r="HD195" s="83"/>
      <c r="HE195" s="83"/>
      <c r="HF195" s="83"/>
      <c r="HG195" s="83"/>
      <c r="HH195" s="83"/>
      <c r="HI195" s="83"/>
      <c r="HJ195" s="83"/>
      <c r="HK195" s="83"/>
      <c r="HL195" s="83"/>
      <c r="HM195" s="83"/>
      <c r="HN195" s="83"/>
      <c r="HO195" s="83"/>
      <c r="HP195" s="83"/>
      <c r="HQ195" s="83"/>
      <c r="HR195" s="83"/>
      <c r="HS195" s="83"/>
      <c r="HT195" s="83"/>
      <c r="HU195" s="83"/>
      <c r="HV195" s="83"/>
      <c r="HW195" s="83"/>
      <c r="HX195" s="83"/>
      <c r="HY195" s="83"/>
      <c r="HZ195" s="83"/>
      <c r="IA195" s="83"/>
      <c r="IB195" s="83"/>
      <c r="IC195" s="83"/>
      <c r="ID195" s="83"/>
      <c r="IE195" s="83"/>
      <c r="IF195" s="83"/>
      <c r="IG195" s="83"/>
      <c r="IH195" s="83"/>
      <c r="II195" s="83"/>
      <c r="IJ195" s="83"/>
      <c r="IK195" s="83"/>
      <c r="IL195" s="83"/>
      <c r="IM195" s="83"/>
      <c r="IN195" s="83"/>
      <c r="IO195" s="83"/>
      <c r="IP195" s="83"/>
      <c r="IQ195" s="83"/>
      <c r="IR195" s="83"/>
      <c r="IS195" s="83"/>
      <c r="IT195" s="83"/>
      <c r="IU195" s="83"/>
      <c r="IV195" s="83"/>
    </row>
    <row r="196" spans="2:256" s="4" customFormat="1" ht="17.25" customHeight="1" x14ac:dyDescent="0.2">
      <c r="B196" s="106">
        <v>174</v>
      </c>
      <c r="C196" s="61"/>
      <c r="D196" s="88"/>
      <c r="E196" s="61"/>
      <c r="F196" s="147"/>
      <c r="G196" s="649"/>
      <c r="H196" s="90"/>
      <c r="I196" s="90"/>
      <c r="J196" s="649"/>
      <c r="K196" s="43"/>
      <c r="L196" s="35" t="str">
        <f t="shared" si="44"/>
        <v/>
      </c>
      <c r="M196" s="35" t="str">
        <f t="shared" si="45"/>
        <v/>
      </c>
      <c r="N196" s="475" t="str">
        <f t="shared" si="46"/>
        <v/>
      </c>
      <c r="O196" s="473" t="str">
        <f t="shared" si="36"/>
        <v/>
      </c>
      <c r="P196" s="37" t="str">
        <f t="shared" si="47"/>
        <v/>
      </c>
      <c r="Q196" s="68" t="str">
        <f t="shared" si="37"/>
        <v/>
      </c>
      <c r="R196" s="42" t="str">
        <f t="shared" si="38"/>
        <v/>
      </c>
      <c r="S196" s="37" t="str">
        <f t="shared" si="48"/>
        <v/>
      </c>
      <c r="T196" s="68" t="str">
        <f t="shared" si="39"/>
        <v/>
      </c>
      <c r="U196" s="42" t="str">
        <f t="shared" si="40"/>
        <v/>
      </c>
      <c r="V196" s="37" t="str">
        <f t="shared" si="49"/>
        <v/>
      </c>
      <c r="W196" s="105" t="str">
        <f t="shared" si="41"/>
        <v/>
      </c>
      <c r="X196" s="41" t="str">
        <f t="shared" si="50"/>
        <v/>
      </c>
      <c r="Y196" s="41" t="str">
        <f t="shared" si="51"/>
        <v/>
      </c>
      <c r="Z196" s="41" t="str">
        <f t="shared" si="52"/>
        <v/>
      </c>
      <c r="AA196" s="72" t="str">
        <f t="shared" si="53"/>
        <v/>
      </c>
      <c r="AB196" s="4" t="str">
        <f t="shared" si="42"/>
        <v>Empty</v>
      </c>
      <c r="AC196" s="4" t="str">
        <f t="shared" si="43"/>
        <v>empty</v>
      </c>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3"/>
      <c r="CQ196" s="83"/>
      <c r="CR196" s="83"/>
      <c r="CS196" s="83"/>
      <c r="CT196" s="83"/>
      <c r="CU196" s="83"/>
      <c r="CV196" s="83"/>
      <c r="CW196" s="83"/>
      <c r="CX196" s="83"/>
      <c r="CY196" s="83"/>
      <c r="CZ196" s="83"/>
      <c r="DA196" s="83"/>
      <c r="DB196" s="83"/>
      <c r="DC196" s="83"/>
      <c r="DD196" s="83"/>
      <c r="DE196" s="83"/>
      <c r="DF196" s="83"/>
      <c r="DG196" s="83"/>
      <c r="DH196" s="83"/>
      <c r="DI196" s="83"/>
      <c r="DJ196" s="83"/>
      <c r="DK196" s="83"/>
      <c r="DL196" s="83"/>
      <c r="DM196" s="83"/>
      <c r="DN196" s="83"/>
      <c r="DO196" s="83"/>
      <c r="DP196" s="83"/>
      <c r="DQ196" s="83"/>
      <c r="DR196" s="83"/>
      <c r="DS196" s="83"/>
      <c r="DT196" s="83"/>
      <c r="DU196" s="83"/>
      <c r="DV196" s="83"/>
      <c r="DW196" s="83"/>
      <c r="DX196" s="83"/>
      <c r="DY196" s="83"/>
      <c r="DZ196" s="83"/>
      <c r="EA196" s="83"/>
      <c r="EB196" s="83"/>
      <c r="EC196" s="83"/>
      <c r="ED196" s="83"/>
      <c r="EE196" s="83"/>
      <c r="EF196" s="83"/>
      <c r="EG196" s="83"/>
      <c r="EH196" s="83"/>
      <c r="EI196" s="83"/>
      <c r="EJ196" s="83"/>
      <c r="EK196" s="83"/>
      <c r="EL196" s="83"/>
      <c r="EM196" s="83"/>
      <c r="EN196" s="83"/>
      <c r="EO196" s="83"/>
      <c r="EP196" s="83"/>
      <c r="EQ196" s="83"/>
      <c r="ER196" s="83"/>
      <c r="ES196" s="83"/>
      <c r="ET196" s="83"/>
      <c r="EU196" s="83"/>
      <c r="EV196" s="83"/>
      <c r="EW196" s="83"/>
      <c r="EX196" s="83"/>
      <c r="EY196" s="83"/>
      <c r="EZ196" s="83"/>
      <c r="FA196" s="83"/>
      <c r="FB196" s="83"/>
      <c r="FC196" s="83"/>
      <c r="FD196" s="83"/>
      <c r="FE196" s="83"/>
      <c r="FF196" s="83"/>
      <c r="FG196" s="83"/>
      <c r="FH196" s="83"/>
      <c r="FI196" s="83"/>
      <c r="FJ196" s="83"/>
      <c r="FK196" s="83"/>
      <c r="FL196" s="83"/>
      <c r="FM196" s="83"/>
      <c r="FN196" s="83"/>
      <c r="FO196" s="83"/>
      <c r="FP196" s="83"/>
      <c r="FQ196" s="83"/>
      <c r="FR196" s="83"/>
      <c r="FS196" s="83"/>
      <c r="FT196" s="83"/>
      <c r="FU196" s="83"/>
      <c r="FV196" s="83"/>
      <c r="FW196" s="83"/>
      <c r="FX196" s="83"/>
      <c r="FY196" s="83"/>
      <c r="FZ196" s="83"/>
      <c r="GA196" s="83"/>
      <c r="GB196" s="83"/>
      <c r="GC196" s="83"/>
      <c r="GD196" s="83"/>
      <c r="GE196" s="83"/>
      <c r="GF196" s="83"/>
      <c r="GG196" s="83"/>
      <c r="GH196" s="83"/>
      <c r="GI196" s="83"/>
      <c r="GJ196" s="83"/>
      <c r="GK196" s="83"/>
      <c r="GL196" s="83"/>
      <c r="GM196" s="83"/>
      <c r="GN196" s="83"/>
      <c r="GO196" s="83"/>
      <c r="GP196" s="83"/>
      <c r="GQ196" s="83"/>
      <c r="GR196" s="83"/>
      <c r="GS196" s="83"/>
      <c r="GT196" s="83"/>
      <c r="GU196" s="83"/>
      <c r="GV196" s="83"/>
      <c r="GW196" s="83"/>
      <c r="GX196" s="83"/>
      <c r="GY196" s="83"/>
      <c r="GZ196" s="83"/>
      <c r="HA196" s="83"/>
      <c r="HB196" s="83"/>
      <c r="HC196" s="83"/>
      <c r="HD196" s="83"/>
      <c r="HE196" s="83"/>
      <c r="HF196" s="83"/>
      <c r="HG196" s="83"/>
      <c r="HH196" s="83"/>
      <c r="HI196" s="83"/>
      <c r="HJ196" s="83"/>
      <c r="HK196" s="83"/>
      <c r="HL196" s="83"/>
      <c r="HM196" s="83"/>
      <c r="HN196" s="83"/>
      <c r="HO196" s="83"/>
      <c r="HP196" s="83"/>
      <c r="HQ196" s="83"/>
      <c r="HR196" s="83"/>
      <c r="HS196" s="83"/>
      <c r="HT196" s="83"/>
      <c r="HU196" s="83"/>
      <c r="HV196" s="83"/>
      <c r="HW196" s="83"/>
      <c r="HX196" s="83"/>
      <c r="HY196" s="83"/>
      <c r="HZ196" s="83"/>
      <c r="IA196" s="83"/>
      <c r="IB196" s="83"/>
      <c r="IC196" s="83"/>
      <c r="ID196" s="83"/>
      <c r="IE196" s="83"/>
      <c r="IF196" s="83"/>
      <c r="IG196" s="83"/>
      <c r="IH196" s="83"/>
      <c r="II196" s="83"/>
      <c r="IJ196" s="83"/>
      <c r="IK196" s="83"/>
      <c r="IL196" s="83"/>
      <c r="IM196" s="83"/>
      <c r="IN196" s="83"/>
      <c r="IO196" s="83"/>
      <c r="IP196" s="83"/>
      <c r="IQ196" s="83"/>
      <c r="IR196" s="83"/>
      <c r="IS196" s="83"/>
      <c r="IT196" s="83"/>
      <c r="IU196" s="83"/>
      <c r="IV196" s="83"/>
    </row>
    <row r="197" spans="2:256" s="4" customFormat="1" ht="17.25" customHeight="1" x14ac:dyDescent="0.2">
      <c r="B197" s="106">
        <v>175</v>
      </c>
      <c r="C197" s="60"/>
      <c r="D197" s="88"/>
      <c r="E197" s="61"/>
      <c r="F197" s="147"/>
      <c r="G197" s="649"/>
      <c r="H197" s="90"/>
      <c r="I197" s="90"/>
      <c r="J197" s="649"/>
      <c r="K197" s="43"/>
      <c r="L197" s="35" t="str">
        <f t="shared" si="44"/>
        <v/>
      </c>
      <c r="M197" s="35" t="str">
        <f t="shared" si="45"/>
        <v/>
      </c>
      <c r="N197" s="475" t="str">
        <f t="shared" si="46"/>
        <v/>
      </c>
      <c r="O197" s="473" t="str">
        <f t="shared" si="36"/>
        <v/>
      </c>
      <c r="P197" s="37" t="str">
        <f t="shared" si="47"/>
        <v/>
      </c>
      <c r="Q197" s="68" t="str">
        <f t="shared" si="37"/>
        <v/>
      </c>
      <c r="R197" s="42" t="str">
        <f t="shared" si="38"/>
        <v/>
      </c>
      <c r="S197" s="37" t="str">
        <f t="shared" si="48"/>
        <v/>
      </c>
      <c r="T197" s="68" t="str">
        <f t="shared" si="39"/>
        <v/>
      </c>
      <c r="U197" s="42" t="str">
        <f t="shared" si="40"/>
        <v/>
      </c>
      <c r="V197" s="37" t="str">
        <f t="shared" si="49"/>
        <v/>
      </c>
      <c r="W197" s="105" t="str">
        <f t="shared" si="41"/>
        <v/>
      </c>
      <c r="X197" s="41" t="str">
        <f t="shared" si="50"/>
        <v/>
      </c>
      <c r="Y197" s="41" t="str">
        <f t="shared" si="51"/>
        <v/>
      </c>
      <c r="Z197" s="41" t="str">
        <f t="shared" si="52"/>
        <v/>
      </c>
      <c r="AA197" s="72" t="str">
        <f t="shared" si="53"/>
        <v/>
      </c>
      <c r="AB197" s="4" t="str">
        <f t="shared" si="42"/>
        <v>Empty</v>
      </c>
      <c r="AC197" s="4" t="str">
        <f t="shared" si="43"/>
        <v>empty</v>
      </c>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c r="CE197" s="83"/>
      <c r="CF197" s="83"/>
      <c r="CG197" s="83"/>
      <c r="CH197" s="83"/>
      <c r="CI197" s="83"/>
      <c r="CJ197" s="83"/>
      <c r="CK197" s="83"/>
      <c r="CL197" s="83"/>
      <c r="CM197" s="83"/>
      <c r="CN197" s="83"/>
      <c r="CO197" s="83"/>
      <c r="CP197" s="83"/>
      <c r="CQ197" s="83"/>
      <c r="CR197" s="83"/>
      <c r="CS197" s="83"/>
      <c r="CT197" s="83"/>
      <c r="CU197" s="83"/>
      <c r="CV197" s="83"/>
      <c r="CW197" s="83"/>
      <c r="CX197" s="83"/>
      <c r="CY197" s="83"/>
      <c r="CZ197" s="83"/>
      <c r="DA197" s="83"/>
      <c r="DB197" s="83"/>
      <c r="DC197" s="83"/>
      <c r="DD197" s="83"/>
      <c r="DE197" s="83"/>
      <c r="DF197" s="83"/>
      <c r="DG197" s="83"/>
      <c r="DH197" s="83"/>
      <c r="DI197" s="83"/>
      <c r="DJ197" s="83"/>
      <c r="DK197" s="83"/>
      <c r="DL197" s="83"/>
      <c r="DM197" s="83"/>
      <c r="DN197" s="83"/>
      <c r="DO197" s="83"/>
      <c r="DP197" s="83"/>
      <c r="DQ197" s="83"/>
      <c r="DR197" s="83"/>
      <c r="DS197" s="83"/>
      <c r="DT197" s="83"/>
      <c r="DU197" s="83"/>
      <c r="DV197" s="83"/>
      <c r="DW197" s="83"/>
      <c r="DX197" s="83"/>
      <c r="DY197" s="83"/>
      <c r="DZ197" s="83"/>
      <c r="EA197" s="83"/>
      <c r="EB197" s="83"/>
      <c r="EC197" s="83"/>
      <c r="ED197" s="83"/>
      <c r="EE197" s="83"/>
      <c r="EF197" s="83"/>
      <c r="EG197" s="83"/>
      <c r="EH197" s="83"/>
      <c r="EI197" s="83"/>
      <c r="EJ197" s="83"/>
      <c r="EK197" s="83"/>
      <c r="EL197" s="83"/>
      <c r="EM197" s="83"/>
      <c r="EN197" s="83"/>
      <c r="EO197" s="83"/>
      <c r="EP197" s="83"/>
      <c r="EQ197" s="83"/>
      <c r="ER197" s="83"/>
      <c r="ES197" s="83"/>
      <c r="ET197" s="83"/>
      <c r="EU197" s="83"/>
      <c r="EV197" s="83"/>
      <c r="EW197" s="83"/>
      <c r="EX197" s="83"/>
      <c r="EY197" s="83"/>
      <c r="EZ197" s="83"/>
      <c r="FA197" s="83"/>
      <c r="FB197" s="83"/>
      <c r="FC197" s="83"/>
      <c r="FD197" s="83"/>
      <c r="FE197" s="83"/>
      <c r="FF197" s="83"/>
      <c r="FG197" s="83"/>
      <c r="FH197" s="83"/>
      <c r="FI197" s="83"/>
      <c r="FJ197" s="83"/>
      <c r="FK197" s="83"/>
      <c r="FL197" s="83"/>
      <c r="FM197" s="83"/>
      <c r="FN197" s="83"/>
      <c r="FO197" s="83"/>
      <c r="FP197" s="83"/>
      <c r="FQ197" s="83"/>
      <c r="FR197" s="83"/>
      <c r="FS197" s="83"/>
      <c r="FT197" s="83"/>
      <c r="FU197" s="83"/>
      <c r="FV197" s="83"/>
      <c r="FW197" s="83"/>
      <c r="FX197" s="83"/>
      <c r="FY197" s="83"/>
      <c r="FZ197" s="83"/>
      <c r="GA197" s="83"/>
      <c r="GB197" s="83"/>
      <c r="GC197" s="83"/>
      <c r="GD197" s="83"/>
      <c r="GE197" s="83"/>
      <c r="GF197" s="83"/>
      <c r="GG197" s="83"/>
      <c r="GH197" s="83"/>
      <c r="GI197" s="83"/>
      <c r="GJ197" s="83"/>
      <c r="GK197" s="83"/>
      <c r="GL197" s="83"/>
      <c r="GM197" s="83"/>
      <c r="GN197" s="83"/>
      <c r="GO197" s="83"/>
      <c r="GP197" s="83"/>
      <c r="GQ197" s="83"/>
      <c r="GR197" s="83"/>
      <c r="GS197" s="83"/>
      <c r="GT197" s="83"/>
      <c r="GU197" s="83"/>
      <c r="GV197" s="83"/>
      <c r="GW197" s="83"/>
      <c r="GX197" s="83"/>
      <c r="GY197" s="83"/>
      <c r="GZ197" s="83"/>
      <c r="HA197" s="83"/>
      <c r="HB197" s="83"/>
      <c r="HC197" s="83"/>
      <c r="HD197" s="83"/>
      <c r="HE197" s="83"/>
      <c r="HF197" s="83"/>
      <c r="HG197" s="83"/>
      <c r="HH197" s="83"/>
      <c r="HI197" s="83"/>
      <c r="HJ197" s="83"/>
      <c r="HK197" s="83"/>
      <c r="HL197" s="83"/>
      <c r="HM197" s="83"/>
      <c r="HN197" s="83"/>
      <c r="HO197" s="83"/>
      <c r="HP197" s="83"/>
      <c r="HQ197" s="83"/>
      <c r="HR197" s="83"/>
      <c r="HS197" s="83"/>
      <c r="HT197" s="83"/>
      <c r="HU197" s="83"/>
      <c r="HV197" s="83"/>
      <c r="HW197" s="83"/>
      <c r="HX197" s="83"/>
      <c r="HY197" s="83"/>
      <c r="HZ197" s="83"/>
      <c r="IA197" s="83"/>
      <c r="IB197" s="83"/>
      <c r="IC197" s="83"/>
      <c r="ID197" s="83"/>
      <c r="IE197" s="83"/>
      <c r="IF197" s="83"/>
      <c r="IG197" s="83"/>
      <c r="IH197" s="83"/>
      <c r="II197" s="83"/>
      <c r="IJ197" s="83"/>
      <c r="IK197" s="83"/>
      <c r="IL197" s="83"/>
      <c r="IM197" s="83"/>
      <c r="IN197" s="83"/>
      <c r="IO197" s="83"/>
      <c r="IP197" s="83"/>
      <c r="IQ197" s="83"/>
      <c r="IR197" s="83"/>
      <c r="IS197" s="83"/>
      <c r="IT197" s="83"/>
      <c r="IU197" s="83"/>
      <c r="IV197" s="83"/>
    </row>
    <row r="198" spans="2:256" s="4" customFormat="1" ht="17.25" customHeight="1" x14ac:dyDescent="0.2">
      <c r="B198" s="106">
        <v>176</v>
      </c>
      <c r="C198" s="60"/>
      <c r="D198" s="88"/>
      <c r="E198" s="61"/>
      <c r="F198" s="147"/>
      <c r="G198" s="649"/>
      <c r="H198" s="90"/>
      <c r="I198" s="90"/>
      <c r="J198" s="649"/>
      <c r="K198" s="43"/>
      <c r="L198" s="35" t="str">
        <f t="shared" si="44"/>
        <v/>
      </c>
      <c r="M198" s="35" t="str">
        <f t="shared" si="45"/>
        <v/>
      </c>
      <c r="N198" s="475" t="str">
        <f t="shared" si="46"/>
        <v/>
      </c>
      <c r="O198" s="473" t="str">
        <f t="shared" si="36"/>
        <v/>
      </c>
      <c r="P198" s="37" t="str">
        <f t="shared" si="47"/>
        <v/>
      </c>
      <c r="Q198" s="68" t="str">
        <f t="shared" si="37"/>
        <v/>
      </c>
      <c r="R198" s="42" t="str">
        <f t="shared" si="38"/>
        <v/>
      </c>
      <c r="S198" s="37" t="str">
        <f t="shared" si="48"/>
        <v/>
      </c>
      <c r="T198" s="68" t="str">
        <f t="shared" si="39"/>
        <v/>
      </c>
      <c r="U198" s="42" t="str">
        <f t="shared" si="40"/>
        <v/>
      </c>
      <c r="V198" s="37" t="str">
        <f t="shared" si="49"/>
        <v/>
      </c>
      <c r="W198" s="105" t="str">
        <f t="shared" si="41"/>
        <v/>
      </c>
      <c r="X198" s="41" t="str">
        <f t="shared" si="50"/>
        <v/>
      </c>
      <c r="Y198" s="41" t="str">
        <f t="shared" si="51"/>
        <v/>
      </c>
      <c r="Z198" s="41" t="str">
        <f t="shared" si="52"/>
        <v/>
      </c>
      <c r="AA198" s="72" t="str">
        <f t="shared" si="53"/>
        <v/>
      </c>
      <c r="AB198" s="4" t="str">
        <f t="shared" si="42"/>
        <v>Empty</v>
      </c>
      <c r="AC198" s="4" t="str">
        <f t="shared" si="43"/>
        <v>empty</v>
      </c>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c r="CE198" s="83"/>
      <c r="CF198" s="83"/>
      <c r="CG198" s="83"/>
      <c r="CH198" s="83"/>
      <c r="CI198" s="83"/>
      <c r="CJ198" s="83"/>
      <c r="CK198" s="83"/>
      <c r="CL198" s="83"/>
      <c r="CM198" s="83"/>
      <c r="CN198" s="83"/>
      <c r="CO198" s="83"/>
      <c r="CP198" s="83"/>
      <c r="CQ198" s="83"/>
      <c r="CR198" s="83"/>
      <c r="CS198" s="83"/>
      <c r="CT198" s="83"/>
      <c r="CU198" s="83"/>
      <c r="CV198" s="83"/>
      <c r="CW198" s="83"/>
      <c r="CX198" s="83"/>
      <c r="CY198" s="83"/>
      <c r="CZ198" s="83"/>
      <c r="DA198" s="83"/>
      <c r="DB198" s="83"/>
      <c r="DC198" s="83"/>
      <c r="DD198" s="83"/>
      <c r="DE198" s="83"/>
      <c r="DF198" s="83"/>
      <c r="DG198" s="83"/>
      <c r="DH198" s="83"/>
      <c r="DI198" s="83"/>
      <c r="DJ198" s="83"/>
      <c r="DK198" s="83"/>
      <c r="DL198" s="83"/>
      <c r="DM198" s="83"/>
      <c r="DN198" s="83"/>
      <c r="DO198" s="83"/>
      <c r="DP198" s="83"/>
      <c r="DQ198" s="83"/>
      <c r="DR198" s="83"/>
      <c r="DS198" s="83"/>
      <c r="DT198" s="83"/>
      <c r="DU198" s="83"/>
      <c r="DV198" s="83"/>
      <c r="DW198" s="83"/>
      <c r="DX198" s="83"/>
      <c r="DY198" s="83"/>
      <c r="DZ198" s="83"/>
      <c r="EA198" s="83"/>
      <c r="EB198" s="83"/>
      <c r="EC198" s="83"/>
      <c r="ED198" s="83"/>
      <c r="EE198" s="83"/>
      <c r="EF198" s="83"/>
      <c r="EG198" s="83"/>
      <c r="EH198" s="83"/>
      <c r="EI198" s="83"/>
      <c r="EJ198" s="83"/>
      <c r="EK198" s="83"/>
      <c r="EL198" s="83"/>
      <c r="EM198" s="83"/>
      <c r="EN198" s="83"/>
      <c r="EO198" s="83"/>
      <c r="EP198" s="83"/>
      <c r="EQ198" s="83"/>
      <c r="ER198" s="83"/>
      <c r="ES198" s="83"/>
      <c r="ET198" s="83"/>
      <c r="EU198" s="83"/>
      <c r="EV198" s="83"/>
      <c r="EW198" s="83"/>
      <c r="EX198" s="83"/>
      <c r="EY198" s="83"/>
      <c r="EZ198" s="83"/>
      <c r="FA198" s="83"/>
      <c r="FB198" s="83"/>
      <c r="FC198" s="83"/>
      <c r="FD198" s="83"/>
      <c r="FE198" s="83"/>
      <c r="FF198" s="83"/>
      <c r="FG198" s="83"/>
      <c r="FH198" s="83"/>
      <c r="FI198" s="83"/>
      <c r="FJ198" s="83"/>
      <c r="FK198" s="83"/>
      <c r="FL198" s="83"/>
      <c r="FM198" s="83"/>
      <c r="FN198" s="83"/>
      <c r="FO198" s="83"/>
      <c r="FP198" s="83"/>
      <c r="FQ198" s="83"/>
      <c r="FR198" s="83"/>
      <c r="FS198" s="83"/>
      <c r="FT198" s="83"/>
      <c r="FU198" s="83"/>
      <c r="FV198" s="83"/>
      <c r="FW198" s="83"/>
      <c r="FX198" s="83"/>
      <c r="FY198" s="83"/>
      <c r="FZ198" s="83"/>
      <c r="GA198" s="83"/>
      <c r="GB198" s="83"/>
      <c r="GC198" s="83"/>
      <c r="GD198" s="83"/>
      <c r="GE198" s="83"/>
      <c r="GF198" s="83"/>
      <c r="GG198" s="83"/>
      <c r="GH198" s="83"/>
      <c r="GI198" s="83"/>
      <c r="GJ198" s="83"/>
      <c r="GK198" s="83"/>
      <c r="GL198" s="83"/>
      <c r="GM198" s="83"/>
      <c r="GN198" s="83"/>
      <c r="GO198" s="83"/>
      <c r="GP198" s="83"/>
      <c r="GQ198" s="83"/>
      <c r="GR198" s="83"/>
      <c r="GS198" s="83"/>
      <c r="GT198" s="83"/>
      <c r="GU198" s="83"/>
      <c r="GV198" s="83"/>
      <c r="GW198" s="83"/>
      <c r="GX198" s="83"/>
      <c r="GY198" s="83"/>
      <c r="GZ198" s="83"/>
      <c r="HA198" s="83"/>
      <c r="HB198" s="83"/>
      <c r="HC198" s="83"/>
      <c r="HD198" s="83"/>
      <c r="HE198" s="83"/>
      <c r="HF198" s="83"/>
      <c r="HG198" s="83"/>
      <c r="HH198" s="83"/>
      <c r="HI198" s="83"/>
      <c r="HJ198" s="83"/>
      <c r="HK198" s="83"/>
      <c r="HL198" s="83"/>
      <c r="HM198" s="83"/>
      <c r="HN198" s="83"/>
      <c r="HO198" s="83"/>
      <c r="HP198" s="83"/>
      <c r="HQ198" s="83"/>
      <c r="HR198" s="83"/>
      <c r="HS198" s="83"/>
      <c r="HT198" s="83"/>
      <c r="HU198" s="83"/>
      <c r="HV198" s="83"/>
      <c r="HW198" s="83"/>
      <c r="HX198" s="83"/>
      <c r="HY198" s="83"/>
      <c r="HZ198" s="83"/>
      <c r="IA198" s="83"/>
      <c r="IB198" s="83"/>
      <c r="IC198" s="83"/>
      <c r="ID198" s="83"/>
      <c r="IE198" s="83"/>
      <c r="IF198" s="83"/>
      <c r="IG198" s="83"/>
      <c r="IH198" s="83"/>
      <c r="II198" s="83"/>
      <c r="IJ198" s="83"/>
      <c r="IK198" s="83"/>
      <c r="IL198" s="83"/>
      <c r="IM198" s="83"/>
      <c r="IN198" s="83"/>
      <c r="IO198" s="83"/>
      <c r="IP198" s="83"/>
      <c r="IQ198" s="83"/>
      <c r="IR198" s="83"/>
      <c r="IS198" s="83"/>
      <c r="IT198" s="83"/>
      <c r="IU198" s="83"/>
      <c r="IV198" s="83"/>
    </row>
    <row r="199" spans="2:256" s="4" customFormat="1" ht="17.25" customHeight="1" x14ac:dyDescent="0.2">
      <c r="B199" s="106">
        <v>177</v>
      </c>
      <c r="C199" s="61"/>
      <c r="D199" s="88"/>
      <c r="E199" s="61"/>
      <c r="F199" s="147"/>
      <c r="G199" s="649"/>
      <c r="H199" s="90"/>
      <c r="I199" s="90"/>
      <c r="J199" s="649"/>
      <c r="K199" s="43"/>
      <c r="L199" s="35" t="str">
        <f t="shared" si="44"/>
        <v/>
      </c>
      <c r="M199" s="35" t="str">
        <f t="shared" si="45"/>
        <v/>
      </c>
      <c r="N199" s="475" t="str">
        <f t="shared" si="46"/>
        <v/>
      </c>
      <c r="O199" s="473" t="str">
        <f t="shared" si="36"/>
        <v/>
      </c>
      <c r="P199" s="37" t="str">
        <f t="shared" si="47"/>
        <v/>
      </c>
      <c r="Q199" s="68" t="str">
        <f t="shared" si="37"/>
        <v/>
      </c>
      <c r="R199" s="42" t="str">
        <f t="shared" si="38"/>
        <v/>
      </c>
      <c r="S199" s="37" t="str">
        <f t="shared" si="48"/>
        <v/>
      </c>
      <c r="T199" s="68" t="str">
        <f t="shared" si="39"/>
        <v/>
      </c>
      <c r="U199" s="42" t="str">
        <f t="shared" si="40"/>
        <v/>
      </c>
      <c r="V199" s="37" t="str">
        <f t="shared" si="49"/>
        <v/>
      </c>
      <c r="W199" s="105" t="str">
        <f t="shared" si="41"/>
        <v/>
      </c>
      <c r="X199" s="41" t="str">
        <f t="shared" si="50"/>
        <v/>
      </c>
      <c r="Y199" s="41" t="str">
        <f t="shared" si="51"/>
        <v/>
      </c>
      <c r="Z199" s="41" t="str">
        <f t="shared" si="52"/>
        <v/>
      </c>
      <c r="AA199" s="72" t="str">
        <f t="shared" si="53"/>
        <v/>
      </c>
      <c r="AB199" s="4" t="str">
        <f t="shared" si="42"/>
        <v>Empty</v>
      </c>
      <c r="AC199" s="4" t="str">
        <f t="shared" si="43"/>
        <v>empty</v>
      </c>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c r="CE199" s="83"/>
      <c r="CF199" s="83"/>
      <c r="CG199" s="83"/>
      <c r="CH199" s="83"/>
      <c r="CI199" s="83"/>
      <c r="CJ199" s="83"/>
      <c r="CK199" s="83"/>
      <c r="CL199" s="83"/>
      <c r="CM199" s="83"/>
      <c r="CN199" s="83"/>
      <c r="CO199" s="83"/>
      <c r="CP199" s="83"/>
      <c r="CQ199" s="83"/>
      <c r="CR199" s="83"/>
      <c r="CS199" s="83"/>
      <c r="CT199" s="83"/>
      <c r="CU199" s="83"/>
      <c r="CV199" s="83"/>
      <c r="CW199" s="83"/>
      <c r="CX199" s="83"/>
      <c r="CY199" s="83"/>
      <c r="CZ199" s="83"/>
      <c r="DA199" s="83"/>
      <c r="DB199" s="83"/>
      <c r="DC199" s="83"/>
      <c r="DD199" s="83"/>
      <c r="DE199" s="83"/>
      <c r="DF199" s="83"/>
      <c r="DG199" s="83"/>
      <c r="DH199" s="83"/>
      <c r="DI199" s="83"/>
      <c r="DJ199" s="83"/>
      <c r="DK199" s="83"/>
      <c r="DL199" s="83"/>
      <c r="DM199" s="83"/>
      <c r="DN199" s="83"/>
      <c r="DO199" s="83"/>
      <c r="DP199" s="83"/>
      <c r="DQ199" s="83"/>
      <c r="DR199" s="83"/>
      <c r="DS199" s="83"/>
      <c r="DT199" s="83"/>
      <c r="DU199" s="83"/>
      <c r="DV199" s="83"/>
      <c r="DW199" s="83"/>
      <c r="DX199" s="83"/>
      <c r="DY199" s="83"/>
      <c r="DZ199" s="83"/>
      <c r="EA199" s="83"/>
      <c r="EB199" s="83"/>
      <c r="EC199" s="83"/>
      <c r="ED199" s="83"/>
      <c r="EE199" s="83"/>
      <c r="EF199" s="83"/>
      <c r="EG199" s="83"/>
      <c r="EH199" s="83"/>
      <c r="EI199" s="83"/>
      <c r="EJ199" s="83"/>
      <c r="EK199" s="83"/>
      <c r="EL199" s="83"/>
      <c r="EM199" s="83"/>
      <c r="EN199" s="83"/>
      <c r="EO199" s="83"/>
      <c r="EP199" s="83"/>
      <c r="EQ199" s="83"/>
      <c r="ER199" s="83"/>
      <c r="ES199" s="83"/>
      <c r="ET199" s="83"/>
      <c r="EU199" s="83"/>
      <c r="EV199" s="83"/>
      <c r="EW199" s="83"/>
      <c r="EX199" s="83"/>
      <c r="EY199" s="83"/>
      <c r="EZ199" s="83"/>
      <c r="FA199" s="83"/>
      <c r="FB199" s="83"/>
      <c r="FC199" s="83"/>
      <c r="FD199" s="83"/>
      <c r="FE199" s="83"/>
      <c r="FF199" s="83"/>
      <c r="FG199" s="83"/>
      <c r="FH199" s="83"/>
      <c r="FI199" s="83"/>
      <c r="FJ199" s="83"/>
      <c r="FK199" s="83"/>
      <c r="FL199" s="83"/>
      <c r="FM199" s="83"/>
      <c r="FN199" s="83"/>
      <c r="FO199" s="83"/>
      <c r="FP199" s="83"/>
      <c r="FQ199" s="83"/>
      <c r="FR199" s="83"/>
      <c r="FS199" s="83"/>
      <c r="FT199" s="83"/>
      <c r="FU199" s="83"/>
      <c r="FV199" s="83"/>
      <c r="FW199" s="83"/>
      <c r="FX199" s="83"/>
      <c r="FY199" s="83"/>
      <c r="FZ199" s="83"/>
      <c r="GA199" s="83"/>
      <c r="GB199" s="83"/>
      <c r="GC199" s="83"/>
      <c r="GD199" s="83"/>
      <c r="GE199" s="83"/>
      <c r="GF199" s="83"/>
      <c r="GG199" s="83"/>
      <c r="GH199" s="83"/>
      <c r="GI199" s="83"/>
      <c r="GJ199" s="83"/>
      <c r="GK199" s="83"/>
      <c r="GL199" s="83"/>
      <c r="GM199" s="83"/>
      <c r="GN199" s="83"/>
      <c r="GO199" s="83"/>
      <c r="GP199" s="83"/>
      <c r="GQ199" s="83"/>
      <c r="GR199" s="83"/>
      <c r="GS199" s="83"/>
      <c r="GT199" s="83"/>
      <c r="GU199" s="83"/>
      <c r="GV199" s="83"/>
      <c r="GW199" s="83"/>
      <c r="GX199" s="83"/>
      <c r="GY199" s="83"/>
      <c r="GZ199" s="83"/>
      <c r="HA199" s="83"/>
      <c r="HB199" s="83"/>
      <c r="HC199" s="83"/>
      <c r="HD199" s="83"/>
      <c r="HE199" s="83"/>
      <c r="HF199" s="83"/>
      <c r="HG199" s="83"/>
      <c r="HH199" s="83"/>
      <c r="HI199" s="83"/>
      <c r="HJ199" s="83"/>
      <c r="HK199" s="83"/>
      <c r="HL199" s="83"/>
      <c r="HM199" s="83"/>
      <c r="HN199" s="83"/>
      <c r="HO199" s="83"/>
      <c r="HP199" s="83"/>
      <c r="HQ199" s="83"/>
      <c r="HR199" s="83"/>
      <c r="HS199" s="83"/>
      <c r="HT199" s="83"/>
      <c r="HU199" s="83"/>
      <c r="HV199" s="83"/>
      <c r="HW199" s="83"/>
      <c r="HX199" s="83"/>
      <c r="HY199" s="83"/>
      <c r="HZ199" s="83"/>
      <c r="IA199" s="83"/>
      <c r="IB199" s="83"/>
      <c r="IC199" s="83"/>
      <c r="ID199" s="83"/>
      <c r="IE199" s="83"/>
      <c r="IF199" s="83"/>
      <c r="IG199" s="83"/>
      <c r="IH199" s="83"/>
      <c r="II199" s="83"/>
      <c r="IJ199" s="83"/>
      <c r="IK199" s="83"/>
      <c r="IL199" s="83"/>
      <c r="IM199" s="83"/>
      <c r="IN199" s="83"/>
      <c r="IO199" s="83"/>
      <c r="IP199" s="83"/>
      <c r="IQ199" s="83"/>
      <c r="IR199" s="83"/>
      <c r="IS199" s="83"/>
      <c r="IT199" s="83"/>
      <c r="IU199" s="83"/>
      <c r="IV199" s="83"/>
    </row>
    <row r="200" spans="2:256" s="4" customFormat="1" ht="17.25" customHeight="1" x14ac:dyDescent="0.2">
      <c r="B200" s="106">
        <v>178</v>
      </c>
      <c r="C200" s="61"/>
      <c r="D200" s="88"/>
      <c r="E200" s="61"/>
      <c r="F200" s="147"/>
      <c r="G200" s="649"/>
      <c r="H200" s="90"/>
      <c r="I200" s="90"/>
      <c r="J200" s="649"/>
      <c r="K200" s="43"/>
      <c r="L200" s="35" t="str">
        <f t="shared" si="44"/>
        <v/>
      </c>
      <c r="M200" s="35" t="str">
        <f t="shared" si="45"/>
        <v/>
      </c>
      <c r="N200" s="475" t="str">
        <f t="shared" si="46"/>
        <v/>
      </c>
      <c r="O200" s="473" t="str">
        <f t="shared" si="36"/>
        <v/>
      </c>
      <c r="P200" s="37" t="str">
        <f t="shared" si="47"/>
        <v/>
      </c>
      <c r="Q200" s="68" t="str">
        <f t="shared" si="37"/>
        <v/>
      </c>
      <c r="R200" s="42" t="str">
        <f t="shared" si="38"/>
        <v/>
      </c>
      <c r="S200" s="37" t="str">
        <f t="shared" si="48"/>
        <v/>
      </c>
      <c r="T200" s="68" t="str">
        <f t="shared" si="39"/>
        <v/>
      </c>
      <c r="U200" s="42" t="str">
        <f t="shared" si="40"/>
        <v/>
      </c>
      <c r="V200" s="37" t="str">
        <f t="shared" si="49"/>
        <v/>
      </c>
      <c r="W200" s="105" t="str">
        <f t="shared" si="41"/>
        <v/>
      </c>
      <c r="X200" s="41" t="str">
        <f t="shared" si="50"/>
        <v/>
      </c>
      <c r="Y200" s="41" t="str">
        <f t="shared" si="51"/>
        <v/>
      </c>
      <c r="Z200" s="41" t="str">
        <f t="shared" si="52"/>
        <v/>
      </c>
      <c r="AA200" s="72" t="str">
        <f t="shared" si="53"/>
        <v/>
      </c>
      <c r="AB200" s="4" t="str">
        <f t="shared" si="42"/>
        <v>Empty</v>
      </c>
      <c r="AC200" s="4" t="str">
        <f t="shared" si="43"/>
        <v>empty</v>
      </c>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c r="CE200" s="83"/>
      <c r="CF200" s="83"/>
      <c r="CG200" s="83"/>
      <c r="CH200" s="83"/>
      <c r="CI200" s="83"/>
      <c r="CJ200" s="83"/>
      <c r="CK200" s="83"/>
      <c r="CL200" s="83"/>
      <c r="CM200" s="83"/>
      <c r="CN200" s="83"/>
      <c r="CO200" s="83"/>
      <c r="CP200" s="83"/>
      <c r="CQ200" s="83"/>
      <c r="CR200" s="83"/>
      <c r="CS200" s="83"/>
      <c r="CT200" s="83"/>
      <c r="CU200" s="83"/>
      <c r="CV200" s="83"/>
      <c r="CW200" s="83"/>
      <c r="CX200" s="83"/>
      <c r="CY200" s="83"/>
      <c r="CZ200" s="83"/>
      <c r="DA200" s="83"/>
      <c r="DB200" s="83"/>
      <c r="DC200" s="83"/>
      <c r="DD200" s="83"/>
      <c r="DE200" s="83"/>
      <c r="DF200" s="83"/>
      <c r="DG200" s="83"/>
      <c r="DH200" s="83"/>
      <c r="DI200" s="83"/>
      <c r="DJ200" s="83"/>
      <c r="DK200" s="83"/>
      <c r="DL200" s="83"/>
      <c r="DM200" s="83"/>
      <c r="DN200" s="83"/>
      <c r="DO200" s="83"/>
      <c r="DP200" s="83"/>
      <c r="DQ200" s="83"/>
      <c r="DR200" s="83"/>
      <c r="DS200" s="83"/>
      <c r="DT200" s="83"/>
      <c r="DU200" s="83"/>
      <c r="DV200" s="83"/>
      <c r="DW200" s="83"/>
      <c r="DX200" s="83"/>
      <c r="DY200" s="83"/>
      <c r="DZ200" s="83"/>
      <c r="EA200" s="83"/>
      <c r="EB200" s="83"/>
      <c r="EC200" s="83"/>
      <c r="ED200" s="83"/>
      <c r="EE200" s="83"/>
      <c r="EF200" s="83"/>
      <c r="EG200" s="83"/>
      <c r="EH200" s="83"/>
      <c r="EI200" s="83"/>
      <c r="EJ200" s="83"/>
      <c r="EK200" s="83"/>
      <c r="EL200" s="83"/>
      <c r="EM200" s="83"/>
      <c r="EN200" s="83"/>
      <c r="EO200" s="83"/>
      <c r="EP200" s="83"/>
      <c r="EQ200" s="83"/>
      <c r="ER200" s="83"/>
      <c r="ES200" s="83"/>
      <c r="ET200" s="83"/>
      <c r="EU200" s="83"/>
      <c r="EV200" s="83"/>
      <c r="EW200" s="83"/>
      <c r="EX200" s="83"/>
      <c r="EY200" s="83"/>
      <c r="EZ200" s="83"/>
      <c r="FA200" s="83"/>
      <c r="FB200" s="83"/>
      <c r="FC200" s="83"/>
      <c r="FD200" s="83"/>
      <c r="FE200" s="83"/>
      <c r="FF200" s="83"/>
      <c r="FG200" s="83"/>
      <c r="FH200" s="83"/>
      <c r="FI200" s="83"/>
      <c r="FJ200" s="83"/>
      <c r="FK200" s="83"/>
      <c r="FL200" s="83"/>
      <c r="FM200" s="83"/>
      <c r="FN200" s="83"/>
      <c r="FO200" s="83"/>
      <c r="FP200" s="83"/>
      <c r="FQ200" s="83"/>
      <c r="FR200" s="83"/>
      <c r="FS200" s="83"/>
      <c r="FT200" s="83"/>
      <c r="FU200" s="83"/>
      <c r="FV200" s="83"/>
      <c r="FW200" s="83"/>
      <c r="FX200" s="83"/>
      <c r="FY200" s="83"/>
      <c r="FZ200" s="83"/>
      <c r="GA200" s="83"/>
      <c r="GB200" s="83"/>
      <c r="GC200" s="83"/>
      <c r="GD200" s="83"/>
      <c r="GE200" s="83"/>
      <c r="GF200" s="83"/>
      <c r="GG200" s="83"/>
      <c r="GH200" s="83"/>
      <c r="GI200" s="83"/>
      <c r="GJ200" s="83"/>
      <c r="GK200" s="83"/>
      <c r="GL200" s="83"/>
      <c r="GM200" s="83"/>
      <c r="GN200" s="83"/>
      <c r="GO200" s="83"/>
      <c r="GP200" s="83"/>
      <c r="GQ200" s="83"/>
      <c r="GR200" s="83"/>
      <c r="GS200" s="83"/>
      <c r="GT200" s="83"/>
      <c r="GU200" s="83"/>
      <c r="GV200" s="83"/>
      <c r="GW200" s="83"/>
      <c r="GX200" s="83"/>
      <c r="GY200" s="83"/>
      <c r="GZ200" s="83"/>
      <c r="HA200" s="83"/>
      <c r="HB200" s="83"/>
      <c r="HC200" s="83"/>
      <c r="HD200" s="83"/>
      <c r="HE200" s="83"/>
      <c r="HF200" s="83"/>
      <c r="HG200" s="83"/>
      <c r="HH200" s="83"/>
      <c r="HI200" s="83"/>
      <c r="HJ200" s="83"/>
      <c r="HK200" s="83"/>
      <c r="HL200" s="83"/>
      <c r="HM200" s="83"/>
      <c r="HN200" s="83"/>
      <c r="HO200" s="83"/>
      <c r="HP200" s="83"/>
      <c r="HQ200" s="83"/>
      <c r="HR200" s="83"/>
      <c r="HS200" s="83"/>
      <c r="HT200" s="83"/>
      <c r="HU200" s="83"/>
      <c r="HV200" s="83"/>
      <c r="HW200" s="83"/>
      <c r="HX200" s="83"/>
      <c r="HY200" s="83"/>
      <c r="HZ200" s="83"/>
      <c r="IA200" s="83"/>
      <c r="IB200" s="83"/>
      <c r="IC200" s="83"/>
      <c r="ID200" s="83"/>
      <c r="IE200" s="83"/>
      <c r="IF200" s="83"/>
      <c r="IG200" s="83"/>
      <c r="IH200" s="83"/>
      <c r="II200" s="83"/>
      <c r="IJ200" s="83"/>
      <c r="IK200" s="83"/>
      <c r="IL200" s="83"/>
      <c r="IM200" s="83"/>
      <c r="IN200" s="83"/>
      <c r="IO200" s="83"/>
      <c r="IP200" s="83"/>
      <c r="IQ200" s="83"/>
      <c r="IR200" s="83"/>
      <c r="IS200" s="83"/>
      <c r="IT200" s="83"/>
      <c r="IU200" s="83"/>
      <c r="IV200" s="83"/>
    </row>
    <row r="201" spans="2:256" s="4" customFormat="1" ht="17.25" customHeight="1" x14ac:dyDescent="0.2">
      <c r="B201" s="106">
        <v>179</v>
      </c>
      <c r="C201" s="61"/>
      <c r="D201" s="88"/>
      <c r="E201" s="61"/>
      <c r="F201" s="147"/>
      <c r="G201" s="649"/>
      <c r="H201" s="90"/>
      <c r="I201" s="90"/>
      <c r="J201" s="649"/>
      <c r="K201" s="43"/>
      <c r="L201" s="35" t="str">
        <f t="shared" si="44"/>
        <v/>
      </c>
      <c r="M201" s="35" t="str">
        <f t="shared" si="45"/>
        <v/>
      </c>
      <c r="N201" s="475" t="str">
        <f t="shared" si="46"/>
        <v/>
      </c>
      <c r="O201" s="473" t="str">
        <f t="shared" si="36"/>
        <v/>
      </c>
      <c r="P201" s="37" t="str">
        <f t="shared" si="47"/>
        <v/>
      </c>
      <c r="Q201" s="68" t="str">
        <f t="shared" si="37"/>
        <v/>
      </c>
      <c r="R201" s="42" t="str">
        <f t="shared" si="38"/>
        <v/>
      </c>
      <c r="S201" s="37" t="str">
        <f t="shared" si="48"/>
        <v/>
      </c>
      <c r="T201" s="68" t="str">
        <f t="shared" si="39"/>
        <v/>
      </c>
      <c r="U201" s="42" t="str">
        <f t="shared" si="40"/>
        <v/>
      </c>
      <c r="V201" s="37" t="str">
        <f t="shared" si="49"/>
        <v/>
      </c>
      <c r="W201" s="105" t="str">
        <f t="shared" si="41"/>
        <v/>
      </c>
      <c r="X201" s="41" t="str">
        <f t="shared" si="50"/>
        <v/>
      </c>
      <c r="Y201" s="41" t="str">
        <f t="shared" si="51"/>
        <v/>
      </c>
      <c r="Z201" s="41" t="str">
        <f t="shared" si="52"/>
        <v/>
      </c>
      <c r="AA201" s="72" t="str">
        <f t="shared" si="53"/>
        <v/>
      </c>
      <c r="AB201" s="4" t="str">
        <f t="shared" si="42"/>
        <v>Empty</v>
      </c>
      <c r="AC201" s="4" t="str">
        <f t="shared" si="43"/>
        <v>empty</v>
      </c>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c r="CE201" s="83"/>
      <c r="CF201" s="83"/>
      <c r="CG201" s="83"/>
      <c r="CH201" s="83"/>
      <c r="CI201" s="83"/>
      <c r="CJ201" s="83"/>
      <c r="CK201" s="83"/>
      <c r="CL201" s="83"/>
      <c r="CM201" s="83"/>
      <c r="CN201" s="83"/>
      <c r="CO201" s="83"/>
      <c r="CP201" s="83"/>
      <c r="CQ201" s="83"/>
      <c r="CR201" s="83"/>
      <c r="CS201" s="83"/>
      <c r="CT201" s="83"/>
      <c r="CU201" s="83"/>
      <c r="CV201" s="83"/>
      <c r="CW201" s="83"/>
      <c r="CX201" s="83"/>
      <c r="CY201" s="83"/>
      <c r="CZ201" s="83"/>
      <c r="DA201" s="83"/>
      <c r="DB201" s="83"/>
      <c r="DC201" s="83"/>
      <c r="DD201" s="83"/>
      <c r="DE201" s="83"/>
      <c r="DF201" s="83"/>
      <c r="DG201" s="83"/>
      <c r="DH201" s="83"/>
      <c r="DI201" s="83"/>
      <c r="DJ201" s="83"/>
      <c r="DK201" s="83"/>
      <c r="DL201" s="83"/>
      <c r="DM201" s="83"/>
      <c r="DN201" s="83"/>
      <c r="DO201" s="83"/>
      <c r="DP201" s="83"/>
      <c r="DQ201" s="83"/>
      <c r="DR201" s="83"/>
      <c r="DS201" s="83"/>
      <c r="DT201" s="83"/>
      <c r="DU201" s="83"/>
      <c r="DV201" s="83"/>
      <c r="DW201" s="83"/>
      <c r="DX201" s="83"/>
      <c r="DY201" s="83"/>
      <c r="DZ201" s="83"/>
      <c r="EA201" s="83"/>
      <c r="EB201" s="83"/>
      <c r="EC201" s="83"/>
      <c r="ED201" s="83"/>
      <c r="EE201" s="83"/>
      <c r="EF201" s="83"/>
      <c r="EG201" s="83"/>
      <c r="EH201" s="83"/>
      <c r="EI201" s="83"/>
      <c r="EJ201" s="83"/>
      <c r="EK201" s="83"/>
      <c r="EL201" s="83"/>
      <c r="EM201" s="83"/>
      <c r="EN201" s="83"/>
      <c r="EO201" s="83"/>
      <c r="EP201" s="83"/>
      <c r="EQ201" s="83"/>
      <c r="ER201" s="83"/>
      <c r="ES201" s="83"/>
      <c r="ET201" s="83"/>
      <c r="EU201" s="83"/>
      <c r="EV201" s="83"/>
      <c r="EW201" s="83"/>
      <c r="EX201" s="83"/>
      <c r="EY201" s="83"/>
      <c r="EZ201" s="83"/>
      <c r="FA201" s="83"/>
      <c r="FB201" s="83"/>
      <c r="FC201" s="83"/>
      <c r="FD201" s="83"/>
      <c r="FE201" s="83"/>
      <c r="FF201" s="83"/>
      <c r="FG201" s="83"/>
      <c r="FH201" s="83"/>
      <c r="FI201" s="83"/>
      <c r="FJ201" s="83"/>
      <c r="FK201" s="83"/>
      <c r="FL201" s="83"/>
      <c r="FM201" s="83"/>
      <c r="FN201" s="83"/>
      <c r="FO201" s="83"/>
      <c r="FP201" s="83"/>
      <c r="FQ201" s="83"/>
      <c r="FR201" s="83"/>
      <c r="FS201" s="83"/>
      <c r="FT201" s="83"/>
      <c r="FU201" s="83"/>
      <c r="FV201" s="83"/>
      <c r="FW201" s="83"/>
      <c r="FX201" s="83"/>
      <c r="FY201" s="83"/>
      <c r="FZ201" s="83"/>
      <c r="GA201" s="83"/>
      <c r="GB201" s="83"/>
      <c r="GC201" s="83"/>
      <c r="GD201" s="83"/>
      <c r="GE201" s="83"/>
      <c r="GF201" s="83"/>
      <c r="GG201" s="83"/>
      <c r="GH201" s="83"/>
      <c r="GI201" s="83"/>
      <c r="GJ201" s="83"/>
      <c r="GK201" s="83"/>
      <c r="GL201" s="83"/>
      <c r="GM201" s="83"/>
      <c r="GN201" s="83"/>
      <c r="GO201" s="83"/>
      <c r="GP201" s="83"/>
      <c r="GQ201" s="83"/>
      <c r="GR201" s="83"/>
      <c r="GS201" s="83"/>
      <c r="GT201" s="83"/>
      <c r="GU201" s="83"/>
      <c r="GV201" s="83"/>
      <c r="GW201" s="83"/>
      <c r="GX201" s="83"/>
      <c r="GY201" s="83"/>
      <c r="GZ201" s="83"/>
      <c r="HA201" s="83"/>
      <c r="HB201" s="83"/>
      <c r="HC201" s="83"/>
      <c r="HD201" s="83"/>
      <c r="HE201" s="83"/>
      <c r="HF201" s="83"/>
      <c r="HG201" s="83"/>
      <c r="HH201" s="83"/>
      <c r="HI201" s="83"/>
      <c r="HJ201" s="83"/>
      <c r="HK201" s="83"/>
      <c r="HL201" s="83"/>
      <c r="HM201" s="83"/>
      <c r="HN201" s="83"/>
      <c r="HO201" s="83"/>
      <c r="HP201" s="83"/>
      <c r="HQ201" s="83"/>
      <c r="HR201" s="83"/>
      <c r="HS201" s="83"/>
      <c r="HT201" s="83"/>
      <c r="HU201" s="83"/>
      <c r="HV201" s="83"/>
      <c r="HW201" s="83"/>
      <c r="HX201" s="83"/>
      <c r="HY201" s="83"/>
      <c r="HZ201" s="83"/>
      <c r="IA201" s="83"/>
      <c r="IB201" s="83"/>
      <c r="IC201" s="83"/>
      <c r="ID201" s="83"/>
      <c r="IE201" s="83"/>
      <c r="IF201" s="83"/>
      <c r="IG201" s="83"/>
      <c r="IH201" s="83"/>
      <c r="II201" s="83"/>
      <c r="IJ201" s="83"/>
      <c r="IK201" s="83"/>
      <c r="IL201" s="83"/>
      <c r="IM201" s="83"/>
      <c r="IN201" s="83"/>
      <c r="IO201" s="83"/>
      <c r="IP201" s="83"/>
      <c r="IQ201" s="83"/>
      <c r="IR201" s="83"/>
      <c r="IS201" s="83"/>
      <c r="IT201" s="83"/>
      <c r="IU201" s="83"/>
      <c r="IV201" s="83"/>
    </row>
    <row r="202" spans="2:256" s="4" customFormat="1" ht="17.25" customHeight="1" x14ac:dyDescent="0.2">
      <c r="B202" s="106">
        <v>180</v>
      </c>
      <c r="C202" s="61"/>
      <c r="D202" s="88"/>
      <c r="E202" s="61"/>
      <c r="F202" s="147"/>
      <c r="G202" s="649"/>
      <c r="H202" s="90"/>
      <c r="I202" s="90"/>
      <c r="J202" s="649"/>
      <c r="K202" s="43"/>
      <c r="L202" s="35" t="str">
        <f t="shared" si="44"/>
        <v/>
      </c>
      <c r="M202" s="35" t="str">
        <f t="shared" si="45"/>
        <v/>
      </c>
      <c r="N202" s="475" t="str">
        <f t="shared" si="46"/>
        <v/>
      </c>
      <c r="O202" s="473" t="str">
        <f t="shared" si="36"/>
        <v/>
      </c>
      <c r="P202" s="37" t="str">
        <f t="shared" si="47"/>
        <v/>
      </c>
      <c r="Q202" s="68" t="str">
        <f t="shared" si="37"/>
        <v/>
      </c>
      <c r="R202" s="42" t="str">
        <f t="shared" si="38"/>
        <v/>
      </c>
      <c r="S202" s="37" t="str">
        <f t="shared" si="48"/>
        <v/>
      </c>
      <c r="T202" s="68" t="str">
        <f t="shared" si="39"/>
        <v/>
      </c>
      <c r="U202" s="42" t="str">
        <f t="shared" si="40"/>
        <v/>
      </c>
      <c r="V202" s="37" t="str">
        <f t="shared" si="49"/>
        <v/>
      </c>
      <c r="W202" s="105" t="str">
        <f t="shared" si="41"/>
        <v/>
      </c>
      <c r="X202" s="41" t="str">
        <f t="shared" si="50"/>
        <v/>
      </c>
      <c r="Y202" s="41" t="str">
        <f t="shared" si="51"/>
        <v/>
      </c>
      <c r="Z202" s="41" t="str">
        <f t="shared" si="52"/>
        <v/>
      </c>
      <c r="AA202" s="72" t="str">
        <f t="shared" si="53"/>
        <v/>
      </c>
      <c r="AB202" s="4" t="str">
        <f t="shared" si="42"/>
        <v>Empty</v>
      </c>
      <c r="AC202" s="4" t="str">
        <f t="shared" si="43"/>
        <v>empty</v>
      </c>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c r="CE202" s="83"/>
      <c r="CF202" s="83"/>
      <c r="CG202" s="83"/>
      <c r="CH202" s="83"/>
      <c r="CI202" s="83"/>
      <c r="CJ202" s="83"/>
      <c r="CK202" s="83"/>
      <c r="CL202" s="83"/>
      <c r="CM202" s="83"/>
      <c r="CN202" s="83"/>
      <c r="CO202" s="83"/>
      <c r="CP202" s="83"/>
      <c r="CQ202" s="83"/>
      <c r="CR202" s="83"/>
      <c r="CS202" s="83"/>
      <c r="CT202" s="83"/>
      <c r="CU202" s="83"/>
      <c r="CV202" s="83"/>
      <c r="CW202" s="83"/>
      <c r="CX202" s="83"/>
      <c r="CY202" s="83"/>
      <c r="CZ202" s="83"/>
      <c r="DA202" s="83"/>
      <c r="DB202" s="83"/>
      <c r="DC202" s="83"/>
      <c r="DD202" s="83"/>
      <c r="DE202" s="83"/>
      <c r="DF202" s="83"/>
      <c r="DG202" s="83"/>
      <c r="DH202" s="83"/>
      <c r="DI202" s="83"/>
      <c r="DJ202" s="83"/>
      <c r="DK202" s="83"/>
      <c r="DL202" s="83"/>
      <c r="DM202" s="83"/>
      <c r="DN202" s="83"/>
      <c r="DO202" s="83"/>
      <c r="DP202" s="83"/>
      <c r="DQ202" s="83"/>
      <c r="DR202" s="83"/>
      <c r="DS202" s="83"/>
      <c r="DT202" s="83"/>
      <c r="DU202" s="83"/>
      <c r="DV202" s="83"/>
      <c r="DW202" s="83"/>
      <c r="DX202" s="83"/>
      <c r="DY202" s="83"/>
      <c r="DZ202" s="83"/>
      <c r="EA202" s="83"/>
      <c r="EB202" s="83"/>
      <c r="EC202" s="83"/>
      <c r="ED202" s="83"/>
      <c r="EE202" s="83"/>
      <c r="EF202" s="83"/>
      <c r="EG202" s="83"/>
      <c r="EH202" s="83"/>
      <c r="EI202" s="83"/>
      <c r="EJ202" s="83"/>
      <c r="EK202" s="83"/>
      <c r="EL202" s="83"/>
      <c r="EM202" s="83"/>
      <c r="EN202" s="83"/>
      <c r="EO202" s="83"/>
      <c r="EP202" s="83"/>
      <c r="EQ202" s="83"/>
      <c r="ER202" s="83"/>
      <c r="ES202" s="83"/>
      <c r="ET202" s="83"/>
      <c r="EU202" s="83"/>
      <c r="EV202" s="83"/>
      <c r="EW202" s="83"/>
      <c r="EX202" s="83"/>
      <c r="EY202" s="83"/>
      <c r="EZ202" s="83"/>
      <c r="FA202" s="83"/>
      <c r="FB202" s="83"/>
      <c r="FC202" s="83"/>
      <c r="FD202" s="83"/>
      <c r="FE202" s="83"/>
      <c r="FF202" s="83"/>
      <c r="FG202" s="83"/>
      <c r="FH202" s="83"/>
      <c r="FI202" s="83"/>
      <c r="FJ202" s="83"/>
      <c r="FK202" s="83"/>
      <c r="FL202" s="83"/>
      <c r="FM202" s="83"/>
      <c r="FN202" s="83"/>
      <c r="FO202" s="83"/>
      <c r="FP202" s="83"/>
      <c r="FQ202" s="83"/>
      <c r="FR202" s="83"/>
      <c r="FS202" s="83"/>
      <c r="FT202" s="83"/>
      <c r="FU202" s="83"/>
      <c r="FV202" s="83"/>
      <c r="FW202" s="83"/>
      <c r="FX202" s="83"/>
      <c r="FY202" s="83"/>
      <c r="FZ202" s="83"/>
      <c r="GA202" s="83"/>
      <c r="GB202" s="83"/>
      <c r="GC202" s="83"/>
      <c r="GD202" s="83"/>
      <c r="GE202" s="83"/>
      <c r="GF202" s="83"/>
      <c r="GG202" s="83"/>
      <c r="GH202" s="83"/>
      <c r="GI202" s="83"/>
      <c r="GJ202" s="83"/>
      <c r="GK202" s="83"/>
      <c r="GL202" s="83"/>
      <c r="GM202" s="83"/>
      <c r="GN202" s="83"/>
      <c r="GO202" s="83"/>
      <c r="GP202" s="83"/>
      <c r="GQ202" s="83"/>
      <c r="GR202" s="83"/>
      <c r="GS202" s="83"/>
      <c r="GT202" s="83"/>
      <c r="GU202" s="83"/>
      <c r="GV202" s="83"/>
      <c r="GW202" s="83"/>
      <c r="GX202" s="83"/>
      <c r="GY202" s="83"/>
      <c r="GZ202" s="83"/>
      <c r="HA202" s="83"/>
      <c r="HB202" s="83"/>
      <c r="HC202" s="83"/>
      <c r="HD202" s="83"/>
      <c r="HE202" s="83"/>
      <c r="HF202" s="83"/>
      <c r="HG202" s="83"/>
      <c r="HH202" s="83"/>
      <c r="HI202" s="83"/>
      <c r="HJ202" s="83"/>
      <c r="HK202" s="83"/>
      <c r="HL202" s="83"/>
      <c r="HM202" s="83"/>
      <c r="HN202" s="83"/>
      <c r="HO202" s="83"/>
      <c r="HP202" s="83"/>
      <c r="HQ202" s="83"/>
      <c r="HR202" s="83"/>
      <c r="HS202" s="83"/>
      <c r="HT202" s="83"/>
      <c r="HU202" s="83"/>
      <c r="HV202" s="83"/>
      <c r="HW202" s="83"/>
      <c r="HX202" s="83"/>
      <c r="HY202" s="83"/>
      <c r="HZ202" s="83"/>
      <c r="IA202" s="83"/>
      <c r="IB202" s="83"/>
      <c r="IC202" s="83"/>
      <c r="ID202" s="83"/>
      <c r="IE202" s="83"/>
      <c r="IF202" s="83"/>
      <c r="IG202" s="83"/>
      <c r="IH202" s="83"/>
      <c r="II202" s="83"/>
      <c r="IJ202" s="83"/>
      <c r="IK202" s="83"/>
      <c r="IL202" s="83"/>
      <c r="IM202" s="83"/>
      <c r="IN202" s="83"/>
      <c r="IO202" s="83"/>
      <c r="IP202" s="83"/>
      <c r="IQ202" s="83"/>
      <c r="IR202" s="83"/>
      <c r="IS202" s="83"/>
      <c r="IT202" s="83"/>
      <c r="IU202" s="83"/>
      <c r="IV202" s="83"/>
    </row>
    <row r="203" spans="2:256" s="4" customFormat="1" ht="17.25" customHeight="1" x14ac:dyDescent="0.2">
      <c r="B203" s="106">
        <v>181</v>
      </c>
      <c r="C203" s="61"/>
      <c r="D203" s="88"/>
      <c r="E203" s="61"/>
      <c r="F203" s="147"/>
      <c r="G203" s="649"/>
      <c r="H203" s="90"/>
      <c r="I203" s="90"/>
      <c r="J203" s="649"/>
      <c r="K203" s="43"/>
      <c r="L203" s="35" t="str">
        <f t="shared" si="44"/>
        <v/>
      </c>
      <c r="M203" s="35" t="str">
        <f t="shared" si="45"/>
        <v/>
      </c>
      <c r="N203" s="475" t="str">
        <f t="shared" si="46"/>
        <v/>
      </c>
      <c r="O203" s="473" t="str">
        <f t="shared" si="36"/>
        <v/>
      </c>
      <c r="P203" s="37" t="str">
        <f t="shared" si="47"/>
        <v/>
      </c>
      <c r="Q203" s="68" t="str">
        <f t="shared" si="37"/>
        <v/>
      </c>
      <c r="R203" s="42" t="str">
        <f t="shared" si="38"/>
        <v/>
      </c>
      <c r="S203" s="37" t="str">
        <f t="shared" si="48"/>
        <v/>
      </c>
      <c r="T203" s="68" t="str">
        <f t="shared" si="39"/>
        <v/>
      </c>
      <c r="U203" s="42" t="str">
        <f t="shared" si="40"/>
        <v/>
      </c>
      <c r="V203" s="37" t="str">
        <f t="shared" si="49"/>
        <v/>
      </c>
      <c r="W203" s="105" t="str">
        <f t="shared" si="41"/>
        <v/>
      </c>
      <c r="X203" s="41" t="str">
        <f t="shared" si="50"/>
        <v/>
      </c>
      <c r="Y203" s="41" t="str">
        <f t="shared" si="51"/>
        <v/>
      </c>
      <c r="Z203" s="41" t="str">
        <f t="shared" si="52"/>
        <v/>
      </c>
      <c r="AA203" s="72" t="str">
        <f t="shared" si="53"/>
        <v/>
      </c>
      <c r="AB203" s="4" t="str">
        <f t="shared" si="42"/>
        <v>Empty</v>
      </c>
      <c r="AC203" s="4" t="str">
        <f t="shared" si="43"/>
        <v>empty</v>
      </c>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c r="CE203" s="83"/>
      <c r="CF203" s="83"/>
      <c r="CG203" s="83"/>
      <c r="CH203" s="83"/>
      <c r="CI203" s="83"/>
      <c r="CJ203" s="83"/>
      <c r="CK203" s="83"/>
      <c r="CL203" s="83"/>
      <c r="CM203" s="83"/>
      <c r="CN203" s="83"/>
      <c r="CO203" s="83"/>
      <c r="CP203" s="83"/>
      <c r="CQ203" s="83"/>
      <c r="CR203" s="83"/>
      <c r="CS203" s="83"/>
      <c r="CT203" s="83"/>
      <c r="CU203" s="83"/>
      <c r="CV203" s="83"/>
      <c r="CW203" s="83"/>
      <c r="CX203" s="83"/>
      <c r="CY203" s="83"/>
      <c r="CZ203" s="83"/>
      <c r="DA203" s="83"/>
      <c r="DB203" s="83"/>
      <c r="DC203" s="83"/>
      <c r="DD203" s="83"/>
      <c r="DE203" s="83"/>
      <c r="DF203" s="83"/>
      <c r="DG203" s="83"/>
      <c r="DH203" s="83"/>
      <c r="DI203" s="83"/>
      <c r="DJ203" s="83"/>
      <c r="DK203" s="83"/>
      <c r="DL203" s="83"/>
      <c r="DM203" s="83"/>
      <c r="DN203" s="83"/>
      <c r="DO203" s="83"/>
      <c r="DP203" s="83"/>
      <c r="DQ203" s="83"/>
      <c r="DR203" s="83"/>
      <c r="DS203" s="83"/>
      <c r="DT203" s="83"/>
      <c r="DU203" s="83"/>
      <c r="DV203" s="83"/>
      <c r="DW203" s="83"/>
      <c r="DX203" s="83"/>
      <c r="DY203" s="83"/>
      <c r="DZ203" s="83"/>
      <c r="EA203" s="83"/>
      <c r="EB203" s="83"/>
      <c r="EC203" s="83"/>
      <c r="ED203" s="83"/>
      <c r="EE203" s="83"/>
      <c r="EF203" s="83"/>
      <c r="EG203" s="83"/>
      <c r="EH203" s="83"/>
      <c r="EI203" s="83"/>
      <c r="EJ203" s="83"/>
      <c r="EK203" s="83"/>
      <c r="EL203" s="83"/>
      <c r="EM203" s="83"/>
      <c r="EN203" s="83"/>
      <c r="EO203" s="83"/>
      <c r="EP203" s="83"/>
      <c r="EQ203" s="83"/>
      <c r="ER203" s="83"/>
      <c r="ES203" s="83"/>
      <c r="ET203" s="83"/>
      <c r="EU203" s="83"/>
      <c r="EV203" s="83"/>
      <c r="EW203" s="83"/>
      <c r="EX203" s="83"/>
      <c r="EY203" s="83"/>
      <c r="EZ203" s="83"/>
      <c r="FA203" s="83"/>
      <c r="FB203" s="83"/>
      <c r="FC203" s="83"/>
      <c r="FD203" s="83"/>
      <c r="FE203" s="83"/>
      <c r="FF203" s="83"/>
      <c r="FG203" s="83"/>
      <c r="FH203" s="83"/>
      <c r="FI203" s="83"/>
      <c r="FJ203" s="83"/>
      <c r="FK203" s="83"/>
      <c r="FL203" s="83"/>
      <c r="FM203" s="83"/>
      <c r="FN203" s="83"/>
      <c r="FO203" s="83"/>
      <c r="FP203" s="83"/>
      <c r="FQ203" s="83"/>
      <c r="FR203" s="83"/>
      <c r="FS203" s="83"/>
      <c r="FT203" s="83"/>
      <c r="FU203" s="83"/>
      <c r="FV203" s="83"/>
      <c r="FW203" s="83"/>
      <c r="FX203" s="83"/>
      <c r="FY203" s="83"/>
      <c r="FZ203" s="83"/>
      <c r="GA203" s="83"/>
      <c r="GB203" s="83"/>
      <c r="GC203" s="83"/>
      <c r="GD203" s="83"/>
      <c r="GE203" s="83"/>
      <c r="GF203" s="83"/>
      <c r="GG203" s="83"/>
      <c r="GH203" s="83"/>
      <c r="GI203" s="83"/>
      <c r="GJ203" s="83"/>
      <c r="GK203" s="83"/>
      <c r="GL203" s="83"/>
      <c r="GM203" s="83"/>
      <c r="GN203" s="83"/>
      <c r="GO203" s="83"/>
      <c r="GP203" s="83"/>
      <c r="GQ203" s="83"/>
      <c r="GR203" s="83"/>
      <c r="GS203" s="83"/>
      <c r="GT203" s="83"/>
      <c r="GU203" s="83"/>
      <c r="GV203" s="83"/>
      <c r="GW203" s="83"/>
      <c r="GX203" s="83"/>
      <c r="GY203" s="83"/>
      <c r="GZ203" s="83"/>
      <c r="HA203" s="83"/>
      <c r="HB203" s="83"/>
      <c r="HC203" s="83"/>
      <c r="HD203" s="83"/>
      <c r="HE203" s="83"/>
      <c r="HF203" s="83"/>
      <c r="HG203" s="83"/>
      <c r="HH203" s="83"/>
      <c r="HI203" s="83"/>
      <c r="HJ203" s="83"/>
      <c r="HK203" s="83"/>
      <c r="HL203" s="83"/>
      <c r="HM203" s="83"/>
      <c r="HN203" s="83"/>
      <c r="HO203" s="83"/>
      <c r="HP203" s="83"/>
      <c r="HQ203" s="83"/>
      <c r="HR203" s="83"/>
      <c r="HS203" s="83"/>
      <c r="HT203" s="83"/>
      <c r="HU203" s="83"/>
      <c r="HV203" s="83"/>
      <c r="HW203" s="83"/>
      <c r="HX203" s="83"/>
      <c r="HY203" s="83"/>
      <c r="HZ203" s="83"/>
      <c r="IA203" s="83"/>
      <c r="IB203" s="83"/>
      <c r="IC203" s="83"/>
      <c r="ID203" s="83"/>
      <c r="IE203" s="83"/>
      <c r="IF203" s="83"/>
      <c r="IG203" s="83"/>
      <c r="IH203" s="83"/>
      <c r="II203" s="83"/>
      <c r="IJ203" s="83"/>
      <c r="IK203" s="83"/>
      <c r="IL203" s="83"/>
      <c r="IM203" s="83"/>
      <c r="IN203" s="83"/>
      <c r="IO203" s="83"/>
      <c r="IP203" s="83"/>
      <c r="IQ203" s="83"/>
      <c r="IR203" s="83"/>
      <c r="IS203" s="83"/>
      <c r="IT203" s="83"/>
      <c r="IU203" s="83"/>
      <c r="IV203" s="83"/>
    </row>
    <row r="204" spans="2:256" s="4" customFormat="1" ht="17.25" customHeight="1" x14ac:dyDescent="0.2">
      <c r="B204" s="106">
        <v>182</v>
      </c>
      <c r="C204" s="61"/>
      <c r="D204" s="88"/>
      <c r="E204" s="61"/>
      <c r="F204" s="147"/>
      <c r="G204" s="649"/>
      <c r="H204" s="90"/>
      <c r="I204" s="90"/>
      <c r="J204" s="649"/>
      <c r="K204" s="43"/>
      <c r="L204" s="35" t="str">
        <f t="shared" si="44"/>
        <v/>
      </c>
      <c r="M204" s="35" t="str">
        <f t="shared" si="45"/>
        <v/>
      </c>
      <c r="N204" s="475" t="str">
        <f t="shared" si="46"/>
        <v/>
      </c>
      <c r="O204" s="473" t="str">
        <f t="shared" si="36"/>
        <v/>
      </c>
      <c r="P204" s="37" t="str">
        <f t="shared" si="47"/>
        <v/>
      </c>
      <c r="Q204" s="68" t="str">
        <f t="shared" si="37"/>
        <v/>
      </c>
      <c r="R204" s="42" t="str">
        <f t="shared" si="38"/>
        <v/>
      </c>
      <c r="S204" s="37" t="str">
        <f t="shared" si="48"/>
        <v/>
      </c>
      <c r="T204" s="68" t="str">
        <f t="shared" si="39"/>
        <v/>
      </c>
      <c r="U204" s="42" t="str">
        <f t="shared" si="40"/>
        <v/>
      </c>
      <c r="V204" s="37" t="str">
        <f t="shared" si="49"/>
        <v/>
      </c>
      <c r="W204" s="105" t="str">
        <f t="shared" si="41"/>
        <v/>
      </c>
      <c r="X204" s="41" t="str">
        <f t="shared" si="50"/>
        <v/>
      </c>
      <c r="Y204" s="41" t="str">
        <f t="shared" si="51"/>
        <v/>
      </c>
      <c r="Z204" s="41" t="str">
        <f t="shared" si="52"/>
        <v/>
      </c>
      <c r="AA204" s="72" t="str">
        <f t="shared" si="53"/>
        <v/>
      </c>
      <c r="AB204" s="4" t="str">
        <f t="shared" si="42"/>
        <v>Empty</v>
      </c>
      <c r="AC204" s="4" t="str">
        <f t="shared" si="43"/>
        <v>empty</v>
      </c>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c r="CE204" s="83"/>
      <c r="CF204" s="83"/>
      <c r="CG204" s="83"/>
      <c r="CH204" s="83"/>
      <c r="CI204" s="83"/>
      <c r="CJ204" s="83"/>
      <c r="CK204" s="83"/>
      <c r="CL204" s="83"/>
      <c r="CM204" s="83"/>
      <c r="CN204" s="83"/>
      <c r="CO204" s="83"/>
      <c r="CP204" s="83"/>
      <c r="CQ204" s="83"/>
      <c r="CR204" s="83"/>
      <c r="CS204" s="83"/>
      <c r="CT204" s="83"/>
      <c r="CU204" s="83"/>
      <c r="CV204" s="83"/>
      <c r="CW204" s="83"/>
      <c r="CX204" s="83"/>
      <c r="CY204" s="83"/>
      <c r="CZ204" s="83"/>
      <c r="DA204" s="83"/>
      <c r="DB204" s="83"/>
      <c r="DC204" s="83"/>
      <c r="DD204" s="83"/>
      <c r="DE204" s="83"/>
      <c r="DF204" s="83"/>
      <c r="DG204" s="83"/>
      <c r="DH204" s="83"/>
      <c r="DI204" s="83"/>
      <c r="DJ204" s="83"/>
      <c r="DK204" s="83"/>
      <c r="DL204" s="83"/>
      <c r="DM204" s="83"/>
      <c r="DN204" s="83"/>
      <c r="DO204" s="83"/>
      <c r="DP204" s="83"/>
      <c r="DQ204" s="83"/>
      <c r="DR204" s="83"/>
      <c r="DS204" s="83"/>
      <c r="DT204" s="83"/>
      <c r="DU204" s="83"/>
      <c r="DV204" s="83"/>
      <c r="DW204" s="83"/>
      <c r="DX204" s="83"/>
      <c r="DY204" s="83"/>
      <c r="DZ204" s="83"/>
      <c r="EA204" s="83"/>
      <c r="EB204" s="83"/>
      <c r="EC204" s="83"/>
      <c r="ED204" s="83"/>
      <c r="EE204" s="83"/>
      <c r="EF204" s="83"/>
      <c r="EG204" s="83"/>
      <c r="EH204" s="83"/>
      <c r="EI204" s="83"/>
      <c r="EJ204" s="83"/>
      <c r="EK204" s="83"/>
      <c r="EL204" s="83"/>
      <c r="EM204" s="83"/>
      <c r="EN204" s="83"/>
      <c r="EO204" s="83"/>
      <c r="EP204" s="83"/>
      <c r="EQ204" s="83"/>
      <c r="ER204" s="83"/>
      <c r="ES204" s="83"/>
      <c r="ET204" s="83"/>
      <c r="EU204" s="83"/>
      <c r="EV204" s="83"/>
      <c r="EW204" s="83"/>
      <c r="EX204" s="83"/>
      <c r="EY204" s="83"/>
      <c r="EZ204" s="83"/>
      <c r="FA204" s="83"/>
      <c r="FB204" s="83"/>
      <c r="FC204" s="83"/>
      <c r="FD204" s="83"/>
      <c r="FE204" s="83"/>
      <c r="FF204" s="83"/>
      <c r="FG204" s="83"/>
      <c r="FH204" s="83"/>
      <c r="FI204" s="83"/>
      <c r="FJ204" s="83"/>
      <c r="FK204" s="83"/>
      <c r="FL204" s="83"/>
      <c r="FM204" s="83"/>
      <c r="FN204" s="83"/>
      <c r="FO204" s="83"/>
      <c r="FP204" s="83"/>
      <c r="FQ204" s="83"/>
      <c r="FR204" s="83"/>
      <c r="FS204" s="83"/>
      <c r="FT204" s="83"/>
      <c r="FU204" s="83"/>
      <c r="FV204" s="83"/>
      <c r="FW204" s="83"/>
      <c r="FX204" s="83"/>
      <c r="FY204" s="83"/>
      <c r="FZ204" s="83"/>
      <c r="GA204" s="83"/>
      <c r="GB204" s="83"/>
      <c r="GC204" s="83"/>
      <c r="GD204" s="83"/>
      <c r="GE204" s="83"/>
      <c r="GF204" s="83"/>
      <c r="GG204" s="83"/>
      <c r="GH204" s="83"/>
      <c r="GI204" s="83"/>
      <c r="GJ204" s="83"/>
      <c r="GK204" s="83"/>
      <c r="GL204" s="83"/>
      <c r="GM204" s="83"/>
      <c r="GN204" s="83"/>
      <c r="GO204" s="83"/>
      <c r="GP204" s="83"/>
      <c r="GQ204" s="83"/>
      <c r="GR204" s="83"/>
      <c r="GS204" s="83"/>
      <c r="GT204" s="83"/>
      <c r="GU204" s="83"/>
      <c r="GV204" s="83"/>
      <c r="GW204" s="83"/>
      <c r="GX204" s="83"/>
      <c r="GY204" s="83"/>
      <c r="GZ204" s="83"/>
      <c r="HA204" s="83"/>
      <c r="HB204" s="83"/>
      <c r="HC204" s="83"/>
      <c r="HD204" s="83"/>
      <c r="HE204" s="83"/>
      <c r="HF204" s="83"/>
      <c r="HG204" s="83"/>
      <c r="HH204" s="83"/>
      <c r="HI204" s="83"/>
      <c r="HJ204" s="83"/>
      <c r="HK204" s="83"/>
      <c r="HL204" s="83"/>
      <c r="HM204" s="83"/>
      <c r="HN204" s="83"/>
      <c r="HO204" s="83"/>
      <c r="HP204" s="83"/>
      <c r="HQ204" s="83"/>
      <c r="HR204" s="83"/>
      <c r="HS204" s="83"/>
      <c r="HT204" s="83"/>
      <c r="HU204" s="83"/>
      <c r="HV204" s="83"/>
      <c r="HW204" s="83"/>
      <c r="HX204" s="83"/>
      <c r="HY204" s="83"/>
      <c r="HZ204" s="83"/>
      <c r="IA204" s="83"/>
      <c r="IB204" s="83"/>
      <c r="IC204" s="83"/>
      <c r="ID204" s="83"/>
      <c r="IE204" s="83"/>
      <c r="IF204" s="83"/>
      <c r="IG204" s="83"/>
      <c r="IH204" s="83"/>
      <c r="II204" s="83"/>
      <c r="IJ204" s="83"/>
      <c r="IK204" s="83"/>
      <c r="IL204" s="83"/>
      <c r="IM204" s="83"/>
      <c r="IN204" s="83"/>
      <c r="IO204" s="83"/>
      <c r="IP204" s="83"/>
      <c r="IQ204" s="83"/>
      <c r="IR204" s="83"/>
      <c r="IS204" s="83"/>
      <c r="IT204" s="83"/>
      <c r="IU204" s="83"/>
      <c r="IV204" s="83"/>
    </row>
    <row r="205" spans="2:256" s="4" customFormat="1" ht="17.25" customHeight="1" x14ac:dyDescent="0.2">
      <c r="B205" s="106">
        <v>183</v>
      </c>
      <c r="C205" s="61"/>
      <c r="D205" s="88"/>
      <c r="E205" s="61"/>
      <c r="F205" s="147"/>
      <c r="G205" s="649"/>
      <c r="H205" s="90"/>
      <c r="I205" s="90"/>
      <c r="J205" s="649"/>
      <c r="K205" s="43"/>
      <c r="L205" s="35" t="str">
        <f t="shared" si="44"/>
        <v/>
      </c>
      <c r="M205" s="35" t="str">
        <f t="shared" si="45"/>
        <v/>
      </c>
      <c r="N205" s="475" t="str">
        <f t="shared" si="46"/>
        <v/>
      </c>
      <c r="O205" s="473" t="str">
        <f t="shared" si="36"/>
        <v/>
      </c>
      <c r="P205" s="37" t="str">
        <f t="shared" si="47"/>
        <v/>
      </c>
      <c r="Q205" s="68" t="str">
        <f t="shared" si="37"/>
        <v/>
      </c>
      <c r="R205" s="42" t="str">
        <f t="shared" si="38"/>
        <v/>
      </c>
      <c r="S205" s="37" t="str">
        <f t="shared" si="48"/>
        <v/>
      </c>
      <c r="T205" s="68" t="str">
        <f t="shared" si="39"/>
        <v/>
      </c>
      <c r="U205" s="42" t="str">
        <f t="shared" si="40"/>
        <v/>
      </c>
      <c r="V205" s="37" t="str">
        <f t="shared" si="49"/>
        <v/>
      </c>
      <c r="W205" s="105" t="str">
        <f t="shared" si="41"/>
        <v/>
      </c>
      <c r="X205" s="41" t="str">
        <f t="shared" si="50"/>
        <v/>
      </c>
      <c r="Y205" s="41" t="str">
        <f t="shared" si="51"/>
        <v/>
      </c>
      <c r="Z205" s="41" t="str">
        <f t="shared" si="52"/>
        <v/>
      </c>
      <c r="AA205" s="72" t="str">
        <f t="shared" si="53"/>
        <v/>
      </c>
      <c r="AB205" s="4" t="str">
        <f t="shared" si="42"/>
        <v>Empty</v>
      </c>
      <c r="AC205" s="4" t="str">
        <f t="shared" si="43"/>
        <v>empty</v>
      </c>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c r="CE205" s="83"/>
      <c r="CF205" s="83"/>
      <c r="CG205" s="83"/>
      <c r="CH205" s="83"/>
      <c r="CI205" s="83"/>
      <c r="CJ205" s="83"/>
      <c r="CK205" s="83"/>
      <c r="CL205" s="83"/>
      <c r="CM205" s="83"/>
      <c r="CN205" s="83"/>
      <c r="CO205" s="83"/>
      <c r="CP205" s="83"/>
      <c r="CQ205" s="83"/>
      <c r="CR205" s="83"/>
      <c r="CS205" s="83"/>
      <c r="CT205" s="83"/>
      <c r="CU205" s="83"/>
      <c r="CV205" s="83"/>
      <c r="CW205" s="83"/>
      <c r="CX205" s="83"/>
      <c r="CY205" s="83"/>
      <c r="CZ205" s="83"/>
      <c r="DA205" s="83"/>
      <c r="DB205" s="83"/>
      <c r="DC205" s="83"/>
      <c r="DD205" s="83"/>
      <c r="DE205" s="83"/>
      <c r="DF205" s="83"/>
      <c r="DG205" s="83"/>
      <c r="DH205" s="83"/>
      <c r="DI205" s="83"/>
      <c r="DJ205" s="83"/>
      <c r="DK205" s="83"/>
      <c r="DL205" s="83"/>
      <c r="DM205" s="83"/>
      <c r="DN205" s="83"/>
      <c r="DO205" s="83"/>
      <c r="DP205" s="83"/>
      <c r="DQ205" s="83"/>
      <c r="DR205" s="83"/>
      <c r="DS205" s="83"/>
      <c r="DT205" s="83"/>
      <c r="DU205" s="83"/>
      <c r="DV205" s="83"/>
      <c r="DW205" s="83"/>
      <c r="DX205" s="83"/>
      <c r="DY205" s="83"/>
      <c r="DZ205" s="83"/>
      <c r="EA205" s="83"/>
      <c r="EB205" s="83"/>
      <c r="EC205" s="83"/>
      <c r="ED205" s="83"/>
      <c r="EE205" s="83"/>
      <c r="EF205" s="83"/>
      <c r="EG205" s="83"/>
      <c r="EH205" s="83"/>
      <c r="EI205" s="83"/>
      <c r="EJ205" s="83"/>
      <c r="EK205" s="83"/>
      <c r="EL205" s="83"/>
      <c r="EM205" s="83"/>
      <c r="EN205" s="83"/>
      <c r="EO205" s="83"/>
      <c r="EP205" s="83"/>
      <c r="EQ205" s="83"/>
      <c r="ER205" s="83"/>
      <c r="ES205" s="83"/>
      <c r="ET205" s="83"/>
      <c r="EU205" s="83"/>
      <c r="EV205" s="83"/>
      <c r="EW205" s="83"/>
      <c r="EX205" s="83"/>
      <c r="EY205" s="83"/>
      <c r="EZ205" s="83"/>
      <c r="FA205" s="83"/>
      <c r="FB205" s="83"/>
      <c r="FC205" s="83"/>
      <c r="FD205" s="83"/>
      <c r="FE205" s="83"/>
      <c r="FF205" s="83"/>
      <c r="FG205" s="83"/>
      <c r="FH205" s="83"/>
      <c r="FI205" s="83"/>
      <c r="FJ205" s="83"/>
      <c r="FK205" s="83"/>
      <c r="FL205" s="83"/>
      <c r="FM205" s="83"/>
      <c r="FN205" s="83"/>
      <c r="FO205" s="83"/>
      <c r="FP205" s="83"/>
      <c r="FQ205" s="83"/>
      <c r="FR205" s="83"/>
      <c r="FS205" s="83"/>
      <c r="FT205" s="83"/>
      <c r="FU205" s="83"/>
      <c r="FV205" s="83"/>
      <c r="FW205" s="83"/>
      <c r="FX205" s="83"/>
      <c r="FY205" s="83"/>
      <c r="FZ205" s="83"/>
      <c r="GA205" s="83"/>
      <c r="GB205" s="83"/>
      <c r="GC205" s="83"/>
      <c r="GD205" s="83"/>
      <c r="GE205" s="83"/>
      <c r="GF205" s="83"/>
      <c r="GG205" s="83"/>
      <c r="GH205" s="83"/>
      <c r="GI205" s="83"/>
      <c r="GJ205" s="83"/>
      <c r="GK205" s="83"/>
      <c r="GL205" s="83"/>
      <c r="GM205" s="83"/>
      <c r="GN205" s="83"/>
      <c r="GO205" s="83"/>
      <c r="GP205" s="83"/>
      <c r="GQ205" s="83"/>
      <c r="GR205" s="83"/>
      <c r="GS205" s="83"/>
      <c r="GT205" s="83"/>
      <c r="GU205" s="83"/>
      <c r="GV205" s="83"/>
      <c r="GW205" s="83"/>
      <c r="GX205" s="83"/>
      <c r="GY205" s="83"/>
      <c r="GZ205" s="83"/>
      <c r="HA205" s="83"/>
      <c r="HB205" s="83"/>
      <c r="HC205" s="83"/>
      <c r="HD205" s="83"/>
      <c r="HE205" s="83"/>
      <c r="HF205" s="83"/>
      <c r="HG205" s="83"/>
      <c r="HH205" s="83"/>
      <c r="HI205" s="83"/>
      <c r="HJ205" s="83"/>
      <c r="HK205" s="83"/>
      <c r="HL205" s="83"/>
      <c r="HM205" s="83"/>
      <c r="HN205" s="83"/>
      <c r="HO205" s="83"/>
      <c r="HP205" s="83"/>
      <c r="HQ205" s="83"/>
      <c r="HR205" s="83"/>
      <c r="HS205" s="83"/>
      <c r="HT205" s="83"/>
      <c r="HU205" s="83"/>
      <c r="HV205" s="83"/>
      <c r="HW205" s="83"/>
      <c r="HX205" s="83"/>
      <c r="HY205" s="83"/>
      <c r="HZ205" s="83"/>
      <c r="IA205" s="83"/>
      <c r="IB205" s="83"/>
      <c r="IC205" s="83"/>
      <c r="ID205" s="83"/>
      <c r="IE205" s="83"/>
      <c r="IF205" s="83"/>
      <c r="IG205" s="83"/>
      <c r="IH205" s="83"/>
      <c r="II205" s="83"/>
      <c r="IJ205" s="83"/>
      <c r="IK205" s="83"/>
      <c r="IL205" s="83"/>
      <c r="IM205" s="83"/>
      <c r="IN205" s="83"/>
      <c r="IO205" s="83"/>
      <c r="IP205" s="83"/>
      <c r="IQ205" s="83"/>
      <c r="IR205" s="83"/>
      <c r="IS205" s="83"/>
      <c r="IT205" s="83"/>
      <c r="IU205" s="83"/>
      <c r="IV205" s="83"/>
    </row>
    <row r="206" spans="2:256" s="4" customFormat="1" ht="17.25" customHeight="1" x14ac:dyDescent="0.2">
      <c r="B206" s="106">
        <v>184</v>
      </c>
      <c r="C206" s="61"/>
      <c r="D206" s="88"/>
      <c r="E206" s="61"/>
      <c r="F206" s="147"/>
      <c r="G206" s="649"/>
      <c r="H206" s="90"/>
      <c r="I206" s="90"/>
      <c r="J206" s="649"/>
      <c r="K206" s="43"/>
      <c r="L206" s="35" t="str">
        <f t="shared" si="44"/>
        <v/>
      </c>
      <c r="M206" s="35" t="str">
        <f t="shared" si="45"/>
        <v/>
      </c>
      <c r="N206" s="475" t="str">
        <f t="shared" si="46"/>
        <v/>
      </c>
      <c r="O206" s="473" t="str">
        <f t="shared" si="36"/>
        <v/>
      </c>
      <c r="P206" s="37" t="str">
        <f t="shared" si="47"/>
        <v/>
      </c>
      <c r="Q206" s="68" t="str">
        <f t="shared" si="37"/>
        <v/>
      </c>
      <c r="R206" s="42" t="str">
        <f t="shared" si="38"/>
        <v/>
      </c>
      <c r="S206" s="37" t="str">
        <f t="shared" si="48"/>
        <v/>
      </c>
      <c r="T206" s="68" t="str">
        <f t="shared" si="39"/>
        <v/>
      </c>
      <c r="U206" s="42" t="str">
        <f t="shared" si="40"/>
        <v/>
      </c>
      <c r="V206" s="37" t="str">
        <f t="shared" si="49"/>
        <v/>
      </c>
      <c r="W206" s="105" t="str">
        <f t="shared" si="41"/>
        <v/>
      </c>
      <c r="X206" s="41" t="str">
        <f t="shared" si="50"/>
        <v/>
      </c>
      <c r="Y206" s="41" t="str">
        <f t="shared" si="51"/>
        <v/>
      </c>
      <c r="Z206" s="41" t="str">
        <f t="shared" si="52"/>
        <v/>
      </c>
      <c r="AA206" s="72" t="str">
        <f t="shared" si="53"/>
        <v/>
      </c>
      <c r="AB206" s="4" t="str">
        <f t="shared" si="42"/>
        <v>Empty</v>
      </c>
      <c r="AC206" s="4" t="str">
        <f t="shared" si="43"/>
        <v>empty</v>
      </c>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c r="CE206" s="83"/>
      <c r="CF206" s="83"/>
      <c r="CG206" s="83"/>
      <c r="CH206" s="83"/>
      <c r="CI206" s="83"/>
      <c r="CJ206" s="83"/>
      <c r="CK206" s="83"/>
      <c r="CL206" s="83"/>
      <c r="CM206" s="83"/>
      <c r="CN206" s="83"/>
      <c r="CO206" s="83"/>
      <c r="CP206" s="83"/>
      <c r="CQ206" s="83"/>
      <c r="CR206" s="83"/>
      <c r="CS206" s="83"/>
      <c r="CT206" s="83"/>
      <c r="CU206" s="83"/>
      <c r="CV206" s="83"/>
      <c r="CW206" s="83"/>
      <c r="CX206" s="83"/>
      <c r="CY206" s="83"/>
      <c r="CZ206" s="83"/>
      <c r="DA206" s="83"/>
      <c r="DB206" s="83"/>
      <c r="DC206" s="83"/>
      <c r="DD206" s="83"/>
      <c r="DE206" s="83"/>
      <c r="DF206" s="83"/>
      <c r="DG206" s="83"/>
      <c r="DH206" s="83"/>
      <c r="DI206" s="83"/>
      <c r="DJ206" s="83"/>
      <c r="DK206" s="83"/>
      <c r="DL206" s="83"/>
      <c r="DM206" s="83"/>
      <c r="DN206" s="83"/>
      <c r="DO206" s="83"/>
      <c r="DP206" s="83"/>
      <c r="DQ206" s="83"/>
      <c r="DR206" s="83"/>
      <c r="DS206" s="83"/>
      <c r="DT206" s="83"/>
      <c r="DU206" s="83"/>
      <c r="DV206" s="83"/>
      <c r="DW206" s="83"/>
      <c r="DX206" s="83"/>
      <c r="DY206" s="83"/>
      <c r="DZ206" s="83"/>
      <c r="EA206" s="83"/>
      <c r="EB206" s="83"/>
      <c r="EC206" s="83"/>
      <c r="ED206" s="83"/>
      <c r="EE206" s="83"/>
      <c r="EF206" s="83"/>
      <c r="EG206" s="83"/>
      <c r="EH206" s="83"/>
      <c r="EI206" s="83"/>
      <c r="EJ206" s="83"/>
      <c r="EK206" s="83"/>
      <c r="EL206" s="83"/>
      <c r="EM206" s="83"/>
      <c r="EN206" s="83"/>
      <c r="EO206" s="83"/>
      <c r="EP206" s="83"/>
      <c r="EQ206" s="83"/>
      <c r="ER206" s="83"/>
      <c r="ES206" s="83"/>
      <c r="ET206" s="83"/>
      <c r="EU206" s="83"/>
      <c r="EV206" s="83"/>
      <c r="EW206" s="83"/>
      <c r="EX206" s="83"/>
      <c r="EY206" s="83"/>
      <c r="EZ206" s="83"/>
      <c r="FA206" s="83"/>
      <c r="FB206" s="83"/>
      <c r="FC206" s="83"/>
      <c r="FD206" s="83"/>
      <c r="FE206" s="83"/>
      <c r="FF206" s="83"/>
      <c r="FG206" s="83"/>
      <c r="FH206" s="83"/>
      <c r="FI206" s="83"/>
      <c r="FJ206" s="83"/>
      <c r="FK206" s="83"/>
      <c r="FL206" s="83"/>
      <c r="FM206" s="83"/>
      <c r="FN206" s="83"/>
      <c r="FO206" s="83"/>
      <c r="FP206" s="83"/>
      <c r="FQ206" s="83"/>
      <c r="FR206" s="83"/>
      <c r="FS206" s="83"/>
      <c r="FT206" s="83"/>
      <c r="FU206" s="83"/>
      <c r="FV206" s="83"/>
      <c r="FW206" s="83"/>
      <c r="FX206" s="83"/>
      <c r="FY206" s="83"/>
      <c r="FZ206" s="83"/>
      <c r="GA206" s="83"/>
      <c r="GB206" s="83"/>
      <c r="GC206" s="83"/>
      <c r="GD206" s="83"/>
      <c r="GE206" s="83"/>
      <c r="GF206" s="83"/>
      <c r="GG206" s="83"/>
      <c r="GH206" s="83"/>
      <c r="GI206" s="83"/>
      <c r="GJ206" s="83"/>
      <c r="GK206" s="83"/>
      <c r="GL206" s="83"/>
      <c r="GM206" s="83"/>
      <c r="GN206" s="83"/>
      <c r="GO206" s="83"/>
      <c r="GP206" s="83"/>
      <c r="GQ206" s="83"/>
      <c r="GR206" s="83"/>
      <c r="GS206" s="83"/>
      <c r="GT206" s="83"/>
      <c r="GU206" s="83"/>
      <c r="GV206" s="83"/>
      <c r="GW206" s="83"/>
      <c r="GX206" s="83"/>
      <c r="GY206" s="83"/>
      <c r="GZ206" s="83"/>
      <c r="HA206" s="83"/>
      <c r="HB206" s="83"/>
      <c r="HC206" s="83"/>
      <c r="HD206" s="83"/>
      <c r="HE206" s="83"/>
      <c r="HF206" s="83"/>
      <c r="HG206" s="83"/>
      <c r="HH206" s="83"/>
      <c r="HI206" s="83"/>
      <c r="HJ206" s="83"/>
      <c r="HK206" s="83"/>
      <c r="HL206" s="83"/>
      <c r="HM206" s="83"/>
      <c r="HN206" s="83"/>
      <c r="HO206" s="83"/>
      <c r="HP206" s="83"/>
      <c r="HQ206" s="83"/>
      <c r="HR206" s="83"/>
      <c r="HS206" s="83"/>
      <c r="HT206" s="83"/>
      <c r="HU206" s="83"/>
      <c r="HV206" s="83"/>
      <c r="HW206" s="83"/>
      <c r="HX206" s="83"/>
      <c r="HY206" s="83"/>
      <c r="HZ206" s="83"/>
      <c r="IA206" s="83"/>
      <c r="IB206" s="83"/>
      <c r="IC206" s="83"/>
      <c r="ID206" s="83"/>
      <c r="IE206" s="83"/>
      <c r="IF206" s="83"/>
      <c r="IG206" s="83"/>
      <c r="IH206" s="83"/>
      <c r="II206" s="83"/>
      <c r="IJ206" s="83"/>
      <c r="IK206" s="83"/>
      <c r="IL206" s="83"/>
      <c r="IM206" s="83"/>
      <c r="IN206" s="83"/>
      <c r="IO206" s="83"/>
      <c r="IP206" s="83"/>
      <c r="IQ206" s="83"/>
      <c r="IR206" s="83"/>
      <c r="IS206" s="83"/>
      <c r="IT206" s="83"/>
      <c r="IU206" s="83"/>
      <c r="IV206" s="83"/>
    </row>
    <row r="207" spans="2:256" s="4" customFormat="1" ht="17.25" customHeight="1" x14ac:dyDescent="0.2">
      <c r="B207" s="106">
        <v>185</v>
      </c>
      <c r="C207" s="61"/>
      <c r="D207" s="88"/>
      <c r="E207" s="61"/>
      <c r="F207" s="147"/>
      <c r="G207" s="649"/>
      <c r="H207" s="90"/>
      <c r="I207" s="90"/>
      <c r="J207" s="649"/>
      <c r="K207" s="43"/>
      <c r="L207" s="35" t="str">
        <f t="shared" si="44"/>
        <v/>
      </c>
      <c r="M207" s="35" t="str">
        <f t="shared" si="45"/>
        <v/>
      </c>
      <c r="N207" s="475" t="str">
        <f t="shared" si="46"/>
        <v/>
      </c>
      <c r="O207" s="473" t="str">
        <f t="shared" si="36"/>
        <v/>
      </c>
      <c r="P207" s="37" t="str">
        <f t="shared" si="47"/>
        <v/>
      </c>
      <c r="Q207" s="68" t="str">
        <f t="shared" si="37"/>
        <v/>
      </c>
      <c r="R207" s="42" t="str">
        <f t="shared" si="38"/>
        <v/>
      </c>
      <c r="S207" s="37" t="str">
        <f t="shared" si="48"/>
        <v/>
      </c>
      <c r="T207" s="68" t="str">
        <f t="shared" si="39"/>
        <v/>
      </c>
      <c r="U207" s="42" t="str">
        <f t="shared" si="40"/>
        <v/>
      </c>
      <c r="V207" s="37" t="str">
        <f t="shared" si="49"/>
        <v/>
      </c>
      <c r="W207" s="105" t="str">
        <f t="shared" si="41"/>
        <v/>
      </c>
      <c r="X207" s="41" t="str">
        <f t="shared" si="50"/>
        <v/>
      </c>
      <c r="Y207" s="41" t="str">
        <f t="shared" si="51"/>
        <v/>
      </c>
      <c r="Z207" s="41" t="str">
        <f t="shared" si="52"/>
        <v/>
      </c>
      <c r="AA207" s="72" t="str">
        <f t="shared" si="53"/>
        <v/>
      </c>
      <c r="AB207" s="4" t="str">
        <f t="shared" si="42"/>
        <v>Empty</v>
      </c>
      <c r="AC207" s="4" t="str">
        <f t="shared" si="43"/>
        <v>empty</v>
      </c>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c r="CE207" s="83"/>
      <c r="CF207" s="83"/>
      <c r="CG207" s="83"/>
      <c r="CH207" s="83"/>
      <c r="CI207" s="83"/>
      <c r="CJ207" s="83"/>
      <c r="CK207" s="83"/>
      <c r="CL207" s="83"/>
      <c r="CM207" s="83"/>
      <c r="CN207" s="83"/>
      <c r="CO207" s="83"/>
      <c r="CP207" s="83"/>
      <c r="CQ207" s="83"/>
      <c r="CR207" s="83"/>
      <c r="CS207" s="83"/>
      <c r="CT207" s="83"/>
      <c r="CU207" s="83"/>
      <c r="CV207" s="83"/>
      <c r="CW207" s="83"/>
      <c r="CX207" s="83"/>
      <c r="CY207" s="83"/>
      <c r="CZ207" s="83"/>
      <c r="DA207" s="83"/>
      <c r="DB207" s="83"/>
      <c r="DC207" s="83"/>
      <c r="DD207" s="83"/>
      <c r="DE207" s="83"/>
      <c r="DF207" s="83"/>
      <c r="DG207" s="83"/>
      <c r="DH207" s="83"/>
      <c r="DI207" s="83"/>
      <c r="DJ207" s="83"/>
      <c r="DK207" s="83"/>
      <c r="DL207" s="83"/>
      <c r="DM207" s="83"/>
      <c r="DN207" s="83"/>
      <c r="DO207" s="83"/>
      <c r="DP207" s="83"/>
      <c r="DQ207" s="83"/>
      <c r="DR207" s="83"/>
      <c r="DS207" s="83"/>
      <c r="DT207" s="83"/>
      <c r="DU207" s="83"/>
      <c r="DV207" s="83"/>
      <c r="DW207" s="83"/>
      <c r="DX207" s="83"/>
      <c r="DY207" s="83"/>
      <c r="DZ207" s="83"/>
      <c r="EA207" s="83"/>
      <c r="EB207" s="83"/>
      <c r="EC207" s="83"/>
      <c r="ED207" s="83"/>
      <c r="EE207" s="83"/>
      <c r="EF207" s="83"/>
      <c r="EG207" s="83"/>
      <c r="EH207" s="83"/>
      <c r="EI207" s="83"/>
      <c r="EJ207" s="83"/>
      <c r="EK207" s="83"/>
      <c r="EL207" s="83"/>
      <c r="EM207" s="83"/>
      <c r="EN207" s="83"/>
      <c r="EO207" s="83"/>
      <c r="EP207" s="83"/>
      <c r="EQ207" s="83"/>
      <c r="ER207" s="83"/>
      <c r="ES207" s="83"/>
      <c r="ET207" s="83"/>
      <c r="EU207" s="83"/>
      <c r="EV207" s="83"/>
      <c r="EW207" s="83"/>
      <c r="EX207" s="83"/>
      <c r="EY207" s="83"/>
      <c r="EZ207" s="83"/>
      <c r="FA207" s="83"/>
      <c r="FB207" s="83"/>
      <c r="FC207" s="83"/>
      <c r="FD207" s="83"/>
      <c r="FE207" s="83"/>
      <c r="FF207" s="83"/>
      <c r="FG207" s="83"/>
      <c r="FH207" s="83"/>
      <c r="FI207" s="83"/>
      <c r="FJ207" s="83"/>
      <c r="FK207" s="83"/>
      <c r="FL207" s="83"/>
      <c r="FM207" s="83"/>
      <c r="FN207" s="83"/>
      <c r="FO207" s="83"/>
      <c r="FP207" s="83"/>
      <c r="FQ207" s="83"/>
      <c r="FR207" s="83"/>
      <c r="FS207" s="83"/>
      <c r="FT207" s="83"/>
      <c r="FU207" s="83"/>
      <c r="FV207" s="83"/>
      <c r="FW207" s="83"/>
      <c r="FX207" s="83"/>
      <c r="FY207" s="83"/>
      <c r="FZ207" s="83"/>
      <c r="GA207" s="83"/>
      <c r="GB207" s="83"/>
      <c r="GC207" s="83"/>
      <c r="GD207" s="83"/>
      <c r="GE207" s="83"/>
      <c r="GF207" s="83"/>
      <c r="GG207" s="83"/>
      <c r="GH207" s="83"/>
      <c r="GI207" s="83"/>
      <c r="GJ207" s="83"/>
      <c r="GK207" s="83"/>
      <c r="GL207" s="83"/>
      <c r="GM207" s="83"/>
      <c r="GN207" s="83"/>
      <c r="GO207" s="83"/>
      <c r="GP207" s="83"/>
      <c r="GQ207" s="83"/>
      <c r="GR207" s="83"/>
      <c r="GS207" s="83"/>
      <c r="GT207" s="83"/>
      <c r="GU207" s="83"/>
      <c r="GV207" s="83"/>
      <c r="GW207" s="83"/>
      <c r="GX207" s="83"/>
      <c r="GY207" s="83"/>
      <c r="GZ207" s="83"/>
      <c r="HA207" s="83"/>
      <c r="HB207" s="83"/>
      <c r="HC207" s="83"/>
      <c r="HD207" s="83"/>
      <c r="HE207" s="83"/>
      <c r="HF207" s="83"/>
      <c r="HG207" s="83"/>
      <c r="HH207" s="83"/>
      <c r="HI207" s="83"/>
      <c r="HJ207" s="83"/>
      <c r="HK207" s="83"/>
      <c r="HL207" s="83"/>
      <c r="HM207" s="83"/>
      <c r="HN207" s="83"/>
      <c r="HO207" s="83"/>
      <c r="HP207" s="83"/>
      <c r="HQ207" s="83"/>
      <c r="HR207" s="83"/>
      <c r="HS207" s="83"/>
      <c r="HT207" s="83"/>
      <c r="HU207" s="83"/>
      <c r="HV207" s="83"/>
      <c r="HW207" s="83"/>
      <c r="HX207" s="83"/>
      <c r="HY207" s="83"/>
      <c r="HZ207" s="83"/>
      <c r="IA207" s="83"/>
      <c r="IB207" s="83"/>
      <c r="IC207" s="83"/>
      <c r="ID207" s="83"/>
      <c r="IE207" s="83"/>
      <c r="IF207" s="83"/>
      <c r="IG207" s="83"/>
      <c r="IH207" s="83"/>
      <c r="II207" s="83"/>
      <c r="IJ207" s="83"/>
      <c r="IK207" s="83"/>
      <c r="IL207" s="83"/>
      <c r="IM207" s="83"/>
      <c r="IN207" s="83"/>
      <c r="IO207" s="83"/>
      <c r="IP207" s="83"/>
      <c r="IQ207" s="83"/>
      <c r="IR207" s="83"/>
      <c r="IS207" s="83"/>
      <c r="IT207" s="83"/>
      <c r="IU207" s="83"/>
      <c r="IV207" s="83"/>
    </row>
    <row r="208" spans="2:256" s="4" customFormat="1" ht="17.25" customHeight="1" x14ac:dyDescent="0.2">
      <c r="B208" s="106">
        <v>186</v>
      </c>
      <c r="C208" s="61"/>
      <c r="D208" s="88"/>
      <c r="E208" s="61"/>
      <c r="F208" s="147"/>
      <c r="G208" s="649"/>
      <c r="H208" s="90"/>
      <c r="I208" s="90"/>
      <c r="J208" s="649"/>
      <c r="K208" s="43"/>
      <c r="L208" s="35" t="str">
        <f t="shared" si="44"/>
        <v/>
      </c>
      <c r="M208" s="35" t="str">
        <f t="shared" si="45"/>
        <v/>
      </c>
      <c r="N208" s="475" t="str">
        <f t="shared" si="46"/>
        <v/>
      </c>
      <c r="O208" s="473" t="str">
        <f t="shared" si="36"/>
        <v/>
      </c>
      <c r="P208" s="37" t="str">
        <f t="shared" si="47"/>
        <v/>
      </c>
      <c r="Q208" s="68" t="str">
        <f t="shared" si="37"/>
        <v/>
      </c>
      <c r="R208" s="42" t="str">
        <f t="shared" si="38"/>
        <v/>
      </c>
      <c r="S208" s="37" t="str">
        <f t="shared" si="48"/>
        <v/>
      </c>
      <c r="T208" s="68" t="str">
        <f t="shared" si="39"/>
        <v/>
      </c>
      <c r="U208" s="42" t="str">
        <f t="shared" si="40"/>
        <v/>
      </c>
      <c r="V208" s="37" t="str">
        <f t="shared" si="49"/>
        <v/>
      </c>
      <c r="W208" s="105" t="str">
        <f t="shared" si="41"/>
        <v/>
      </c>
      <c r="X208" s="41" t="str">
        <f t="shared" si="50"/>
        <v/>
      </c>
      <c r="Y208" s="41" t="str">
        <f t="shared" si="51"/>
        <v/>
      </c>
      <c r="Z208" s="41" t="str">
        <f t="shared" si="52"/>
        <v/>
      </c>
      <c r="AA208" s="72" t="str">
        <f t="shared" si="53"/>
        <v/>
      </c>
      <c r="AB208" s="4" t="str">
        <f t="shared" si="42"/>
        <v>Empty</v>
      </c>
      <c r="AC208" s="4" t="str">
        <f t="shared" si="43"/>
        <v>empty</v>
      </c>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c r="CE208" s="83"/>
      <c r="CF208" s="83"/>
      <c r="CG208" s="83"/>
      <c r="CH208" s="83"/>
      <c r="CI208" s="83"/>
      <c r="CJ208" s="83"/>
      <c r="CK208" s="83"/>
      <c r="CL208" s="83"/>
      <c r="CM208" s="83"/>
      <c r="CN208" s="83"/>
      <c r="CO208" s="83"/>
      <c r="CP208" s="83"/>
      <c r="CQ208" s="83"/>
      <c r="CR208" s="83"/>
      <c r="CS208" s="83"/>
      <c r="CT208" s="83"/>
      <c r="CU208" s="83"/>
      <c r="CV208" s="83"/>
      <c r="CW208" s="83"/>
      <c r="CX208" s="83"/>
      <c r="CY208" s="83"/>
      <c r="CZ208" s="83"/>
      <c r="DA208" s="83"/>
      <c r="DB208" s="83"/>
      <c r="DC208" s="83"/>
      <c r="DD208" s="83"/>
      <c r="DE208" s="83"/>
      <c r="DF208" s="83"/>
      <c r="DG208" s="83"/>
      <c r="DH208" s="83"/>
      <c r="DI208" s="83"/>
      <c r="DJ208" s="83"/>
      <c r="DK208" s="83"/>
      <c r="DL208" s="83"/>
      <c r="DM208" s="83"/>
      <c r="DN208" s="83"/>
      <c r="DO208" s="83"/>
      <c r="DP208" s="83"/>
      <c r="DQ208" s="83"/>
      <c r="DR208" s="83"/>
      <c r="DS208" s="83"/>
      <c r="DT208" s="83"/>
      <c r="DU208" s="83"/>
      <c r="DV208" s="83"/>
      <c r="DW208" s="83"/>
      <c r="DX208" s="83"/>
      <c r="DY208" s="83"/>
      <c r="DZ208" s="83"/>
      <c r="EA208" s="83"/>
      <c r="EB208" s="83"/>
      <c r="EC208" s="83"/>
      <c r="ED208" s="83"/>
      <c r="EE208" s="83"/>
      <c r="EF208" s="83"/>
      <c r="EG208" s="83"/>
      <c r="EH208" s="83"/>
      <c r="EI208" s="83"/>
      <c r="EJ208" s="83"/>
      <c r="EK208" s="83"/>
      <c r="EL208" s="83"/>
      <c r="EM208" s="83"/>
      <c r="EN208" s="83"/>
      <c r="EO208" s="83"/>
      <c r="EP208" s="83"/>
      <c r="EQ208" s="83"/>
      <c r="ER208" s="83"/>
      <c r="ES208" s="83"/>
      <c r="ET208" s="83"/>
      <c r="EU208" s="83"/>
      <c r="EV208" s="83"/>
      <c r="EW208" s="83"/>
      <c r="EX208" s="83"/>
      <c r="EY208" s="83"/>
      <c r="EZ208" s="83"/>
      <c r="FA208" s="83"/>
      <c r="FB208" s="83"/>
      <c r="FC208" s="83"/>
      <c r="FD208" s="83"/>
      <c r="FE208" s="83"/>
      <c r="FF208" s="83"/>
      <c r="FG208" s="83"/>
      <c r="FH208" s="83"/>
      <c r="FI208" s="83"/>
      <c r="FJ208" s="83"/>
      <c r="FK208" s="83"/>
      <c r="FL208" s="83"/>
      <c r="FM208" s="83"/>
      <c r="FN208" s="83"/>
      <c r="FO208" s="83"/>
      <c r="FP208" s="83"/>
      <c r="FQ208" s="83"/>
      <c r="FR208" s="83"/>
      <c r="FS208" s="83"/>
      <c r="FT208" s="83"/>
      <c r="FU208" s="83"/>
      <c r="FV208" s="83"/>
      <c r="FW208" s="83"/>
      <c r="FX208" s="83"/>
      <c r="FY208" s="83"/>
      <c r="FZ208" s="83"/>
      <c r="GA208" s="83"/>
      <c r="GB208" s="83"/>
      <c r="GC208" s="83"/>
      <c r="GD208" s="83"/>
      <c r="GE208" s="83"/>
      <c r="GF208" s="83"/>
      <c r="GG208" s="83"/>
      <c r="GH208" s="83"/>
      <c r="GI208" s="83"/>
      <c r="GJ208" s="83"/>
      <c r="GK208" s="83"/>
      <c r="GL208" s="83"/>
      <c r="GM208" s="83"/>
      <c r="GN208" s="83"/>
      <c r="GO208" s="83"/>
      <c r="GP208" s="83"/>
      <c r="GQ208" s="83"/>
      <c r="GR208" s="83"/>
      <c r="GS208" s="83"/>
      <c r="GT208" s="83"/>
      <c r="GU208" s="83"/>
      <c r="GV208" s="83"/>
      <c r="GW208" s="83"/>
      <c r="GX208" s="83"/>
      <c r="GY208" s="83"/>
      <c r="GZ208" s="83"/>
      <c r="HA208" s="83"/>
      <c r="HB208" s="83"/>
      <c r="HC208" s="83"/>
      <c r="HD208" s="83"/>
      <c r="HE208" s="83"/>
      <c r="HF208" s="83"/>
      <c r="HG208" s="83"/>
      <c r="HH208" s="83"/>
      <c r="HI208" s="83"/>
      <c r="HJ208" s="83"/>
      <c r="HK208" s="83"/>
      <c r="HL208" s="83"/>
      <c r="HM208" s="83"/>
      <c r="HN208" s="83"/>
      <c r="HO208" s="83"/>
      <c r="HP208" s="83"/>
      <c r="HQ208" s="83"/>
      <c r="HR208" s="83"/>
      <c r="HS208" s="83"/>
      <c r="HT208" s="83"/>
      <c r="HU208" s="83"/>
      <c r="HV208" s="83"/>
      <c r="HW208" s="83"/>
      <c r="HX208" s="83"/>
      <c r="HY208" s="83"/>
      <c r="HZ208" s="83"/>
      <c r="IA208" s="83"/>
      <c r="IB208" s="83"/>
      <c r="IC208" s="83"/>
      <c r="ID208" s="83"/>
      <c r="IE208" s="83"/>
      <c r="IF208" s="83"/>
      <c r="IG208" s="83"/>
      <c r="IH208" s="83"/>
      <c r="II208" s="83"/>
      <c r="IJ208" s="83"/>
      <c r="IK208" s="83"/>
      <c r="IL208" s="83"/>
      <c r="IM208" s="83"/>
      <c r="IN208" s="83"/>
      <c r="IO208" s="83"/>
      <c r="IP208" s="83"/>
      <c r="IQ208" s="83"/>
      <c r="IR208" s="83"/>
      <c r="IS208" s="83"/>
      <c r="IT208" s="83"/>
      <c r="IU208" s="83"/>
      <c r="IV208" s="83"/>
    </row>
    <row r="209" spans="2:256" s="4" customFormat="1" ht="17.25" customHeight="1" x14ac:dyDescent="0.2">
      <c r="B209" s="106">
        <v>187</v>
      </c>
      <c r="C209" s="61"/>
      <c r="D209" s="88"/>
      <c r="E209" s="61"/>
      <c r="F209" s="147"/>
      <c r="G209" s="649"/>
      <c r="H209" s="90"/>
      <c r="I209" s="90"/>
      <c r="J209" s="649"/>
      <c r="K209" s="43"/>
      <c r="L209" s="35" t="str">
        <f t="shared" si="44"/>
        <v/>
      </c>
      <c r="M209" s="35" t="str">
        <f t="shared" si="45"/>
        <v/>
      </c>
      <c r="N209" s="475" t="str">
        <f t="shared" si="46"/>
        <v/>
      </c>
      <c r="O209" s="473" t="str">
        <f t="shared" si="36"/>
        <v/>
      </c>
      <c r="P209" s="37" t="str">
        <f t="shared" si="47"/>
        <v/>
      </c>
      <c r="Q209" s="68" t="str">
        <f t="shared" si="37"/>
        <v/>
      </c>
      <c r="R209" s="42" t="str">
        <f t="shared" si="38"/>
        <v/>
      </c>
      <c r="S209" s="37" t="str">
        <f t="shared" si="48"/>
        <v/>
      </c>
      <c r="T209" s="68" t="str">
        <f t="shared" si="39"/>
        <v/>
      </c>
      <c r="U209" s="42" t="str">
        <f t="shared" si="40"/>
        <v/>
      </c>
      <c r="V209" s="37" t="str">
        <f t="shared" si="49"/>
        <v/>
      </c>
      <c r="W209" s="105" t="str">
        <f t="shared" si="41"/>
        <v/>
      </c>
      <c r="X209" s="41" t="str">
        <f t="shared" si="50"/>
        <v/>
      </c>
      <c r="Y209" s="41" t="str">
        <f t="shared" si="51"/>
        <v/>
      </c>
      <c r="Z209" s="41" t="str">
        <f t="shared" si="52"/>
        <v/>
      </c>
      <c r="AA209" s="72" t="str">
        <f t="shared" si="53"/>
        <v/>
      </c>
      <c r="AB209" s="4" t="str">
        <f t="shared" si="42"/>
        <v>Empty</v>
      </c>
      <c r="AC209" s="4" t="str">
        <f t="shared" si="43"/>
        <v>empty</v>
      </c>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c r="CE209" s="83"/>
      <c r="CF209" s="83"/>
      <c r="CG209" s="83"/>
      <c r="CH209" s="83"/>
      <c r="CI209" s="83"/>
      <c r="CJ209" s="83"/>
      <c r="CK209" s="83"/>
      <c r="CL209" s="83"/>
      <c r="CM209" s="83"/>
      <c r="CN209" s="83"/>
      <c r="CO209" s="83"/>
      <c r="CP209" s="83"/>
      <c r="CQ209" s="83"/>
      <c r="CR209" s="83"/>
      <c r="CS209" s="83"/>
      <c r="CT209" s="83"/>
      <c r="CU209" s="83"/>
      <c r="CV209" s="83"/>
      <c r="CW209" s="83"/>
      <c r="CX209" s="83"/>
      <c r="CY209" s="83"/>
      <c r="CZ209" s="83"/>
      <c r="DA209" s="83"/>
      <c r="DB209" s="83"/>
      <c r="DC209" s="83"/>
      <c r="DD209" s="83"/>
      <c r="DE209" s="83"/>
      <c r="DF209" s="83"/>
      <c r="DG209" s="83"/>
      <c r="DH209" s="83"/>
      <c r="DI209" s="83"/>
      <c r="DJ209" s="83"/>
      <c r="DK209" s="83"/>
      <c r="DL209" s="83"/>
      <c r="DM209" s="83"/>
      <c r="DN209" s="83"/>
      <c r="DO209" s="83"/>
      <c r="DP209" s="83"/>
      <c r="DQ209" s="83"/>
      <c r="DR209" s="83"/>
      <c r="DS209" s="83"/>
      <c r="DT209" s="83"/>
      <c r="DU209" s="83"/>
      <c r="DV209" s="83"/>
      <c r="DW209" s="83"/>
      <c r="DX209" s="83"/>
      <c r="DY209" s="83"/>
      <c r="DZ209" s="83"/>
      <c r="EA209" s="83"/>
      <c r="EB209" s="83"/>
      <c r="EC209" s="83"/>
      <c r="ED209" s="83"/>
      <c r="EE209" s="83"/>
      <c r="EF209" s="83"/>
      <c r="EG209" s="83"/>
      <c r="EH209" s="83"/>
      <c r="EI209" s="83"/>
      <c r="EJ209" s="83"/>
      <c r="EK209" s="83"/>
      <c r="EL209" s="83"/>
      <c r="EM209" s="83"/>
      <c r="EN209" s="83"/>
      <c r="EO209" s="83"/>
      <c r="EP209" s="83"/>
      <c r="EQ209" s="83"/>
      <c r="ER209" s="83"/>
      <c r="ES209" s="83"/>
      <c r="ET209" s="83"/>
      <c r="EU209" s="83"/>
      <c r="EV209" s="83"/>
      <c r="EW209" s="83"/>
      <c r="EX209" s="83"/>
      <c r="EY209" s="83"/>
      <c r="EZ209" s="83"/>
      <c r="FA209" s="83"/>
      <c r="FB209" s="83"/>
      <c r="FC209" s="83"/>
      <c r="FD209" s="83"/>
      <c r="FE209" s="83"/>
      <c r="FF209" s="83"/>
      <c r="FG209" s="83"/>
      <c r="FH209" s="83"/>
      <c r="FI209" s="83"/>
      <c r="FJ209" s="83"/>
      <c r="FK209" s="83"/>
      <c r="FL209" s="83"/>
      <c r="FM209" s="83"/>
      <c r="FN209" s="83"/>
      <c r="FO209" s="83"/>
      <c r="FP209" s="83"/>
      <c r="FQ209" s="83"/>
      <c r="FR209" s="83"/>
      <c r="FS209" s="83"/>
      <c r="FT209" s="83"/>
      <c r="FU209" s="83"/>
      <c r="FV209" s="83"/>
      <c r="FW209" s="83"/>
      <c r="FX209" s="83"/>
      <c r="FY209" s="83"/>
      <c r="FZ209" s="83"/>
      <c r="GA209" s="83"/>
      <c r="GB209" s="83"/>
      <c r="GC209" s="83"/>
      <c r="GD209" s="83"/>
      <c r="GE209" s="83"/>
      <c r="GF209" s="83"/>
      <c r="GG209" s="83"/>
      <c r="GH209" s="83"/>
      <c r="GI209" s="83"/>
      <c r="GJ209" s="83"/>
      <c r="GK209" s="83"/>
      <c r="GL209" s="83"/>
      <c r="GM209" s="83"/>
      <c r="GN209" s="83"/>
      <c r="GO209" s="83"/>
      <c r="GP209" s="83"/>
      <c r="GQ209" s="83"/>
      <c r="GR209" s="83"/>
      <c r="GS209" s="83"/>
      <c r="GT209" s="83"/>
      <c r="GU209" s="83"/>
      <c r="GV209" s="83"/>
      <c r="GW209" s="83"/>
      <c r="GX209" s="83"/>
      <c r="GY209" s="83"/>
      <c r="GZ209" s="83"/>
      <c r="HA209" s="83"/>
      <c r="HB209" s="83"/>
      <c r="HC209" s="83"/>
      <c r="HD209" s="83"/>
      <c r="HE209" s="83"/>
      <c r="HF209" s="83"/>
      <c r="HG209" s="83"/>
      <c r="HH209" s="83"/>
      <c r="HI209" s="83"/>
      <c r="HJ209" s="83"/>
      <c r="HK209" s="83"/>
      <c r="HL209" s="83"/>
      <c r="HM209" s="83"/>
      <c r="HN209" s="83"/>
      <c r="HO209" s="83"/>
      <c r="HP209" s="83"/>
      <c r="HQ209" s="83"/>
      <c r="HR209" s="83"/>
      <c r="HS209" s="83"/>
      <c r="HT209" s="83"/>
      <c r="HU209" s="83"/>
      <c r="HV209" s="83"/>
      <c r="HW209" s="83"/>
      <c r="HX209" s="83"/>
      <c r="HY209" s="83"/>
      <c r="HZ209" s="83"/>
      <c r="IA209" s="83"/>
      <c r="IB209" s="83"/>
      <c r="IC209" s="83"/>
      <c r="ID209" s="83"/>
      <c r="IE209" s="83"/>
      <c r="IF209" s="83"/>
      <c r="IG209" s="83"/>
      <c r="IH209" s="83"/>
      <c r="II209" s="83"/>
      <c r="IJ209" s="83"/>
      <c r="IK209" s="83"/>
      <c r="IL209" s="83"/>
      <c r="IM209" s="83"/>
      <c r="IN209" s="83"/>
      <c r="IO209" s="83"/>
      <c r="IP209" s="83"/>
      <c r="IQ209" s="83"/>
      <c r="IR209" s="83"/>
      <c r="IS209" s="83"/>
      <c r="IT209" s="83"/>
      <c r="IU209" s="83"/>
      <c r="IV209" s="83"/>
    </row>
    <row r="210" spans="2:256" s="4" customFormat="1" ht="17.25" customHeight="1" x14ac:dyDescent="0.2">
      <c r="B210" s="106">
        <v>188</v>
      </c>
      <c r="C210" s="61"/>
      <c r="D210" s="88"/>
      <c r="E210" s="61"/>
      <c r="F210" s="147"/>
      <c r="G210" s="649"/>
      <c r="H210" s="90"/>
      <c r="I210" s="90"/>
      <c r="J210" s="649"/>
      <c r="K210" s="43"/>
      <c r="L210" s="35" t="str">
        <f t="shared" si="44"/>
        <v/>
      </c>
      <c r="M210" s="35" t="str">
        <f t="shared" si="45"/>
        <v/>
      </c>
      <c r="N210" s="475" t="str">
        <f t="shared" si="46"/>
        <v/>
      </c>
      <c r="O210" s="473" t="str">
        <f t="shared" si="36"/>
        <v/>
      </c>
      <c r="P210" s="37" t="str">
        <f t="shared" si="47"/>
        <v/>
      </c>
      <c r="Q210" s="68" t="str">
        <f t="shared" si="37"/>
        <v/>
      </c>
      <c r="R210" s="42" t="str">
        <f t="shared" si="38"/>
        <v/>
      </c>
      <c r="S210" s="37" t="str">
        <f t="shared" si="48"/>
        <v/>
      </c>
      <c r="T210" s="68" t="str">
        <f t="shared" si="39"/>
        <v/>
      </c>
      <c r="U210" s="42" t="str">
        <f t="shared" si="40"/>
        <v/>
      </c>
      <c r="V210" s="37" t="str">
        <f t="shared" si="49"/>
        <v/>
      </c>
      <c r="W210" s="105" t="str">
        <f t="shared" si="41"/>
        <v/>
      </c>
      <c r="X210" s="41" t="str">
        <f t="shared" si="50"/>
        <v/>
      </c>
      <c r="Y210" s="41" t="str">
        <f t="shared" si="51"/>
        <v/>
      </c>
      <c r="Z210" s="41" t="str">
        <f t="shared" si="52"/>
        <v/>
      </c>
      <c r="AA210" s="72" t="str">
        <f t="shared" si="53"/>
        <v/>
      </c>
      <c r="AB210" s="4" t="str">
        <f t="shared" si="42"/>
        <v>Empty</v>
      </c>
      <c r="AC210" s="4" t="str">
        <f t="shared" si="43"/>
        <v>empty</v>
      </c>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c r="CE210" s="83"/>
      <c r="CF210" s="83"/>
      <c r="CG210" s="83"/>
      <c r="CH210" s="83"/>
      <c r="CI210" s="83"/>
      <c r="CJ210" s="83"/>
      <c r="CK210" s="83"/>
      <c r="CL210" s="83"/>
      <c r="CM210" s="83"/>
      <c r="CN210" s="83"/>
      <c r="CO210" s="83"/>
      <c r="CP210" s="83"/>
      <c r="CQ210" s="83"/>
      <c r="CR210" s="83"/>
      <c r="CS210" s="83"/>
      <c r="CT210" s="83"/>
      <c r="CU210" s="83"/>
      <c r="CV210" s="83"/>
      <c r="CW210" s="83"/>
      <c r="CX210" s="83"/>
      <c r="CY210" s="83"/>
      <c r="CZ210" s="83"/>
      <c r="DA210" s="83"/>
      <c r="DB210" s="83"/>
      <c r="DC210" s="83"/>
      <c r="DD210" s="83"/>
      <c r="DE210" s="83"/>
      <c r="DF210" s="83"/>
      <c r="DG210" s="83"/>
      <c r="DH210" s="83"/>
      <c r="DI210" s="83"/>
      <c r="DJ210" s="83"/>
      <c r="DK210" s="83"/>
      <c r="DL210" s="83"/>
      <c r="DM210" s="83"/>
      <c r="DN210" s="83"/>
      <c r="DO210" s="83"/>
      <c r="DP210" s="83"/>
      <c r="DQ210" s="83"/>
      <c r="DR210" s="83"/>
      <c r="DS210" s="83"/>
      <c r="DT210" s="83"/>
      <c r="DU210" s="83"/>
      <c r="DV210" s="83"/>
      <c r="DW210" s="83"/>
      <c r="DX210" s="83"/>
      <c r="DY210" s="83"/>
      <c r="DZ210" s="83"/>
      <c r="EA210" s="83"/>
      <c r="EB210" s="83"/>
      <c r="EC210" s="83"/>
      <c r="ED210" s="83"/>
      <c r="EE210" s="83"/>
      <c r="EF210" s="83"/>
      <c r="EG210" s="83"/>
      <c r="EH210" s="83"/>
      <c r="EI210" s="83"/>
      <c r="EJ210" s="83"/>
      <c r="EK210" s="83"/>
      <c r="EL210" s="83"/>
      <c r="EM210" s="83"/>
      <c r="EN210" s="83"/>
      <c r="EO210" s="83"/>
      <c r="EP210" s="83"/>
      <c r="EQ210" s="83"/>
      <c r="ER210" s="83"/>
      <c r="ES210" s="83"/>
      <c r="ET210" s="83"/>
      <c r="EU210" s="83"/>
      <c r="EV210" s="83"/>
      <c r="EW210" s="83"/>
      <c r="EX210" s="83"/>
      <c r="EY210" s="83"/>
      <c r="EZ210" s="83"/>
      <c r="FA210" s="83"/>
      <c r="FB210" s="83"/>
      <c r="FC210" s="83"/>
      <c r="FD210" s="83"/>
      <c r="FE210" s="83"/>
      <c r="FF210" s="83"/>
      <c r="FG210" s="83"/>
      <c r="FH210" s="83"/>
      <c r="FI210" s="83"/>
      <c r="FJ210" s="83"/>
      <c r="FK210" s="83"/>
      <c r="FL210" s="83"/>
      <c r="FM210" s="83"/>
      <c r="FN210" s="83"/>
      <c r="FO210" s="83"/>
      <c r="FP210" s="83"/>
      <c r="FQ210" s="83"/>
      <c r="FR210" s="83"/>
      <c r="FS210" s="83"/>
      <c r="FT210" s="83"/>
      <c r="FU210" s="83"/>
      <c r="FV210" s="83"/>
      <c r="FW210" s="83"/>
      <c r="FX210" s="83"/>
      <c r="FY210" s="83"/>
      <c r="FZ210" s="83"/>
      <c r="GA210" s="83"/>
      <c r="GB210" s="83"/>
      <c r="GC210" s="83"/>
      <c r="GD210" s="83"/>
      <c r="GE210" s="83"/>
      <c r="GF210" s="83"/>
      <c r="GG210" s="83"/>
      <c r="GH210" s="83"/>
      <c r="GI210" s="83"/>
      <c r="GJ210" s="83"/>
      <c r="GK210" s="83"/>
      <c r="GL210" s="83"/>
      <c r="GM210" s="83"/>
      <c r="GN210" s="83"/>
      <c r="GO210" s="83"/>
      <c r="GP210" s="83"/>
      <c r="GQ210" s="83"/>
      <c r="GR210" s="83"/>
      <c r="GS210" s="83"/>
      <c r="GT210" s="83"/>
      <c r="GU210" s="83"/>
      <c r="GV210" s="83"/>
      <c r="GW210" s="83"/>
      <c r="GX210" s="83"/>
      <c r="GY210" s="83"/>
      <c r="GZ210" s="83"/>
      <c r="HA210" s="83"/>
      <c r="HB210" s="83"/>
      <c r="HC210" s="83"/>
      <c r="HD210" s="83"/>
      <c r="HE210" s="83"/>
      <c r="HF210" s="83"/>
      <c r="HG210" s="83"/>
      <c r="HH210" s="83"/>
      <c r="HI210" s="83"/>
      <c r="HJ210" s="83"/>
      <c r="HK210" s="83"/>
      <c r="HL210" s="83"/>
      <c r="HM210" s="83"/>
      <c r="HN210" s="83"/>
      <c r="HO210" s="83"/>
      <c r="HP210" s="83"/>
      <c r="HQ210" s="83"/>
      <c r="HR210" s="83"/>
      <c r="HS210" s="83"/>
      <c r="HT210" s="83"/>
      <c r="HU210" s="83"/>
      <c r="HV210" s="83"/>
      <c r="HW210" s="83"/>
      <c r="HX210" s="83"/>
      <c r="HY210" s="83"/>
      <c r="HZ210" s="83"/>
      <c r="IA210" s="83"/>
      <c r="IB210" s="83"/>
      <c r="IC210" s="83"/>
      <c r="ID210" s="83"/>
      <c r="IE210" s="83"/>
      <c r="IF210" s="83"/>
      <c r="IG210" s="83"/>
      <c r="IH210" s="83"/>
      <c r="II210" s="83"/>
      <c r="IJ210" s="83"/>
      <c r="IK210" s="83"/>
      <c r="IL210" s="83"/>
      <c r="IM210" s="83"/>
      <c r="IN210" s="83"/>
      <c r="IO210" s="83"/>
      <c r="IP210" s="83"/>
      <c r="IQ210" s="83"/>
      <c r="IR210" s="83"/>
      <c r="IS210" s="83"/>
      <c r="IT210" s="83"/>
      <c r="IU210" s="83"/>
      <c r="IV210" s="83"/>
    </row>
    <row r="211" spans="2:256" s="4" customFormat="1" ht="17.25" customHeight="1" x14ac:dyDescent="0.2">
      <c r="B211" s="106">
        <v>189</v>
      </c>
      <c r="C211" s="61"/>
      <c r="D211" s="88"/>
      <c r="E211" s="61"/>
      <c r="F211" s="147"/>
      <c r="G211" s="649"/>
      <c r="H211" s="90"/>
      <c r="I211" s="90"/>
      <c r="J211" s="649"/>
      <c r="K211" s="43"/>
      <c r="L211" s="35" t="str">
        <f t="shared" si="44"/>
        <v/>
      </c>
      <c r="M211" s="35" t="str">
        <f t="shared" si="45"/>
        <v/>
      </c>
      <c r="N211" s="475" t="str">
        <f t="shared" si="46"/>
        <v/>
      </c>
      <c r="O211" s="473" t="str">
        <f t="shared" si="36"/>
        <v/>
      </c>
      <c r="P211" s="37" t="str">
        <f t="shared" si="47"/>
        <v/>
      </c>
      <c r="Q211" s="68" t="str">
        <f t="shared" si="37"/>
        <v/>
      </c>
      <c r="R211" s="42" t="str">
        <f t="shared" si="38"/>
        <v/>
      </c>
      <c r="S211" s="37" t="str">
        <f t="shared" si="48"/>
        <v/>
      </c>
      <c r="T211" s="68" t="str">
        <f t="shared" si="39"/>
        <v/>
      </c>
      <c r="U211" s="42" t="str">
        <f t="shared" si="40"/>
        <v/>
      </c>
      <c r="V211" s="37" t="str">
        <f t="shared" si="49"/>
        <v/>
      </c>
      <c r="W211" s="105" t="str">
        <f t="shared" si="41"/>
        <v/>
      </c>
      <c r="X211" s="41" t="str">
        <f t="shared" si="50"/>
        <v/>
      </c>
      <c r="Y211" s="41" t="str">
        <f t="shared" si="51"/>
        <v/>
      </c>
      <c r="Z211" s="41" t="str">
        <f t="shared" si="52"/>
        <v/>
      </c>
      <c r="AA211" s="72" t="str">
        <f t="shared" si="53"/>
        <v/>
      </c>
      <c r="AB211" s="4" t="str">
        <f t="shared" si="42"/>
        <v>Empty</v>
      </c>
      <c r="AC211" s="4" t="str">
        <f t="shared" si="43"/>
        <v>empty</v>
      </c>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c r="CE211" s="83"/>
      <c r="CF211" s="83"/>
      <c r="CG211" s="83"/>
      <c r="CH211" s="83"/>
      <c r="CI211" s="83"/>
      <c r="CJ211" s="83"/>
      <c r="CK211" s="83"/>
      <c r="CL211" s="83"/>
      <c r="CM211" s="83"/>
      <c r="CN211" s="83"/>
      <c r="CO211" s="83"/>
      <c r="CP211" s="83"/>
      <c r="CQ211" s="83"/>
      <c r="CR211" s="83"/>
      <c r="CS211" s="83"/>
      <c r="CT211" s="83"/>
      <c r="CU211" s="83"/>
      <c r="CV211" s="83"/>
      <c r="CW211" s="83"/>
      <c r="CX211" s="83"/>
      <c r="CY211" s="83"/>
      <c r="CZ211" s="83"/>
      <c r="DA211" s="83"/>
      <c r="DB211" s="83"/>
      <c r="DC211" s="83"/>
      <c r="DD211" s="83"/>
      <c r="DE211" s="83"/>
      <c r="DF211" s="83"/>
      <c r="DG211" s="83"/>
      <c r="DH211" s="83"/>
      <c r="DI211" s="83"/>
      <c r="DJ211" s="83"/>
      <c r="DK211" s="83"/>
      <c r="DL211" s="83"/>
      <c r="DM211" s="83"/>
      <c r="DN211" s="83"/>
      <c r="DO211" s="83"/>
      <c r="DP211" s="83"/>
      <c r="DQ211" s="83"/>
      <c r="DR211" s="83"/>
      <c r="DS211" s="83"/>
      <c r="DT211" s="83"/>
      <c r="DU211" s="83"/>
      <c r="DV211" s="83"/>
      <c r="DW211" s="83"/>
      <c r="DX211" s="83"/>
      <c r="DY211" s="83"/>
      <c r="DZ211" s="83"/>
      <c r="EA211" s="83"/>
      <c r="EB211" s="83"/>
      <c r="EC211" s="83"/>
      <c r="ED211" s="83"/>
      <c r="EE211" s="83"/>
      <c r="EF211" s="83"/>
      <c r="EG211" s="83"/>
      <c r="EH211" s="83"/>
      <c r="EI211" s="83"/>
      <c r="EJ211" s="83"/>
      <c r="EK211" s="83"/>
      <c r="EL211" s="83"/>
      <c r="EM211" s="83"/>
      <c r="EN211" s="83"/>
      <c r="EO211" s="83"/>
      <c r="EP211" s="83"/>
      <c r="EQ211" s="83"/>
      <c r="ER211" s="83"/>
      <c r="ES211" s="83"/>
      <c r="ET211" s="83"/>
      <c r="EU211" s="83"/>
      <c r="EV211" s="83"/>
      <c r="EW211" s="83"/>
      <c r="EX211" s="83"/>
      <c r="EY211" s="83"/>
      <c r="EZ211" s="83"/>
      <c r="FA211" s="83"/>
      <c r="FB211" s="83"/>
      <c r="FC211" s="83"/>
      <c r="FD211" s="83"/>
      <c r="FE211" s="83"/>
      <c r="FF211" s="83"/>
      <c r="FG211" s="83"/>
      <c r="FH211" s="83"/>
      <c r="FI211" s="83"/>
      <c r="FJ211" s="83"/>
      <c r="FK211" s="83"/>
      <c r="FL211" s="83"/>
      <c r="FM211" s="83"/>
      <c r="FN211" s="83"/>
      <c r="FO211" s="83"/>
      <c r="FP211" s="83"/>
      <c r="FQ211" s="83"/>
      <c r="FR211" s="83"/>
      <c r="FS211" s="83"/>
      <c r="FT211" s="83"/>
      <c r="FU211" s="83"/>
      <c r="FV211" s="83"/>
      <c r="FW211" s="83"/>
      <c r="FX211" s="83"/>
      <c r="FY211" s="83"/>
      <c r="FZ211" s="83"/>
      <c r="GA211" s="83"/>
      <c r="GB211" s="83"/>
      <c r="GC211" s="83"/>
      <c r="GD211" s="83"/>
      <c r="GE211" s="83"/>
      <c r="GF211" s="83"/>
      <c r="GG211" s="83"/>
      <c r="GH211" s="83"/>
      <c r="GI211" s="83"/>
      <c r="GJ211" s="83"/>
      <c r="GK211" s="83"/>
      <c r="GL211" s="83"/>
      <c r="GM211" s="83"/>
      <c r="GN211" s="83"/>
      <c r="GO211" s="83"/>
      <c r="GP211" s="83"/>
      <c r="GQ211" s="83"/>
      <c r="GR211" s="83"/>
      <c r="GS211" s="83"/>
      <c r="GT211" s="83"/>
      <c r="GU211" s="83"/>
      <c r="GV211" s="83"/>
      <c r="GW211" s="83"/>
      <c r="GX211" s="83"/>
      <c r="GY211" s="83"/>
      <c r="GZ211" s="83"/>
      <c r="HA211" s="83"/>
      <c r="HB211" s="83"/>
      <c r="HC211" s="83"/>
      <c r="HD211" s="83"/>
      <c r="HE211" s="83"/>
      <c r="HF211" s="83"/>
      <c r="HG211" s="83"/>
      <c r="HH211" s="83"/>
      <c r="HI211" s="83"/>
      <c r="HJ211" s="83"/>
      <c r="HK211" s="83"/>
      <c r="HL211" s="83"/>
      <c r="HM211" s="83"/>
      <c r="HN211" s="83"/>
      <c r="HO211" s="83"/>
      <c r="HP211" s="83"/>
      <c r="HQ211" s="83"/>
      <c r="HR211" s="83"/>
      <c r="HS211" s="83"/>
      <c r="HT211" s="83"/>
      <c r="HU211" s="83"/>
      <c r="HV211" s="83"/>
      <c r="HW211" s="83"/>
      <c r="HX211" s="83"/>
      <c r="HY211" s="83"/>
      <c r="HZ211" s="83"/>
      <c r="IA211" s="83"/>
      <c r="IB211" s="83"/>
      <c r="IC211" s="83"/>
      <c r="ID211" s="83"/>
      <c r="IE211" s="83"/>
      <c r="IF211" s="83"/>
      <c r="IG211" s="83"/>
      <c r="IH211" s="83"/>
      <c r="II211" s="83"/>
      <c r="IJ211" s="83"/>
      <c r="IK211" s="83"/>
      <c r="IL211" s="83"/>
      <c r="IM211" s="83"/>
      <c r="IN211" s="83"/>
      <c r="IO211" s="83"/>
      <c r="IP211" s="83"/>
      <c r="IQ211" s="83"/>
      <c r="IR211" s="83"/>
      <c r="IS211" s="83"/>
      <c r="IT211" s="83"/>
      <c r="IU211" s="83"/>
      <c r="IV211" s="83"/>
    </row>
    <row r="212" spans="2:256" s="4" customFormat="1" ht="17.25" customHeight="1" x14ac:dyDescent="0.2">
      <c r="B212" s="106">
        <v>190</v>
      </c>
      <c r="C212" s="61"/>
      <c r="D212" s="88"/>
      <c r="E212" s="61"/>
      <c r="F212" s="147"/>
      <c r="G212" s="649"/>
      <c r="H212" s="90"/>
      <c r="I212" s="90"/>
      <c r="J212" s="649"/>
      <c r="K212" s="43"/>
      <c r="L212" s="35" t="str">
        <f t="shared" si="44"/>
        <v/>
      </c>
      <c r="M212" s="35" t="str">
        <f t="shared" si="45"/>
        <v/>
      </c>
      <c r="N212" s="475" t="str">
        <f t="shared" si="46"/>
        <v/>
      </c>
      <c r="O212" s="473" t="str">
        <f t="shared" si="36"/>
        <v/>
      </c>
      <c r="P212" s="37" t="str">
        <f t="shared" si="47"/>
        <v/>
      </c>
      <c r="Q212" s="68" t="str">
        <f t="shared" si="37"/>
        <v/>
      </c>
      <c r="R212" s="42" t="str">
        <f t="shared" si="38"/>
        <v/>
      </c>
      <c r="S212" s="37" t="str">
        <f t="shared" si="48"/>
        <v/>
      </c>
      <c r="T212" s="68" t="str">
        <f t="shared" si="39"/>
        <v/>
      </c>
      <c r="U212" s="42" t="str">
        <f t="shared" si="40"/>
        <v/>
      </c>
      <c r="V212" s="37" t="str">
        <f t="shared" si="49"/>
        <v/>
      </c>
      <c r="W212" s="105" t="str">
        <f t="shared" si="41"/>
        <v/>
      </c>
      <c r="X212" s="41" t="str">
        <f t="shared" si="50"/>
        <v/>
      </c>
      <c r="Y212" s="41" t="str">
        <f t="shared" si="51"/>
        <v/>
      </c>
      <c r="Z212" s="41" t="str">
        <f t="shared" si="52"/>
        <v/>
      </c>
      <c r="AA212" s="72" t="str">
        <f t="shared" si="53"/>
        <v/>
      </c>
      <c r="AB212" s="4" t="str">
        <f t="shared" si="42"/>
        <v>Empty</v>
      </c>
      <c r="AC212" s="4" t="str">
        <f t="shared" si="43"/>
        <v>empty</v>
      </c>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c r="CE212" s="83"/>
      <c r="CF212" s="83"/>
      <c r="CG212" s="83"/>
      <c r="CH212" s="83"/>
      <c r="CI212" s="83"/>
      <c r="CJ212" s="83"/>
      <c r="CK212" s="83"/>
      <c r="CL212" s="83"/>
      <c r="CM212" s="83"/>
      <c r="CN212" s="83"/>
      <c r="CO212" s="83"/>
      <c r="CP212" s="83"/>
      <c r="CQ212" s="83"/>
      <c r="CR212" s="83"/>
      <c r="CS212" s="83"/>
      <c r="CT212" s="83"/>
      <c r="CU212" s="83"/>
      <c r="CV212" s="83"/>
      <c r="CW212" s="83"/>
      <c r="CX212" s="83"/>
      <c r="CY212" s="83"/>
      <c r="CZ212" s="83"/>
      <c r="DA212" s="83"/>
      <c r="DB212" s="83"/>
      <c r="DC212" s="83"/>
      <c r="DD212" s="83"/>
      <c r="DE212" s="83"/>
      <c r="DF212" s="83"/>
      <c r="DG212" s="83"/>
      <c r="DH212" s="83"/>
      <c r="DI212" s="83"/>
      <c r="DJ212" s="83"/>
      <c r="DK212" s="83"/>
      <c r="DL212" s="83"/>
      <c r="DM212" s="83"/>
      <c r="DN212" s="83"/>
      <c r="DO212" s="83"/>
      <c r="DP212" s="83"/>
      <c r="DQ212" s="83"/>
      <c r="DR212" s="83"/>
      <c r="DS212" s="83"/>
      <c r="DT212" s="83"/>
      <c r="DU212" s="83"/>
      <c r="DV212" s="83"/>
      <c r="DW212" s="83"/>
      <c r="DX212" s="83"/>
      <c r="DY212" s="83"/>
      <c r="DZ212" s="83"/>
      <c r="EA212" s="83"/>
      <c r="EB212" s="83"/>
      <c r="EC212" s="83"/>
      <c r="ED212" s="83"/>
      <c r="EE212" s="83"/>
      <c r="EF212" s="83"/>
      <c r="EG212" s="83"/>
      <c r="EH212" s="83"/>
      <c r="EI212" s="83"/>
      <c r="EJ212" s="83"/>
      <c r="EK212" s="83"/>
      <c r="EL212" s="83"/>
      <c r="EM212" s="83"/>
      <c r="EN212" s="83"/>
      <c r="EO212" s="83"/>
      <c r="EP212" s="83"/>
      <c r="EQ212" s="83"/>
      <c r="ER212" s="83"/>
      <c r="ES212" s="83"/>
      <c r="ET212" s="83"/>
      <c r="EU212" s="83"/>
      <c r="EV212" s="83"/>
      <c r="EW212" s="83"/>
      <c r="EX212" s="83"/>
      <c r="EY212" s="83"/>
      <c r="EZ212" s="83"/>
      <c r="FA212" s="83"/>
      <c r="FB212" s="83"/>
      <c r="FC212" s="83"/>
      <c r="FD212" s="83"/>
      <c r="FE212" s="83"/>
      <c r="FF212" s="83"/>
      <c r="FG212" s="83"/>
      <c r="FH212" s="83"/>
      <c r="FI212" s="83"/>
      <c r="FJ212" s="83"/>
      <c r="FK212" s="83"/>
      <c r="FL212" s="83"/>
      <c r="FM212" s="83"/>
      <c r="FN212" s="83"/>
      <c r="FO212" s="83"/>
      <c r="FP212" s="83"/>
      <c r="FQ212" s="83"/>
      <c r="FR212" s="83"/>
      <c r="FS212" s="83"/>
      <c r="FT212" s="83"/>
      <c r="FU212" s="83"/>
      <c r="FV212" s="83"/>
      <c r="FW212" s="83"/>
      <c r="FX212" s="83"/>
      <c r="FY212" s="83"/>
      <c r="FZ212" s="83"/>
      <c r="GA212" s="83"/>
      <c r="GB212" s="83"/>
      <c r="GC212" s="83"/>
      <c r="GD212" s="83"/>
      <c r="GE212" s="83"/>
      <c r="GF212" s="83"/>
      <c r="GG212" s="83"/>
      <c r="GH212" s="83"/>
      <c r="GI212" s="83"/>
      <c r="GJ212" s="83"/>
      <c r="GK212" s="83"/>
      <c r="GL212" s="83"/>
      <c r="GM212" s="83"/>
      <c r="GN212" s="83"/>
      <c r="GO212" s="83"/>
      <c r="GP212" s="83"/>
      <c r="GQ212" s="83"/>
      <c r="GR212" s="83"/>
      <c r="GS212" s="83"/>
      <c r="GT212" s="83"/>
      <c r="GU212" s="83"/>
      <c r="GV212" s="83"/>
      <c r="GW212" s="83"/>
      <c r="GX212" s="83"/>
      <c r="GY212" s="83"/>
      <c r="GZ212" s="83"/>
      <c r="HA212" s="83"/>
      <c r="HB212" s="83"/>
      <c r="HC212" s="83"/>
      <c r="HD212" s="83"/>
      <c r="HE212" s="83"/>
      <c r="HF212" s="83"/>
      <c r="HG212" s="83"/>
      <c r="HH212" s="83"/>
      <c r="HI212" s="83"/>
      <c r="HJ212" s="83"/>
      <c r="HK212" s="83"/>
      <c r="HL212" s="83"/>
      <c r="HM212" s="83"/>
      <c r="HN212" s="83"/>
      <c r="HO212" s="83"/>
      <c r="HP212" s="83"/>
      <c r="HQ212" s="83"/>
      <c r="HR212" s="83"/>
      <c r="HS212" s="83"/>
      <c r="HT212" s="83"/>
      <c r="HU212" s="83"/>
      <c r="HV212" s="83"/>
      <c r="HW212" s="83"/>
      <c r="HX212" s="83"/>
      <c r="HY212" s="83"/>
      <c r="HZ212" s="83"/>
      <c r="IA212" s="83"/>
      <c r="IB212" s="83"/>
      <c r="IC212" s="83"/>
      <c r="ID212" s="83"/>
      <c r="IE212" s="83"/>
      <c r="IF212" s="83"/>
      <c r="IG212" s="83"/>
      <c r="IH212" s="83"/>
      <c r="II212" s="83"/>
      <c r="IJ212" s="83"/>
      <c r="IK212" s="83"/>
      <c r="IL212" s="83"/>
      <c r="IM212" s="83"/>
      <c r="IN212" s="83"/>
      <c r="IO212" s="83"/>
      <c r="IP212" s="83"/>
      <c r="IQ212" s="83"/>
      <c r="IR212" s="83"/>
      <c r="IS212" s="83"/>
      <c r="IT212" s="83"/>
      <c r="IU212" s="83"/>
      <c r="IV212" s="83"/>
    </row>
    <row r="213" spans="2:256" s="4" customFormat="1" ht="17.25" customHeight="1" x14ac:dyDescent="0.2">
      <c r="B213" s="106">
        <v>191</v>
      </c>
      <c r="C213" s="61"/>
      <c r="D213" s="88"/>
      <c r="E213" s="61"/>
      <c r="F213" s="147"/>
      <c r="G213" s="649"/>
      <c r="H213" s="90"/>
      <c r="I213" s="90"/>
      <c r="J213" s="649"/>
      <c r="K213" s="43"/>
      <c r="L213" s="35" t="str">
        <f t="shared" si="44"/>
        <v/>
      </c>
      <c r="M213" s="35" t="str">
        <f t="shared" si="45"/>
        <v/>
      </c>
      <c r="N213" s="475" t="str">
        <f t="shared" si="46"/>
        <v/>
      </c>
      <c r="O213" s="473" t="str">
        <f t="shared" si="36"/>
        <v/>
      </c>
      <c r="P213" s="37" t="str">
        <f t="shared" si="47"/>
        <v/>
      </c>
      <c r="Q213" s="68" t="str">
        <f t="shared" si="37"/>
        <v/>
      </c>
      <c r="R213" s="42" t="str">
        <f t="shared" si="38"/>
        <v/>
      </c>
      <c r="S213" s="37" t="str">
        <f t="shared" si="48"/>
        <v/>
      </c>
      <c r="T213" s="68" t="str">
        <f t="shared" si="39"/>
        <v/>
      </c>
      <c r="U213" s="42" t="str">
        <f t="shared" si="40"/>
        <v/>
      </c>
      <c r="V213" s="37" t="str">
        <f t="shared" si="49"/>
        <v/>
      </c>
      <c r="W213" s="105" t="str">
        <f t="shared" si="41"/>
        <v/>
      </c>
      <c r="X213" s="41" t="str">
        <f t="shared" si="50"/>
        <v/>
      </c>
      <c r="Y213" s="41" t="str">
        <f t="shared" si="51"/>
        <v/>
      </c>
      <c r="Z213" s="41" t="str">
        <f t="shared" si="52"/>
        <v/>
      </c>
      <c r="AA213" s="72" t="str">
        <f t="shared" si="53"/>
        <v/>
      </c>
      <c r="AB213" s="4" t="str">
        <f t="shared" si="42"/>
        <v>Empty</v>
      </c>
      <c r="AC213" s="4" t="str">
        <f t="shared" si="43"/>
        <v>empty</v>
      </c>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c r="CE213" s="83"/>
      <c r="CF213" s="83"/>
      <c r="CG213" s="83"/>
      <c r="CH213" s="83"/>
      <c r="CI213" s="83"/>
      <c r="CJ213" s="83"/>
      <c r="CK213" s="83"/>
      <c r="CL213" s="83"/>
      <c r="CM213" s="83"/>
      <c r="CN213" s="83"/>
      <c r="CO213" s="83"/>
      <c r="CP213" s="83"/>
      <c r="CQ213" s="83"/>
      <c r="CR213" s="83"/>
      <c r="CS213" s="83"/>
      <c r="CT213" s="83"/>
      <c r="CU213" s="83"/>
      <c r="CV213" s="83"/>
      <c r="CW213" s="83"/>
      <c r="CX213" s="83"/>
      <c r="CY213" s="83"/>
      <c r="CZ213" s="83"/>
      <c r="DA213" s="83"/>
      <c r="DB213" s="83"/>
      <c r="DC213" s="83"/>
      <c r="DD213" s="83"/>
      <c r="DE213" s="83"/>
      <c r="DF213" s="83"/>
      <c r="DG213" s="83"/>
      <c r="DH213" s="83"/>
      <c r="DI213" s="83"/>
      <c r="DJ213" s="83"/>
      <c r="DK213" s="83"/>
      <c r="DL213" s="83"/>
      <c r="DM213" s="83"/>
      <c r="DN213" s="83"/>
      <c r="DO213" s="83"/>
      <c r="DP213" s="83"/>
      <c r="DQ213" s="83"/>
      <c r="DR213" s="83"/>
      <c r="DS213" s="83"/>
      <c r="DT213" s="83"/>
      <c r="DU213" s="83"/>
      <c r="DV213" s="83"/>
      <c r="DW213" s="83"/>
      <c r="DX213" s="83"/>
      <c r="DY213" s="83"/>
      <c r="DZ213" s="83"/>
      <c r="EA213" s="83"/>
      <c r="EB213" s="83"/>
      <c r="EC213" s="83"/>
      <c r="ED213" s="83"/>
      <c r="EE213" s="83"/>
      <c r="EF213" s="83"/>
      <c r="EG213" s="83"/>
      <c r="EH213" s="83"/>
      <c r="EI213" s="83"/>
      <c r="EJ213" s="83"/>
      <c r="EK213" s="83"/>
      <c r="EL213" s="83"/>
      <c r="EM213" s="83"/>
      <c r="EN213" s="83"/>
      <c r="EO213" s="83"/>
      <c r="EP213" s="83"/>
      <c r="EQ213" s="83"/>
      <c r="ER213" s="83"/>
      <c r="ES213" s="83"/>
      <c r="ET213" s="83"/>
      <c r="EU213" s="83"/>
      <c r="EV213" s="83"/>
      <c r="EW213" s="83"/>
      <c r="EX213" s="83"/>
      <c r="EY213" s="83"/>
      <c r="EZ213" s="83"/>
      <c r="FA213" s="83"/>
      <c r="FB213" s="83"/>
      <c r="FC213" s="83"/>
      <c r="FD213" s="83"/>
      <c r="FE213" s="83"/>
      <c r="FF213" s="83"/>
      <c r="FG213" s="83"/>
      <c r="FH213" s="83"/>
      <c r="FI213" s="83"/>
      <c r="FJ213" s="83"/>
      <c r="FK213" s="83"/>
      <c r="FL213" s="83"/>
      <c r="FM213" s="83"/>
      <c r="FN213" s="83"/>
      <c r="FO213" s="83"/>
      <c r="FP213" s="83"/>
      <c r="FQ213" s="83"/>
      <c r="FR213" s="83"/>
      <c r="FS213" s="83"/>
      <c r="FT213" s="83"/>
      <c r="FU213" s="83"/>
      <c r="FV213" s="83"/>
      <c r="FW213" s="83"/>
      <c r="FX213" s="83"/>
      <c r="FY213" s="83"/>
      <c r="FZ213" s="83"/>
      <c r="GA213" s="83"/>
      <c r="GB213" s="83"/>
      <c r="GC213" s="83"/>
      <c r="GD213" s="83"/>
      <c r="GE213" s="83"/>
      <c r="GF213" s="83"/>
      <c r="GG213" s="83"/>
      <c r="GH213" s="83"/>
      <c r="GI213" s="83"/>
      <c r="GJ213" s="83"/>
      <c r="GK213" s="83"/>
      <c r="GL213" s="83"/>
      <c r="GM213" s="83"/>
      <c r="GN213" s="83"/>
      <c r="GO213" s="83"/>
      <c r="GP213" s="83"/>
      <c r="GQ213" s="83"/>
      <c r="GR213" s="83"/>
      <c r="GS213" s="83"/>
      <c r="GT213" s="83"/>
      <c r="GU213" s="83"/>
      <c r="GV213" s="83"/>
      <c r="GW213" s="83"/>
      <c r="GX213" s="83"/>
      <c r="GY213" s="83"/>
      <c r="GZ213" s="83"/>
      <c r="HA213" s="83"/>
      <c r="HB213" s="83"/>
      <c r="HC213" s="83"/>
      <c r="HD213" s="83"/>
      <c r="HE213" s="83"/>
      <c r="HF213" s="83"/>
      <c r="HG213" s="83"/>
      <c r="HH213" s="83"/>
      <c r="HI213" s="83"/>
      <c r="HJ213" s="83"/>
      <c r="HK213" s="83"/>
      <c r="HL213" s="83"/>
      <c r="HM213" s="83"/>
      <c r="HN213" s="83"/>
      <c r="HO213" s="83"/>
      <c r="HP213" s="83"/>
      <c r="HQ213" s="83"/>
      <c r="HR213" s="83"/>
      <c r="HS213" s="83"/>
      <c r="HT213" s="83"/>
      <c r="HU213" s="83"/>
      <c r="HV213" s="83"/>
      <c r="HW213" s="83"/>
      <c r="HX213" s="83"/>
      <c r="HY213" s="83"/>
      <c r="HZ213" s="83"/>
      <c r="IA213" s="83"/>
      <c r="IB213" s="83"/>
      <c r="IC213" s="83"/>
      <c r="ID213" s="83"/>
      <c r="IE213" s="83"/>
      <c r="IF213" s="83"/>
      <c r="IG213" s="83"/>
      <c r="IH213" s="83"/>
      <c r="II213" s="83"/>
      <c r="IJ213" s="83"/>
      <c r="IK213" s="83"/>
      <c r="IL213" s="83"/>
      <c r="IM213" s="83"/>
      <c r="IN213" s="83"/>
      <c r="IO213" s="83"/>
      <c r="IP213" s="83"/>
      <c r="IQ213" s="83"/>
      <c r="IR213" s="83"/>
      <c r="IS213" s="83"/>
      <c r="IT213" s="83"/>
      <c r="IU213" s="83"/>
      <c r="IV213" s="83"/>
    </row>
    <row r="214" spans="2:256" s="4" customFormat="1" ht="17.25" customHeight="1" x14ac:dyDescent="0.2">
      <c r="B214" s="106">
        <v>192</v>
      </c>
      <c r="C214" s="61"/>
      <c r="D214" s="88"/>
      <c r="E214" s="61"/>
      <c r="F214" s="147"/>
      <c r="G214" s="649"/>
      <c r="H214" s="90"/>
      <c r="I214" s="90"/>
      <c r="J214" s="649"/>
      <c r="K214" s="43"/>
      <c r="L214" s="35" t="str">
        <f t="shared" si="44"/>
        <v/>
      </c>
      <c r="M214" s="35" t="str">
        <f t="shared" si="45"/>
        <v/>
      </c>
      <c r="N214" s="475" t="str">
        <f t="shared" si="46"/>
        <v/>
      </c>
      <c r="O214" s="473" t="str">
        <f t="shared" si="36"/>
        <v/>
      </c>
      <c r="P214" s="37" t="str">
        <f t="shared" si="47"/>
        <v/>
      </c>
      <c r="Q214" s="68" t="str">
        <f t="shared" si="37"/>
        <v/>
      </c>
      <c r="R214" s="42" t="str">
        <f t="shared" si="38"/>
        <v/>
      </c>
      <c r="S214" s="37" t="str">
        <f t="shared" si="48"/>
        <v/>
      </c>
      <c r="T214" s="68" t="str">
        <f t="shared" si="39"/>
        <v/>
      </c>
      <c r="U214" s="42" t="str">
        <f t="shared" si="40"/>
        <v/>
      </c>
      <c r="V214" s="37" t="str">
        <f t="shared" si="49"/>
        <v/>
      </c>
      <c r="W214" s="105" t="str">
        <f t="shared" si="41"/>
        <v/>
      </c>
      <c r="X214" s="41" t="str">
        <f t="shared" si="50"/>
        <v/>
      </c>
      <c r="Y214" s="41" t="str">
        <f t="shared" si="51"/>
        <v/>
      </c>
      <c r="Z214" s="41" t="str">
        <f t="shared" si="52"/>
        <v/>
      </c>
      <c r="AA214" s="72" t="str">
        <f t="shared" si="53"/>
        <v/>
      </c>
      <c r="AB214" s="4" t="str">
        <f t="shared" si="42"/>
        <v>Empty</v>
      </c>
      <c r="AC214" s="4" t="str">
        <f t="shared" si="43"/>
        <v>empty</v>
      </c>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c r="CE214" s="83"/>
      <c r="CF214" s="83"/>
      <c r="CG214" s="83"/>
      <c r="CH214" s="83"/>
      <c r="CI214" s="83"/>
      <c r="CJ214" s="83"/>
      <c r="CK214" s="83"/>
      <c r="CL214" s="83"/>
      <c r="CM214" s="83"/>
      <c r="CN214" s="83"/>
      <c r="CO214" s="83"/>
      <c r="CP214" s="83"/>
      <c r="CQ214" s="83"/>
      <c r="CR214" s="83"/>
      <c r="CS214" s="83"/>
      <c r="CT214" s="83"/>
      <c r="CU214" s="83"/>
      <c r="CV214" s="83"/>
      <c r="CW214" s="83"/>
      <c r="CX214" s="83"/>
      <c r="CY214" s="83"/>
      <c r="CZ214" s="83"/>
      <c r="DA214" s="83"/>
      <c r="DB214" s="83"/>
      <c r="DC214" s="83"/>
      <c r="DD214" s="83"/>
      <c r="DE214" s="83"/>
      <c r="DF214" s="83"/>
      <c r="DG214" s="83"/>
      <c r="DH214" s="83"/>
      <c r="DI214" s="83"/>
      <c r="DJ214" s="83"/>
      <c r="DK214" s="83"/>
      <c r="DL214" s="83"/>
      <c r="DM214" s="83"/>
      <c r="DN214" s="83"/>
      <c r="DO214" s="83"/>
      <c r="DP214" s="83"/>
      <c r="DQ214" s="83"/>
      <c r="DR214" s="83"/>
      <c r="DS214" s="83"/>
      <c r="DT214" s="83"/>
      <c r="DU214" s="83"/>
      <c r="DV214" s="83"/>
      <c r="DW214" s="83"/>
      <c r="DX214" s="83"/>
      <c r="DY214" s="83"/>
      <c r="DZ214" s="83"/>
      <c r="EA214" s="83"/>
      <c r="EB214" s="83"/>
      <c r="EC214" s="83"/>
      <c r="ED214" s="83"/>
      <c r="EE214" s="83"/>
      <c r="EF214" s="83"/>
      <c r="EG214" s="83"/>
      <c r="EH214" s="83"/>
      <c r="EI214" s="83"/>
      <c r="EJ214" s="83"/>
      <c r="EK214" s="83"/>
      <c r="EL214" s="83"/>
      <c r="EM214" s="83"/>
      <c r="EN214" s="83"/>
      <c r="EO214" s="83"/>
      <c r="EP214" s="83"/>
      <c r="EQ214" s="83"/>
      <c r="ER214" s="83"/>
      <c r="ES214" s="83"/>
      <c r="ET214" s="83"/>
      <c r="EU214" s="83"/>
      <c r="EV214" s="83"/>
      <c r="EW214" s="83"/>
      <c r="EX214" s="83"/>
      <c r="EY214" s="83"/>
      <c r="EZ214" s="83"/>
      <c r="FA214" s="83"/>
      <c r="FB214" s="83"/>
      <c r="FC214" s="83"/>
      <c r="FD214" s="83"/>
      <c r="FE214" s="83"/>
      <c r="FF214" s="83"/>
      <c r="FG214" s="83"/>
      <c r="FH214" s="83"/>
      <c r="FI214" s="83"/>
      <c r="FJ214" s="83"/>
      <c r="FK214" s="83"/>
      <c r="FL214" s="83"/>
      <c r="FM214" s="83"/>
      <c r="FN214" s="83"/>
      <c r="FO214" s="83"/>
      <c r="FP214" s="83"/>
      <c r="FQ214" s="83"/>
      <c r="FR214" s="83"/>
      <c r="FS214" s="83"/>
      <c r="FT214" s="83"/>
      <c r="FU214" s="83"/>
      <c r="FV214" s="83"/>
      <c r="FW214" s="83"/>
      <c r="FX214" s="83"/>
      <c r="FY214" s="83"/>
      <c r="FZ214" s="83"/>
      <c r="GA214" s="83"/>
      <c r="GB214" s="83"/>
      <c r="GC214" s="83"/>
      <c r="GD214" s="83"/>
      <c r="GE214" s="83"/>
      <c r="GF214" s="83"/>
      <c r="GG214" s="83"/>
      <c r="GH214" s="83"/>
      <c r="GI214" s="83"/>
      <c r="GJ214" s="83"/>
      <c r="GK214" s="83"/>
      <c r="GL214" s="83"/>
      <c r="GM214" s="83"/>
      <c r="GN214" s="83"/>
      <c r="GO214" s="83"/>
      <c r="GP214" s="83"/>
      <c r="GQ214" s="83"/>
      <c r="GR214" s="83"/>
      <c r="GS214" s="83"/>
      <c r="GT214" s="83"/>
      <c r="GU214" s="83"/>
      <c r="GV214" s="83"/>
      <c r="GW214" s="83"/>
      <c r="GX214" s="83"/>
      <c r="GY214" s="83"/>
      <c r="GZ214" s="83"/>
      <c r="HA214" s="83"/>
      <c r="HB214" s="83"/>
      <c r="HC214" s="83"/>
      <c r="HD214" s="83"/>
      <c r="HE214" s="83"/>
      <c r="HF214" s="83"/>
      <c r="HG214" s="83"/>
      <c r="HH214" s="83"/>
      <c r="HI214" s="83"/>
      <c r="HJ214" s="83"/>
      <c r="HK214" s="83"/>
      <c r="HL214" s="83"/>
      <c r="HM214" s="83"/>
      <c r="HN214" s="83"/>
      <c r="HO214" s="83"/>
      <c r="HP214" s="83"/>
      <c r="HQ214" s="83"/>
      <c r="HR214" s="83"/>
      <c r="HS214" s="83"/>
      <c r="HT214" s="83"/>
      <c r="HU214" s="83"/>
      <c r="HV214" s="83"/>
      <c r="HW214" s="83"/>
      <c r="HX214" s="83"/>
      <c r="HY214" s="83"/>
      <c r="HZ214" s="83"/>
      <c r="IA214" s="83"/>
      <c r="IB214" s="83"/>
      <c r="IC214" s="83"/>
      <c r="ID214" s="83"/>
      <c r="IE214" s="83"/>
      <c r="IF214" s="83"/>
      <c r="IG214" s="83"/>
      <c r="IH214" s="83"/>
      <c r="II214" s="83"/>
      <c r="IJ214" s="83"/>
      <c r="IK214" s="83"/>
      <c r="IL214" s="83"/>
      <c r="IM214" s="83"/>
      <c r="IN214" s="83"/>
      <c r="IO214" s="83"/>
      <c r="IP214" s="83"/>
      <c r="IQ214" s="83"/>
      <c r="IR214" s="83"/>
      <c r="IS214" s="83"/>
      <c r="IT214" s="83"/>
      <c r="IU214" s="83"/>
      <c r="IV214" s="83"/>
    </row>
    <row r="215" spans="2:256" s="4" customFormat="1" ht="17.25" customHeight="1" x14ac:dyDescent="0.2">
      <c r="B215" s="106">
        <v>193</v>
      </c>
      <c r="C215" s="61"/>
      <c r="D215" s="88"/>
      <c r="E215" s="61"/>
      <c r="F215" s="147"/>
      <c r="G215" s="649"/>
      <c r="H215" s="90"/>
      <c r="I215" s="90"/>
      <c r="J215" s="649"/>
      <c r="K215" s="43"/>
      <c r="L215" s="35" t="str">
        <f t="shared" si="44"/>
        <v/>
      </c>
      <c r="M215" s="35" t="str">
        <f t="shared" si="45"/>
        <v/>
      </c>
      <c r="N215" s="475" t="str">
        <f t="shared" si="46"/>
        <v/>
      </c>
      <c r="O215" s="473" t="str">
        <f t="shared" ref="O215:O246" si="54">IF($AB$20="Yes","",IF($AB215="Empty","",IF($P$17="","",IF(OR($P215&lt;$O$17,$P215&gt;$Q$17),"NC","yes"))))</f>
        <v/>
      </c>
      <c r="P215" s="37" t="str">
        <f t="shared" si="47"/>
        <v/>
      </c>
      <c r="Q215" s="68" t="str">
        <f t="shared" ref="Q215:Q246" si="55">IF($AB$20="Yes","",IF($AB215="Empty","",IF(O215="yes",($P215/$P$17),IF(OR($P215&lt;$O$17,$P215&gt;$Q$17),($P215/$P$17)))))</f>
        <v/>
      </c>
      <c r="R215" s="42" t="str">
        <f t="shared" ref="R215:R246" si="56">IF($AB$20="Yes","",IF($AB215="Empty","",IF($S$17="","",IF(OR($S215&lt;$R$17,$S215&gt;$T$17),"NC","yes"))))</f>
        <v/>
      </c>
      <c r="S215" s="37" t="str">
        <f t="shared" si="48"/>
        <v/>
      </c>
      <c r="T215" s="68" t="str">
        <f t="shared" ref="T215:T246" si="57">IF($AB$20="Yes","",IF($AB215="Empty","",IF(R215="yes",($S215/$S$17),IF(OR($S215&gt;$R$17,$S215&lt;$T$17),($S215/$S$17)))))</f>
        <v/>
      </c>
      <c r="U215" s="42" t="str">
        <f t="shared" ref="U215:U246" si="58">IF($AB$20="Yes","",IF($AB215="Empty","",IF($V$17="","",IF(OR($V215&lt;$U$17,V215&gt;$W$17),"NC","yes"))))</f>
        <v/>
      </c>
      <c r="V215" s="37" t="str">
        <f t="shared" si="49"/>
        <v/>
      </c>
      <c r="W215" s="105" t="str">
        <f t="shared" ref="W215:W246" si="59">IF($AB$20="Yes","",IF($AB215="Empty","",IF(U215="yes",(V215/V$17),IF(OR(V215&lt;$U$17,V215&gt;W$17),(V215/V$17)))))</f>
        <v/>
      </c>
      <c r="X215" s="41" t="str">
        <f t="shared" si="50"/>
        <v/>
      </c>
      <c r="Y215" s="41" t="str">
        <f t="shared" si="51"/>
        <v/>
      </c>
      <c r="Z215" s="41" t="str">
        <f t="shared" si="52"/>
        <v/>
      </c>
      <c r="AA215" s="72" t="str">
        <f t="shared" si="53"/>
        <v/>
      </c>
      <c r="AB215" s="4" t="str">
        <f t="shared" ref="AB215:AB246" si="60">IF(E215&lt;&gt;"y","Empty","Data")</f>
        <v>Empty</v>
      </c>
      <c r="AC215" s="4" t="str">
        <f t="shared" ref="AC215:AC246" si="61">IF(D215="","empty","data")</f>
        <v>empty</v>
      </c>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c r="CE215" s="83"/>
      <c r="CF215" s="83"/>
      <c r="CG215" s="83"/>
      <c r="CH215" s="83"/>
      <c r="CI215" s="83"/>
      <c r="CJ215" s="83"/>
      <c r="CK215" s="83"/>
      <c r="CL215" s="83"/>
      <c r="CM215" s="83"/>
      <c r="CN215" s="83"/>
      <c r="CO215" s="83"/>
      <c r="CP215" s="83"/>
      <c r="CQ215" s="83"/>
      <c r="CR215" s="83"/>
      <c r="CS215" s="83"/>
      <c r="CT215" s="83"/>
      <c r="CU215" s="83"/>
      <c r="CV215" s="83"/>
      <c r="CW215" s="83"/>
      <c r="CX215" s="83"/>
      <c r="CY215" s="83"/>
      <c r="CZ215" s="83"/>
      <c r="DA215" s="83"/>
      <c r="DB215" s="83"/>
      <c r="DC215" s="83"/>
      <c r="DD215" s="83"/>
      <c r="DE215" s="83"/>
      <c r="DF215" s="83"/>
      <c r="DG215" s="83"/>
      <c r="DH215" s="83"/>
      <c r="DI215" s="83"/>
      <c r="DJ215" s="83"/>
      <c r="DK215" s="83"/>
      <c r="DL215" s="83"/>
      <c r="DM215" s="83"/>
      <c r="DN215" s="83"/>
      <c r="DO215" s="83"/>
      <c r="DP215" s="83"/>
      <c r="DQ215" s="83"/>
      <c r="DR215" s="83"/>
      <c r="DS215" s="83"/>
      <c r="DT215" s="83"/>
      <c r="DU215" s="83"/>
      <c r="DV215" s="83"/>
      <c r="DW215" s="83"/>
      <c r="DX215" s="83"/>
      <c r="DY215" s="83"/>
      <c r="DZ215" s="83"/>
      <c r="EA215" s="83"/>
      <c r="EB215" s="83"/>
      <c r="EC215" s="83"/>
      <c r="ED215" s="83"/>
      <c r="EE215" s="83"/>
      <c r="EF215" s="83"/>
      <c r="EG215" s="83"/>
      <c r="EH215" s="83"/>
      <c r="EI215" s="83"/>
      <c r="EJ215" s="83"/>
      <c r="EK215" s="83"/>
      <c r="EL215" s="83"/>
      <c r="EM215" s="83"/>
      <c r="EN215" s="83"/>
      <c r="EO215" s="83"/>
      <c r="EP215" s="83"/>
      <c r="EQ215" s="83"/>
      <c r="ER215" s="83"/>
      <c r="ES215" s="83"/>
      <c r="ET215" s="83"/>
      <c r="EU215" s="83"/>
      <c r="EV215" s="83"/>
      <c r="EW215" s="83"/>
      <c r="EX215" s="83"/>
      <c r="EY215" s="83"/>
      <c r="EZ215" s="83"/>
      <c r="FA215" s="83"/>
      <c r="FB215" s="83"/>
      <c r="FC215" s="83"/>
      <c r="FD215" s="83"/>
      <c r="FE215" s="83"/>
      <c r="FF215" s="83"/>
      <c r="FG215" s="83"/>
      <c r="FH215" s="83"/>
      <c r="FI215" s="83"/>
      <c r="FJ215" s="83"/>
      <c r="FK215" s="83"/>
      <c r="FL215" s="83"/>
      <c r="FM215" s="83"/>
      <c r="FN215" s="83"/>
      <c r="FO215" s="83"/>
      <c r="FP215" s="83"/>
      <c r="FQ215" s="83"/>
      <c r="FR215" s="83"/>
      <c r="FS215" s="83"/>
      <c r="FT215" s="83"/>
      <c r="FU215" s="83"/>
      <c r="FV215" s="83"/>
      <c r="FW215" s="83"/>
      <c r="FX215" s="83"/>
      <c r="FY215" s="83"/>
      <c r="FZ215" s="83"/>
      <c r="GA215" s="83"/>
      <c r="GB215" s="83"/>
      <c r="GC215" s="83"/>
      <c r="GD215" s="83"/>
      <c r="GE215" s="83"/>
      <c r="GF215" s="83"/>
      <c r="GG215" s="83"/>
      <c r="GH215" s="83"/>
      <c r="GI215" s="83"/>
      <c r="GJ215" s="83"/>
      <c r="GK215" s="83"/>
      <c r="GL215" s="83"/>
      <c r="GM215" s="83"/>
      <c r="GN215" s="83"/>
      <c r="GO215" s="83"/>
      <c r="GP215" s="83"/>
      <c r="GQ215" s="83"/>
      <c r="GR215" s="83"/>
      <c r="GS215" s="83"/>
      <c r="GT215" s="83"/>
      <c r="GU215" s="83"/>
      <c r="GV215" s="83"/>
      <c r="GW215" s="83"/>
      <c r="GX215" s="83"/>
      <c r="GY215" s="83"/>
      <c r="GZ215" s="83"/>
      <c r="HA215" s="83"/>
      <c r="HB215" s="83"/>
      <c r="HC215" s="83"/>
      <c r="HD215" s="83"/>
      <c r="HE215" s="83"/>
      <c r="HF215" s="83"/>
      <c r="HG215" s="83"/>
      <c r="HH215" s="83"/>
      <c r="HI215" s="83"/>
      <c r="HJ215" s="83"/>
      <c r="HK215" s="83"/>
      <c r="HL215" s="83"/>
      <c r="HM215" s="83"/>
      <c r="HN215" s="83"/>
      <c r="HO215" s="83"/>
      <c r="HP215" s="83"/>
      <c r="HQ215" s="83"/>
      <c r="HR215" s="83"/>
      <c r="HS215" s="83"/>
      <c r="HT215" s="83"/>
      <c r="HU215" s="83"/>
      <c r="HV215" s="83"/>
      <c r="HW215" s="83"/>
      <c r="HX215" s="83"/>
      <c r="HY215" s="83"/>
      <c r="HZ215" s="83"/>
      <c r="IA215" s="83"/>
      <c r="IB215" s="83"/>
      <c r="IC215" s="83"/>
      <c r="ID215" s="83"/>
      <c r="IE215" s="83"/>
      <c r="IF215" s="83"/>
      <c r="IG215" s="83"/>
      <c r="IH215" s="83"/>
      <c r="II215" s="83"/>
      <c r="IJ215" s="83"/>
      <c r="IK215" s="83"/>
      <c r="IL215" s="83"/>
      <c r="IM215" s="83"/>
      <c r="IN215" s="83"/>
      <c r="IO215" s="83"/>
      <c r="IP215" s="83"/>
      <c r="IQ215" s="83"/>
      <c r="IR215" s="83"/>
      <c r="IS215" s="83"/>
      <c r="IT215" s="83"/>
      <c r="IU215" s="83"/>
      <c r="IV215" s="83"/>
    </row>
    <row r="216" spans="2:256" s="4" customFormat="1" ht="17.25" customHeight="1" x14ac:dyDescent="0.2">
      <c r="B216" s="106">
        <v>194</v>
      </c>
      <c r="C216" s="61"/>
      <c r="D216" s="88"/>
      <c r="E216" s="61"/>
      <c r="F216" s="147"/>
      <c r="G216" s="649"/>
      <c r="H216" s="90"/>
      <c r="I216" s="90"/>
      <c r="J216" s="649"/>
      <c r="K216" s="43"/>
      <c r="L216" s="35" t="str">
        <f>IF($Y$22=0,"",IF($AB216="Empty","",IF($H216="","",IF($G216="","",IF($H216/$G216&gt;=$L$22,"yes","NC")))))</f>
        <v/>
      </c>
      <c r="M216" s="35" t="str">
        <f>IF($Z$22=0,"",IF($AB216="Empty","",IF($I216="","",IF($I216="","",IF($I216/$G216&gt;=$M$22,"yes","NC")))))</f>
        <v/>
      </c>
      <c r="N216" s="475" t="str">
        <f>IF($AA$22=0,"",IF($AB216="Empty","",IF($J216="","",IF($J216="","",IF($G216/$J216&lt;=$N$22,"yes","NC")))))</f>
        <v/>
      </c>
      <c r="O216" s="473" t="str">
        <f t="shared" si="54"/>
        <v/>
      </c>
      <c r="P216" s="37" t="str">
        <f>IF($AB$20="Yes","",IF($AB216="Empty","",$H216/$G216))</f>
        <v/>
      </c>
      <c r="Q216" s="68" t="str">
        <f>IF($AB$20="Yes","",IF($AB216="Empty","",IF(O216="yes",($P216/$P$17),IF(OR($P216&lt;$O$17,$P216&gt;$Q$17),($P216/$P$17)))))</f>
        <v/>
      </c>
      <c r="R216" s="42" t="str">
        <f t="shared" si="56"/>
        <v/>
      </c>
      <c r="S216" s="37" t="str">
        <f>IF($AB$20="Yes","",IF($AB216="Empty","",$I216/$G216))</f>
        <v/>
      </c>
      <c r="T216" s="68" t="str">
        <f>IF($AB$20="Yes","",IF($AB216="Empty","",IF(R216="yes",($S216/$S$17),IF(OR($S216&gt;$R$17,$S216&lt;$T$17),($S216/$S$17)))))</f>
        <v/>
      </c>
      <c r="U216" s="42" t="str">
        <f>IF($AB$20="Yes","",IF($AB216="Empty","",IF($V$17="","",IF(OR($V216&lt;$U$17,V216&gt;$W$17),"NC","yes"))))</f>
        <v/>
      </c>
      <c r="V216" s="37" t="str">
        <f>IF($AB$20="Yes","",IF($AB216="Empty","",$G216/$J216))</f>
        <v/>
      </c>
      <c r="W216" s="105" t="str">
        <f>IF($AB$20="Yes","",IF($AB216="Empty","",IF(U216="yes",(V216/V$17),IF(OR(V216&lt;$U$17,V216&gt;W$17),(V216/V$17)))))</f>
        <v/>
      </c>
      <c r="X216" s="41" t="str">
        <f>IF($AC216="empty","",IF($AB216="Empty",$G216,""))</f>
        <v/>
      </c>
      <c r="Y216" s="41" t="str">
        <f>IF($AC216="empty","",IF($AB216="Empty",$H216,""))</f>
        <v/>
      </c>
      <c r="Z216" s="41" t="str">
        <f>IF($AC216="empty","",IF($AB216="Empty",$I216,""))</f>
        <v/>
      </c>
      <c r="AA216" s="72" t="str">
        <f>IF($AC216="empty","",IF($AB216="Empty",$J216,""))</f>
        <v/>
      </c>
      <c r="AB216" s="4" t="str">
        <f>IF(E216&lt;&gt;"y","Empty","Data")</f>
        <v>Empty</v>
      </c>
      <c r="AC216" s="4" t="str">
        <f>IF(D216="","empty","data")</f>
        <v>empty</v>
      </c>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c r="CE216" s="83"/>
      <c r="CF216" s="83"/>
      <c r="CG216" s="83"/>
      <c r="CH216" s="83"/>
      <c r="CI216" s="83"/>
      <c r="CJ216" s="83"/>
      <c r="CK216" s="83"/>
      <c r="CL216" s="83"/>
      <c r="CM216" s="83"/>
      <c r="CN216" s="83"/>
      <c r="CO216" s="83"/>
      <c r="CP216" s="83"/>
      <c r="CQ216" s="83"/>
      <c r="CR216" s="83"/>
      <c r="CS216" s="83"/>
      <c r="CT216" s="83"/>
      <c r="CU216" s="83"/>
      <c r="CV216" s="83"/>
      <c r="CW216" s="83"/>
      <c r="CX216" s="83"/>
      <c r="CY216" s="83"/>
      <c r="CZ216" s="83"/>
      <c r="DA216" s="83"/>
      <c r="DB216" s="83"/>
      <c r="DC216" s="83"/>
      <c r="DD216" s="83"/>
      <c r="DE216" s="83"/>
      <c r="DF216" s="83"/>
      <c r="DG216" s="83"/>
      <c r="DH216" s="83"/>
      <c r="DI216" s="83"/>
      <c r="DJ216" s="83"/>
      <c r="DK216" s="83"/>
      <c r="DL216" s="83"/>
      <c r="DM216" s="83"/>
      <c r="DN216" s="83"/>
      <c r="DO216" s="83"/>
      <c r="DP216" s="83"/>
      <c r="DQ216" s="83"/>
      <c r="DR216" s="83"/>
      <c r="DS216" s="83"/>
      <c r="DT216" s="83"/>
      <c r="DU216" s="83"/>
      <c r="DV216" s="83"/>
      <c r="DW216" s="83"/>
      <c r="DX216" s="83"/>
      <c r="DY216" s="83"/>
      <c r="DZ216" s="83"/>
      <c r="EA216" s="83"/>
      <c r="EB216" s="83"/>
      <c r="EC216" s="83"/>
      <c r="ED216" s="83"/>
      <c r="EE216" s="83"/>
      <c r="EF216" s="83"/>
      <c r="EG216" s="83"/>
      <c r="EH216" s="83"/>
      <c r="EI216" s="83"/>
      <c r="EJ216" s="83"/>
      <c r="EK216" s="83"/>
      <c r="EL216" s="83"/>
      <c r="EM216" s="83"/>
      <c r="EN216" s="83"/>
      <c r="EO216" s="83"/>
      <c r="EP216" s="83"/>
      <c r="EQ216" s="83"/>
      <c r="ER216" s="83"/>
      <c r="ES216" s="83"/>
      <c r="ET216" s="83"/>
      <c r="EU216" s="83"/>
      <c r="EV216" s="83"/>
      <c r="EW216" s="83"/>
      <c r="EX216" s="83"/>
      <c r="EY216" s="83"/>
      <c r="EZ216" s="83"/>
      <c r="FA216" s="83"/>
      <c r="FB216" s="83"/>
      <c r="FC216" s="83"/>
      <c r="FD216" s="83"/>
      <c r="FE216" s="83"/>
      <c r="FF216" s="83"/>
      <c r="FG216" s="83"/>
      <c r="FH216" s="83"/>
      <c r="FI216" s="83"/>
      <c r="FJ216" s="83"/>
      <c r="FK216" s="83"/>
      <c r="FL216" s="83"/>
      <c r="FM216" s="83"/>
      <c r="FN216" s="83"/>
      <c r="FO216" s="83"/>
      <c r="FP216" s="83"/>
      <c r="FQ216" s="83"/>
      <c r="FR216" s="83"/>
      <c r="FS216" s="83"/>
      <c r="FT216" s="83"/>
      <c r="FU216" s="83"/>
      <c r="FV216" s="83"/>
      <c r="FW216" s="83"/>
      <c r="FX216" s="83"/>
      <c r="FY216" s="83"/>
      <c r="FZ216" s="83"/>
      <c r="GA216" s="83"/>
      <c r="GB216" s="83"/>
      <c r="GC216" s="83"/>
      <c r="GD216" s="83"/>
      <c r="GE216" s="83"/>
      <c r="GF216" s="83"/>
      <c r="GG216" s="83"/>
      <c r="GH216" s="83"/>
      <c r="GI216" s="83"/>
      <c r="GJ216" s="83"/>
      <c r="GK216" s="83"/>
      <c r="GL216" s="83"/>
      <c r="GM216" s="83"/>
      <c r="GN216" s="83"/>
      <c r="GO216" s="83"/>
      <c r="GP216" s="83"/>
      <c r="GQ216" s="83"/>
      <c r="GR216" s="83"/>
      <c r="GS216" s="83"/>
      <c r="GT216" s="83"/>
      <c r="GU216" s="83"/>
      <c r="GV216" s="83"/>
      <c r="GW216" s="83"/>
      <c r="GX216" s="83"/>
      <c r="GY216" s="83"/>
      <c r="GZ216" s="83"/>
      <c r="HA216" s="83"/>
      <c r="HB216" s="83"/>
      <c r="HC216" s="83"/>
      <c r="HD216" s="83"/>
      <c r="HE216" s="83"/>
      <c r="HF216" s="83"/>
      <c r="HG216" s="83"/>
      <c r="HH216" s="83"/>
      <c r="HI216" s="83"/>
      <c r="HJ216" s="83"/>
      <c r="HK216" s="83"/>
      <c r="HL216" s="83"/>
      <c r="HM216" s="83"/>
      <c r="HN216" s="83"/>
      <c r="HO216" s="83"/>
      <c r="HP216" s="83"/>
      <c r="HQ216" s="83"/>
      <c r="HR216" s="83"/>
      <c r="HS216" s="83"/>
      <c r="HT216" s="83"/>
      <c r="HU216" s="83"/>
      <c r="HV216" s="83"/>
      <c r="HW216" s="83"/>
      <c r="HX216" s="83"/>
      <c r="HY216" s="83"/>
      <c r="HZ216" s="83"/>
      <c r="IA216" s="83"/>
      <c r="IB216" s="83"/>
      <c r="IC216" s="83"/>
      <c r="ID216" s="83"/>
      <c r="IE216" s="83"/>
      <c r="IF216" s="83"/>
      <c r="IG216" s="83"/>
      <c r="IH216" s="83"/>
      <c r="II216" s="83"/>
      <c r="IJ216" s="83"/>
      <c r="IK216" s="83"/>
      <c r="IL216" s="83"/>
      <c r="IM216" s="83"/>
      <c r="IN216" s="83"/>
      <c r="IO216" s="83"/>
      <c r="IP216" s="83"/>
      <c r="IQ216" s="83"/>
      <c r="IR216" s="83"/>
      <c r="IS216" s="83"/>
      <c r="IT216" s="83"/>
      <c r="IU216" s="83"/>
      <c r="IV216" s="83"/>
    </row>
    <row r="217" spans="2:256" s="4" customFormat="1" ht="17.25" customHeight="1" x14ac:dyDescent="0.2">
      <c r="B217" s="106">
        <v>195</v>
      </c>
      <c r="C217" s="61"/>
      <c r="D217" s="88"/>
      <c r="E217" s="61"/>
      <c r="F217" s="147"/>
      <c r="G217" s="649"/>
      <c r="H217" s="90"/>
      <c r="I217" s="90"/>
      <c r="J217" s="649"/>
      <c r="K217" s="43"/>
      <c r="L217" s="35" t="str">
        <f>IF($Y$22=0,"",IF($AB217="Empty","",IF($H217="","",IF($G217="","",IF($H217/$G217&gt;=$L$22,"yes","NC")))))</f>
        <v/>
      </c>
      <c r="M217" s="35" t="str">
        <f>IF($Z$22=0,"",IF($AB217="Empty","",IF($I217="","",IF($I217="","",IF($I217/$G217&gt;=$M$22,"yes","NC")))))</f>
        <v/>
      </c>
      <c r="N217" s="475" t="str">
        <f>IF($AA$22=0,"",IF($AB217="Empty","",IF($J217="","",IF($J217="","",IF($G217/$J217&lt;=$N$22,"yes","NC")))))</f>
        <v/>
      </c>
      <c r="O217" s="473" t="str">
        <f t="shared" si="54"/>
        <v/>
      </c>
      <c r="P217" s="37" t="str">
        <f>IF($AB$20="Yes","",IF($AB217="Empty","",$H217/$G217))</f>
        <v/>
      </c>
      <c r="Q217" s="68" t="str">
        <f>IF($AB$20="Yes","",IF($AB217="Empty","",IF(O217="yes",($P217/$P$17),IF(OR($P217&lt;$O$17,$P217&gt;$Q$17),($P217/$P$17)))))</f>
        <v/>
      </c>
      <c r="R217" s="42" t="str">
        <f t="shared" si="56"/>
        <v/>
      </c>
      <c r="S217" s="37" t="str">
        <f>IF($AB$20="Yes","",IF($AB217="Empty","",$I217/$G217))</f>
        <v/>
      </c>
      <c r="T217" s="68" t="str">
        <f>IF($AB$20="Yes","",IF($AB217="Empty","",IF(R217="yes",($S217/$S$17),IF(OR($S217&gt;$R$17,$S217&lt;$T$17),($S217/$S$17)))))</f>
        <v/>
      </c>
      <c r="U217" s="42" t="str">
        <f>IF($AB$20="Yes","",IF($AB217="Empty","",IF($V$17="","",IF(OR($V217&lt;$U$17,V217&gt;$W$17),"NC","yes"))))</f>
        <v/>
      </c>
      <c r="V217" s="37" t="str">
        <f>IF($AB$20="Yes","",IF($AB217="Empty","",$G217/$J217))</f>
        <v/>
      </c>
      <c r="W217" s="105" t="str">
        <f>IF($AB$20="Yes","",IF($AB217="Empty","",IF(U217="yes",(V217/V$17),IF(OR(V217&lt;$U$17,V217&gt;W$17),(V217/V$17)))))</f>
        <v/>
      </c>
      <c r="X217" s="41" t="str">
        <f>IF($AC217="empty","",IF($AB217="Empty",$G217,""))</f>
        <v/>
      </c>
      <c r="Y217" s="41" t="str">
        <f>IF($AC217="empty","",IF($AB217="Empty",$H217,""))</f>
        <v/>
      </c>
      <c r="Z217" s="41" t="str">
        <f>IF($AC217="empty","",IF($AB217="Empty",$I217,""))</f>
        <v/>
      </c>
      <c r="AA217" s="72" t="str">
        <f>IF($AC217="empty","",IF($AB217="Empty",$J217,""))</f>
        <v/>
      </c>
      <c r="AB217" s="4" t="str">
        <f>IF(E217&lt;&gt;"y","Empty","Data")</f>
        <v>Empty</v>
      </c>
      <c r="AC217" s="4" t="str">
        <f>IF(D217="","empty","data")</f>
        <v>empty</v>
      </c>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c r="CE217" s="83"/>
      <c r="CF217" s="83"/>
      <c r="CG217" s="83"/>
      <c r="CH217" s="83"/>
      <c r="CI217" s="83"/>
      <c r="CJ217" s="83"/>
      <c r="CK217" s="83"/>
      <c r="CL217" s="83"/>
      <c r="CM217" s="83"/>
      <c r="CN217" s="83"/>
      <c r="CO217" s="83"/>
      <c r="CP217" s="83"/>
      <c r="CQ217" s="83"/>
      <c r="CR217" s="83"/>
      <c r="CS217" s="83"/>
      <c r="CT217" s="83"/>
      <c r="CU217" s="83"/>
      <c r="CV217" s="83"/>
      <c r="CW217" s="83"/>
      <c r="CX217" s="83"/>
      <c r="CY217" s="83"/>
      <c r="CZ217" s="83"/>
      <c r="DA217" s="83"/>
      <c r="DB217" s="83"/>
      <c r="DC217" s="83"/>
      <c r="DD217" s="83"/>
      <c r="DE217" s="83"/>
      <c r="DF217" s="83"/>
      <c r="DG217" s="83"/>
      <c r="DH217" s="83"/>
      <c r="DI217" s="83"/>
      <c r="DJ217" s="83"/>
      <c r="DK217" s="83"/>
      <c r="DL217" s="83"/>
      <c r="DM217" s="83"/>
      <c r="DN217" s="83"/>
      <c r="DO217" s="83"/>
      <c r="DP217" s="83"/>
      <c r="DQ217" s="83"/>
      <c r="DR217" s="83"/>
      <c r="DS217" s="83"/>
      <c r="DT217" s="83"/>
      <c r="DU217" s="83"/>
      <c r="DV217" s="83"/>
      <c r="DW217" s="83"/>
      <c r="DX217" s="83"/>
      <c r="DY217" s="83"/>
      <c r="DZ217" s="83"/>
      <c r="EA217" s="83"/>
      <c r="EB217" s="83"/>
      <c r="EC217" s="83"/>
      <c r="ED217" s="83"/>
      <c r="EE217" s="83"/>
      <c r="EF217" s="83"/>
      <c r="EG217" s="83"/>
      <c r="EH217" s="83"/>
      <c r="EI217" s="83"/>
      <c r="EJ217" s="83"/>
      <c r="EK217" s="83"/>
      <c r="EL217" s="83"/>
      <c r="EM217" s="83"/>
      <c r="EN217" s="83"/>
      <c r="EO217" s="83"/>
      <c r="EP217" s="83"/>
      <c r="EQ217" s="83"/>
      <c r="ER217" s="83"/>
      <c r="ES217" s="83"/>
      <c r="ET217" s="83"/>
      <c r="EU217" s="83"/>
      <c r="EV217" s="83"/>
      <c r="EW217" s="83"/>
      <c r="EX217" s="83"/>
      <c r="EY217" s="83"/>
      <c r="EZ217" s="83"/>
      <c r="FA217" s="83"/>
      <c r="FB217" s="83"/>
      <c r="FC217" s="83"/>
      <c r="FD217" s="83"/>
      <c r="FE217" s="83"/>
      <c r="FF217" s="83"/>
      <c r="FG217" s="83"/>
      <c r="FH217" s="83"/>
      <c r="FI217" s="83"/>
      <c r="FJ217" s="83"/>
      <c r="FK217" s="83"/>
      <c r="FL217" s="83"/>
      <c r="FM217" s="83"/>
      <c r="FN217" s="83"/>
      <c r="FO217" s="83"/>
      <c r="FP217" s="83"/>
      <c r="FQ217" s="83"/>
      <c r="FR217" s="83"/>
      <c r="FS217" s="83"/>
      <c r="FT217" s="83"/>
      <c r="FU217" s="83"/>
      <c r="FV217" s="83"/>
      <c r="FW217" s="83"/>
      <c r="FX217" s="83"/>
      <c r="FY217" s="83"/>
      <c r="FZ217" s="83"/>
      <c r="GA217" s="83"/>
      <c r="GB217" s="83"/>
      <c r="GC217" s="83"/>
      <c r="GD217" s="83"/>
      <c r="GE217" s="83"/>
      <c r="GF217" s="83"/>
      <c r="GG217" s="83"/>
      <c r="GH217" s="83"/>
      <c r="GI217" s="83"/>
      <c r="GJ217" s="83"/>
      <c r="GK217" s="83"/>
      <c r="GL217" s="83"/>
      <c r="GM217" s="83"/>
      <c r="GN217" s="83"/>
      <c r="GO217" s="83"/>
      <c r="GP217" s="83"/>
      <c r="GQ217" s="83"/>
      <c r="GR217" s="83"/>
      <c r="GS217" s="83"/>
      <c r="GT217" s="83"/>
      <c r="GU217" s="83"/>
      <c r="GV217" s="83"/>
      <c r="GW217" s="83"/>
      <c r="GX217" s="83"/>
      <c r="GY217" s="83"/>
      <c r="GZ217" s="83"/>
      <c r="HA217" s="83"/>
      <c r="HB217" s="83"/>
      <c r="HC217" s="83"/>
      <c r="HD217" s="83"/>
      <c r="HE217" s="83"/>
      <c r="HF217" s="83"/>
      <c r="HG217" s="83"/>
      <c r="HH217" s="83"/>
      <c r="HI217" s="83"/>
      <c r="HJ217" s="83"/>
      <c r="HK217" s="83"/>
      <c r="HL217" s="83"/>
      <c r="HM217" s="83"/>
      <c r="HN217" s="83"/>
      <c r="HO217" s="83"/>
      <c r="HP217" s="83"/>
      <c r="HQ217" s="83"/>
      <c r="HR217" s="83"/>
      <c r="HS217" s="83"/>
      <c r="HT217" s="83"/>
      <c r="HU217" s="83"/>
      <c r="HV217" s="83"/>
      <c r="HW217" s="83"/>
      <c r="HX217" s="83"/>
      <c r="HY217" s="83"/>
      <c r="HZ217" s="83"/>
      <c r="IA217" s="83"/>
      <c r="IB217" s="83"/>
      <c r="IC217" s="83"/>
      <c r="ID217" s="83"/>
      <c r="IE217" s="83"/>
      <c r="IF217" s="83"/>
      <c r="IG217" s="83"/>
      <c r="IH217" s="83"/>
      <c r="II217" s="83"/>
      <c r="IJ217" s="83"/>
      <c r="IK217" s="83"/>
      <c r="IL217" s="83"/>
      <c r="IM217" s="83"/>
      <c r="IN217" s="83"/>
      <c r="IO217" s="83"/>
      <c r="IP217" s="83"/>
      <c r="IQ217" s="83"/>
      <c r="IR217" s="83"/>
      <c r="IS217" s="83"/>
      <c r="IT217" s="83"/>
      <c r="IU217" s="83"/>
      <c r="IV217" s="83"/>
    </row>
    <row r="218" spans="2:256" s="4" customFormat="1" ht="17.25" customHeight="1" x14ac:dyDescent="0.2">
      <c r="B218" s="106">
        <v>196</v>
      </c>
      <c r="C218" s="61"/>
      <c r="D218" s="88"/>
      <c r="E218" s="61"/>
      <c r="F218" s="147"/>
      <c r="G218" s="649"/>
      <c r="H218" s="90"/>
      <c r="I218" s="90"/>
      <c r="J218" s="649"/>
      <c r="K218" s="43"/>
      <c r="L218" s="35" t="str">
        <f>IF($Y$22=0,"",IF($AB218="Empty","",IF($H218="","",IF($G218="","",IF($H218/$G218&gt;=$L$22,"yes","NC")))))</f>
        <v/>
      </c>
      <c r="M218" s="35" t="str">
        <f>IF($Z$22=0,"",IF($AB218="Empty","",IF($I218="","",IF($I218="","",IF($I218/$G218&gt;=$M$22,"yes","NC")))))</f>
        <v/>
      </c>
      <c r="N218" s="475" t="str">
        <f>IF($AA$22=0,"",IF($AB218="Empty","",IF($J218="","",IF($J218="","",IF($G218/$J218&lt;=$N$22,"yes","NC")))))</f>
        <v/>
      </c>
      <c r="O218" s="473" t="str">
        <f t="shared" si="54"/>
        <v/>
      </c>
      <c r="P218" s="37" t="str">
        <f>IF($AB$20="Yes","",IF($AB218="Empty","",$H218/$G218))</f>
        <v/>
      </c>
      <c r="Q218" s="68" t="str">
        <f>IF($AB$20="Yes","",IF($AB218="Empty","",IF(O218="yes",($P218/$P$17),IF(OR($P218&lt;$O$17,$P218&gt;$Q$17),($P218/$P$17)))))</f>
        <v/>
      </c>
      <c r="R218" s="42" t="str">
        <f t="shared" si="56"/>
        <v/>
      </c>
      <c r="S218" s="37" t="str">
        <f>IF($AB$20="Yes","",IF($AB218="Empty","",$I218/$G218))</f>
        <v/>
      </c>
      <c r="T218" s="68" t="str">
        <f>IF($AB$20="Yes","",IF($AB218="Empty","",IF(R218="yes",($S218/$S$17),IF(OR($S218&gt;$R$17,$S218&lt;$T$17),($S218/$S$17)))))</f>
        <v/>
      </c>
      <c r="U218" s="42" t="str">
        <f>IF($AB$20="Yes","",IF($AB218="Empty","",IF($V$17="","",IF(OR($V218&lt;$U$17,V218&gt;$W$17),"NC","yes"))))</f>
        <v/>
      </c>
      <c r="V218" s="37" t="str">
        <f>IF($AB$20="Yes","",IF($AB218="Empty","",$G218/$J218))</f>
        <v/>
      </c>
      <c r="W218" s="105" t="str">
        <f>IF($AB$20="Yes","",IF($AB218="Empty","",IF(U218="yes",(V218/V$17),IF(OR(V218&lt;$U$17,V218&gt;W$17),(V218/V$17)))))</f>
        <v/>
      </c>
      <c r="X218" s="41" t="str">
        <f>IF($AC218="empty","",IF($AB218="Empty",$G218,""))</f>
        <v/>
      </c>
      <c r="Y218" s="41" t="str">
        <f>IF($AC218="empty","",IF($AB218="Empty",$H218,""))</f>
        <v/>
      </c>
      <c r="Z218" s="41" t="str">
        <f>IF($AC218="empty","",IF($AB218="Empty",$I218,""))</f>
        <v/>
      </c>
      <c r="AA218" s="72" t="str">
        <f>IF($AC218="empty","",IF($AB218="Empty",$J218,""))</f>
        <v/>
      </c>
      <c r="AB218" s="4" t="str">
        <f>IF(E218&lt;&gt;"y","Empty","Data")</f>
        <v>Empty</v>
      </c>
      <c r="AC218" s="4" t="str">
        <f>IF(D218="","empty","data")</f>
        <v>empty</v>
      </c>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c r="CE218" s="83"/>
      <c r="CF218" s="83"/>
      <c r="CG218" s="83"/>
      <c r="CH218" s="83"/>
      <c r="CI218" s="83"/>
      <c r="CJ218" s="83"/>
      <c r="CK218" s="83"/>
      <c r="CL218" s="83"/>
      <c r="CM218" s="83"/>
      <c r="CN218" s="83"/>
      <c r="CO218" s="83"/>
      <c r="CP218" s="83"/>
      <c r="CQ218" s="83"/>
      <c r="CR218" s="83"/>
      <c r="CS218" s="83"/>
      <c r="CT218" s="83"/>
      <c r="CU218" s="83"/>
      <c r="CV218" s="83"/>
      <c r="CW218" s="83"/>
      <c r="CX218" s="83"/>
      <c r="CY218" s="83"/>
      <c r="CZ218" s="83"/>
      <c r="DA218" s="83"/>
      <c r="DB218" s="83"/>
      <c r="DC218" s="83"/>
      <c r="DD218" s="83"/>
      <c r="DE218" s="83"/>
      <c r="DF218" s="83"/>
      <c r="DG218" s="83"/>
      <c r="DH218" s="83"/>
      <c r="DI218" s="83"/>
      <c r="DJ218" s="83"/>
      <c r="DK218" s="83"/>
      <c r="DL218" s="83"/>
      <c r="DM218" s="83"/>
      <c r="DN218" s="83"/>
      <c r="DO218" s="83"/>
      <c r="DP218" s="83"/>
      <c r="DQ218" s="83"/>
      <c r="DR218" s="83"/>
      <c r="DS218" s="83"/>
      <c r="DT218" s="83"/>
      <c r="DU218" s="83"/>
      <c r="DV218" s="83"/>
      <c r="DW218" s="83"/>
      <c r="DX218" s="83"/>
      <c r="DY218" s="83"/>
      <c r="DZ218" s="83"/>
      <c r="EA218" s="83"/>
      <c r="EB218" s="83"/>
      <c r="EC218" s="83"/>
      <c r="ED218" s="83"/>
      <c r="EE218" s="83"/>
      <c r="EF218" s="83"/>
      <c r="EG218" s="83"/>
      <c r="EH218" s="83"/>
      <c r="EI218" s="83"/>
      <c r="EJ218" s="83"/>
      <c r="EK218" s="83"/>
      <c r="EL218" s="83"/>
      <c r="EM218" s="83"/>
      <c r="EN218" s="83"/>
      <c r="EO218" s="83"/>
      <c r="EP218" s="83"/>
      <c r="EQ218" s="83"/>
      <c r="ER218" s="83"/>
      <c r="ES218" s="83"/>
      <c r="ET218" s="83"/>
      <c r="EU218" s="83"/>
      <c r="EV218" s="83"/>
      <c r="EW218" s="83"/>
      <c r="EX218" s="83"/>
      <c r="EY218" s="83"/>
      <c r="EZ218" s="83"/>
      <c r="FA218" s="83"/>
      <c r="FB218" s="83"/>
      <c r="FC218" s="83"/>
      <c r="FD218" s="83"/>
      <c r="FE218" s="83"/>
      <c r="FF218" s="83"/>
      <c r="FG218" s="83"/>
      <c r="FH218" s="83"/>
      <c r="FI218" s="83"/>
      <c r="FJ218" s="83"/>
      <c r="FK218" s="83"/>
      <c r="FL218" s="83"/>
      <c r="FM218" s="83"/>
      <c r="FN218" s="83"/>
      <c r="FO218" s="83"/>
      <c r="FP218" s="83"/>
      <c r="FQ218" s="83"/>
      <c r="FR218" s="83"/>
      <c r="FS218" s="83"/>
      <c r="FT218" s="83"/>
      <c r="FU218" s="83"/>
      <c r="FV218" s="83"/>
      <c r="FW218" s="83"/>
      <c r="FX218" s="83"/>
      <c r="FY218" s="83"/>
      <c r="FZ218" s="83"/>
      <c r="GA218" s="83"/>
      <c r="GB218" s="83"/>
      <c r="GC218" s="83"/>
      <c r="GD218" s="83"/>
      <c r="GE218" s="83"/>
      <c r="GF218" s="83"/>
      <c r="GG218" s="83"/>
      <c r="GH218" s="83"/>
      <c r="GI218" s="83"/>
      <c r="GJ218" s="83"/>
      <c r="GK218" s="83"/>
      <c r="GL218" s="83"/>
      <c r="GM218" s="83"/>
      <c r="GN218" s="83"/>
      <c r="GO218" s="83"/>
      <c r="GP218" s="83"/>
      <c r="GQ218" s="83"/>
      <c r="GR218" s="83"/>
      <c r="GS218" s="83"/>
      <c r="GT218" s="83"/>
      <c r="GU218" s="83"/>
      <c r="GV218" s="83"/>
      <c r="GW218" s="83"/>
      <c r="GX218" s="83"/>
      <c r="GY218" s="83"/>
      <c r="GZ218" s="83"/>
      <c r="HA218" s="83"/>
      <c r="HB218" s="83"/>
      <c r="HC218" s="83"/>
      <c r="HD218" s="83"/>
      <c r="HE218" s="83"/>
      <c r="HF218" s="83"/>
      <c r="HG218" s="83"/>
      <c r="HH218" s="83"/>
      <c r="HI218" s="83"/>
      <c r="HJ218" s="83"/>
      <c r="HK218" s="83"/>
      <c r="HL218" s="83"/>
      <c r="HM218" s="83"/>
      <c r="HN218" s="83"/>
      <c r="HO218" s="83"/>
      <c r="HP218" s="83"/>
      <c r="HQ218" s="83"/>
      <c r="HR218" s="83"/>
      <c r="HS218" s="83"/>
      <c r="HT218" s="83"/>
      <c r="HU218" s="83"/>
      <c r="HV218" s="83"/>
      <c r="HW218" s="83"/>
      <c r="HX218" s="83"/>
      <c r="HY218" s="83"/>
      <c r="HZ218" s="83"/>
      <c r="IA218" s="83"/>
      <c r="IB218" s="83"/>
      <c r="IC218" s="83"/>
      <c r="ID218" s="83"/>
      <c r="IE218" s="83"/>
      <c r="IF218" s="83"/>
      <c r="IG218" s="83"/>
      <c r="IH218" s="83"/>
      <c r="II218" s="83"/>
      <c r="IJ218" s="83"/>
      <c r="IK218" s="83"/>
      <c r="IL218" s="83"/>
      <c r="IM218" s="83"/>
      <c r="IN218" s="83"/>
      <c r="IO218" s="83"/>
      <c r="IP218" s="83"/>
      <c r="IQ218" s="83"/>
      <c r="IR218" s="83"/>
      <c r="IS218" s="83"/>
      <c r="IT218" s="83"/>
      <c r="IU218" s="83"/>
      <c r="IV218" s="83"/>
    </row>
    <row r="219" spans="2:256" s="4" customFormat="1" ht="17.25" customHeight="1" x14ac:dyDescent="0.2">
      <c r="B219" s="106">
        <v>197</v>
      </c>
      <c r="C219" s="61"/>
      <c r="D219" s="88"/>
      <c r="E219" s="61"/>
      <c r="F219" s="147"/>
      <c r="G219" s="649"/>
      <c r="H219" s="90"/>
      <c r="I219" s="90"/>
      <c r="J219" s="649"/>
      <c r="K219" s="43"/>
      <c r="L219" s="35" t="str">
        <f t="shared" ref="L219:L246" si="62">IF($Y$22=0,"",IF($AB219="Empty","",IF($H219="","",IF($G219="","",IF($H219/$G219&gt;=$L$22,"yes","NC")))))</f>
        <v/>
      </c>
      <c r="M219" s="35" t="str">
        <f t="shared" ref="M219:M246" si="63">IF($Z$22=0,"",IF($AB219="Empty","",IF($I219="","",IF($I219="","",IF($I219/$G219&gt;=$M$22,"yes","NC")))))</f>
        <v/>
      </c>
      <c r="N219" s="475" t="str">
        <f t="shared" ref="N219:N246" si="64">IF($AA$22=0,"",IF($AB219="Empty","",IF($J219="","",IF($J219="","",IF($G219/$J219&lt;=$N$22,"yes","NC")))))</f>
        <v/>
      </c>
      <c r="O219" s="473" t="str">
        <f t="shared" si="54"/>
        <v/>
      </c>
      <c r="P219" s="37" t="str">
        <f t="shared" ref="P219:P246" si="65">IF($AB$20="Yes","",IF($AB219="Empty","",$H219/$G219))</f>
        <v/>
      </c>
      <c r="Q219" s="68" t="str">
        <f t="shared" si="55"/>
        <v/>
      </c>
      <c r="R219" s="42" t="str">
        <f t="shared" si="56"/>
        <v/>
      </c>
      <c r="S219" s="37" t="str">
        <f t="shared" ref="S219:S246" si="66">IF($AB$20="Yes","",IF($AB219="Empty","",$I219/$G219))</f>
        <v/>
      </c>
      <c r="T219" s="68" t="str">
        <f t="shared" si="57"/>
        <v/>
      </c>
      <c r="U219" s="42" t="str">
        <f t="shared" si="58"/>
        <v/>
      </c>
      <c r="V219" s="37" t="str">
        <f t="shared" ref="V219:V246" si="67">IF($AB$20="Yes","",IF($AB219="Empty","",$G219/$J219))</f>
        <v/>
      </c>
      <c r="W219" s="105" t="str">
        <f t="shared" si="59"/>
        <v/>
      </c>
      <c r="X219" s="41" t="str">
        <f t="shared" ref="X219:X246" si="68">IF($AC219="empty","",IF($AB219="Empty",$G219,""))</f>
        <v/>
      </c>
      <c r="Y219" s="41" t="str">
        <f t="shared" ref="Y219:Y246" si="69">IF($AC219="empty","",IF($AB219="Empty",$H219,""))</f>
        <v/>
      </c>
      <c r="Z219" s="41" t="str">
        <f t="shared" ref="Z219:Z246" si="70">IF($AC219="empty","",IF($AB219="Empty",$I219,""))</f>
        <v/>
      </c>
      <c r="AA219" s="72" t="str">
        <f t="shared" ref="AA219:AA246" si="71">IF($AC219="empty","",IF($AB219="Empty",$J219,""))</f>
        <v/>
      </c>
      <c r="AB219" s="4" t="str">
        <f t="shared" si="60"/>
        <v>Empty</v>
      </c>
      <c r="AC219" s="4" t="str">
        <f t="shared" si="61"/>
        <v>empty</v>
      </c>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c r="CE219" s="83"/>
      <c r="CF219" s="83"/>
      <c r="CG219" s="83"/>
      <c r="CH219" s="83"/>
      <c r="CI219" s="83"/>
      <c r="CJ219" s="83"/>
      <c r="CK219" s="83"/>
      <c r="CL219" s="83"/>
      <c r="CM219" s="83"/>
      <c r="CN219" s="83"/>
      <c r="CO219" s="83"/>
      <c r="CP219" s="83"/>
      <c r="CQ219" s="83"/>
      <c r="CR219" s="83"/>
      <c r="CS219" s="83"/>
      <c r="CT219" s="83"/>
      <c r="CU219" s="83"/>
      <c r="CV219" s="83"/>
      <c r="CW219" s="83"/>
      <c r="CX219" s="83"/>
      <c r="CY219" s="83"/>
      <c r="CZ219" s="83"/>
      <c r="DA219" s="83"/>
      <c r="DB219" s="83"/>
      <c r="DC219" s="83"/>
      <c r="DD219" s="83"/>
      <c r="DE219" s="83"/>
      <c r="DF219" s="83"/>
      <c r="DG219" s="83"/>
      <c r="DH219" s="83"/>
      <c r="DI219" s="83"/>
      <c r="DJ219" s="83"/>
      <c r="DK219" s="83"/>
      <c r="DL219" s="83"/>
      <c r="DM219" s="83"/>
      <c r="DN219" s="83"/>
      <c r="DO219" s="83"/>
      <c r="DP219" s="83"/>
      <c r="DQ219" s="83"/>
      <c r="DR219" s="83"/>
      <c r="DS219" s="83"/>
      <c r="DT219" s="83"/>
      <c r="DU219" s="83"/>
      <c r="DV219" s="83"/>
      <c r="DW219" s="83"/>
      <c r="DX219" s="83"/>
      <c r="DY219" s="83"/>
      <c r="DZ219" s="83"/>
      <c r="EA219" s="83"/>
      <c r="EB219" s="83"/>
      <c r="EC219" s="83"/>
      <c r="ED219" s="83"/>
      <c r="EE219" s="83"/>
      <c r="EF219" s="83"/>
      <c r="EG219" s="83"/>
      <c r="EH219" s="83"/>
      <c r="EI219" s="83"/>
      <c r="EJ219" s="83"/>
      <c r="EK219" s="83"/>
      <c r="EL219" s="83"/>
      <c r="EM219" s="83"/>
      <c r="EN219" s="83"/>
      <c r="EO219" s="83"/>
      <c r="EP219" s="83"/>
      <c r="EQ219" s="83"/>
      <c r="ER219" s="83"/>
      <c r="ES219" s="83"/>
      <c r="ET219" s="83"/>
      <c r="EU219" s="83"/>
      <c r="EV219" s="83"/>
      <c r="EW219" s="83"/>
      <c r="EX219" s="83"/>
      <c r="EY219" s="83"/>
      <c r="EZ219" s="83"/>
      <c r="FA219" s="83"/>
      <c r="FB219" s="83"/>
      <c r="FC219" s="83"/>
      <c r="FD219" s="83"/>
      <c r="FE219" s="83"/>
      <c r="FF219" s="83"/>
      <c r="FG219" s="83"/>
      <c r="FH219" s="83"/>
      <c r="FI219" s="83"/>
      <c r="FJ219" s="83"/>
      <c r="FK219" s="83"/>
      <c r="FL219" s="83"/>
      <c r="FM219" s="83"/>
      <c r="FN219" s="83"/>
      <c r="FO219" s="83"/>
      <c r="FP219" s="83"/>
      <c r="FQ219" s="83"/>
      <c r="FR219" s="83"/>
      <c r="FS219" s="83"/>
      <c r="FT219" s="83"/>
      <c r="FU219" s="83"/>
      <c r="FV219" s="83"/>
      <c r="FW219" s="83"/>
      <c r="FX219" s="83"/>
      <c r="FY219" s="83"/>
      <c r="FZ219" s="83"/>
      <c r="GA219" s="83"/>
      <c r="GB219" s="83"/>
      <c r="GC219" s="83"/>
      <c r="GD219" s="83"/>
      <c r="GE219" s="83"/>
      <c r="GF219" s="83"/>
      <c r="GG219" s="83"/>
      <c r="GH219" s="83"/>
      <c r="GI219" s="83"/>
      <c r="GJ219" s="83"/>
      <c r="GK219" s="83"/>
      <c r="GL219" s="83"/>
      <c r="GM219" s="83"/>
      <c r="GN219" s="83"/>
      <c r="GO219" s="83"/>
      <c r="GP219" s="83"/>
      <c r="GQ219" s="83"/>
      <c r="GR219" s="83"/>
      <c r="GS219" s="83"/>
      <c r="GT219" s="83"/>
      <c r="GU219" s="83"/>
      <c r="GV219" s="83"/>
      <c r="GW219" s="83"/>
      <c r="GX219" s="83"/>
      <c r="GY219" s="83"/>
      <c r="GZ219" s="83"/>
      <c r="HA219" s="83"/>
      <c r="HB219" s="83"/>
      <c r="HC219" s="83"/>
      <c r="HD219" s="83"/>
      <c r="HE219" s="83"/>
      <c r="HF219" s="83"/>
      <c r="HG219" s="83"/>
      <c r="HH219" s="83"/>
      <c r="HI219" s="83"/>
      <c r="HJ219" s="83"/>
      <c r="HK219" s="83"/>
      <c r="HL219" s="83"/>
      <c r="HM219" s="83"/>
      <c r="HN219" s="83"/>
      <c r="HO219" s="83"/>
      <c r="HP219" s="83"/>
      <c r="HQ219" s="83"/>
      <c r="HR219" s="83"/>
      <c r="HS219" s="83"/>
      <c r="HT219" s="83"/>
      <c r="HU219" s="83"/>
      <c r="HV219" s="83"/>
      <c r="HW219" s="83"/>
      <c r="HX219" s="83"/>
      <c r="HY219" s="83"/>
      <c r="HZ219" s="83"/>
      <c r="IA219" s="83"/>
      <c r="IB219" s="83"/>
      <c r="IC219" s="83"/>
      <c r="ID219" s="83"/>
      <c r="IE219" s="83"/>
      <c r="IF219" s="83"/>
      <c r="IG219" s="83"/>
      <c r="IH219" s="83"/>
      <c r="II219" s="83"/>
      <c r="IJ219" s="83"/>
      <c r="IK219" s="83"/>
      <c r="IL219" s="83"/>
      <c r="IM219" s="83"/>
      <c r="IN219" s="83"/>
      <c r="IO219" s="83"/>
      <c r="IP219" s="83"/>
      <c r="IQ219" s="83"/>
      <c r="IR219" s="83"/>
      <c r="IS219" s="83"/>
      <c r="IT219" s="83"/>
      <c r="IU219" s="83"/>
      <c r="IV219" s="83"/>
    </row>
    <row r="220" spans="2:256" s="4" customFormat="1" ht="17.25" customHeight="1" x14ac:dyDescent="0.2">
      <c r="B220" s="106">
        <v>198</v>
      </c>
      <c r="C220" s="61"/>
      <c r="D220" s="88"/>
      <c r="E220" s="61"/>
      <c r="F220" s="147"/>
      <c r="G220" s="649"/>
      <c r="H220" s="90"/>
      <c r="I220" s="90"/>
      <c r="J220" s="649"/>
      <c r="K220" s="43"/>
      <c r="L220" s="35" t="str">
        <f t="shared" si="62"/>
        <v/>
      </c>
      <c r="M220" s="35" t="str">
        <f t="shared" si="63"/>
        <v/>
      </c>
      <c r="N220" s="475" t="str">
        <f t="shared" si="64"/>
        <v/>
      </c>
      <c r="O220" s="473" t="str">
        <f t="shared" si="54"/>
        <v/>
      </c>
      <c r="P220" s="37" t="str">
        <f t="shared" si="65"/>
        <v/>
      </c>
      <c r="Q220" s="68" t="str">
        <f t="shared" si="55"/>
        <v/>
      </c>
      <c r="R220" s="42" t="str">
        <f t="shared" si="56"/>
        <v/>
      </c>
      <c r="S220" s="37" t="str">
        <f t="shared" si="66"/>
        <v/>
      </c>
      <c r="T220" s="68" t="str">
        <f t="shared" si="57"/>
        <v/>
      </c>
      <c r="U220" s="42" t="str">
        <f t="shared" si="58"/>
        <v/>
      </c>
      <c r="V220" s="37" t="str">
        <f t="shared" si="67"/>
        <v/>
      </c>
      <c r="W220" s="105" t="str">
        <f t="shared" si="59"/>
        <v/>
      </c>
      <c r="X220" s="41" t="str">
        <f t="shared" si="68"/>
        <v/>
      </c>
      <c r="Y220" s="41" t="str">
        <f t="shared" si="69"/>
        <v/>
      </c>
      <c r="Z220" s="41" t="str">
        <f t="shared" si="70"/>
        <v/>
      </c>
      <c r="AA220" s="72" t="str">
        <f t="shared" si="71"/>
        <v/>
      </c>
      <c r="AB220" s="4" t="str">
        <f t="shared" si="60"/>
        <v>Empty</v>
      </c>
      <c r="AC220" s="4" t="str">
        <f t="shared" si="61"/>
        <v>empty</v>
      </c>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c r="CE220" s="83"/>
      <c r="CF220" s="83"/>
      <c r="CG220" s="83"/>
      <c r="CH220" s="83"/>
      <c r="CI220" s="83"/>
      <c r="CJ220" s="83"/>
      <c r="CK220" s="83"/>
      <c r="CL220" s="83"/>
      <c r="CM220" s="83"/>
      <c r="CN220" s="83"/>
      <c r="CO220" s="83"/>
      <c r="CP220" s="83"/>
      <c r="CQ220" s="83"/>
      <c r="CR220" s="83"/>
      <c r="CS220" s="83"/>
      <c r="CT220" s="83"/>
      <c r="CU220" s="83"/>
      <c r="CV220" s="83"/>
      <c r="CW220" s="83"/>
      <c r="CX220" s="83"/>
      <c r="CY220" s="83"/>
      <c r="CZ220" s="83"/>
      <c r="DA220" s="83"/>
      <c r="DB220" s="83"/>
      <c r="DC220" s="83"/>
      <c r="DD220" s="83"/>
      <c r="DE220" s="83"/>
      <c r="DF220" s="83"/>
      <c r="DG220" s="83"/>
      <c r="DH220" s="83"/>
      <c r="DI220" s="83"/>
      <c r="DJ220" s="83"/>
      <c r="DK220" s="83"/>
      <c r="DL220" s="83"/>
      <c r="DM220" s="83"/>
      <c r="DN220" s="83"/>
      <c r="DO220" s="83"/>
      <c r="DP220" s="83"/>
      <c r="DQ220" s="83"/>
      <c r="DR220" s="83"/>
      <c r="DS220" s="83"/>
      <c r="DT220" s="83"/>
      <c r="DU220" s="83"/>
      <c r="DV220" s="83"/>
      <c r="DW220" s="83"/>
      <c r="DX220" s="83"/>
      <c r="DY220" s="83"/>
      <c r="DZ220" s="83"/>
      <c r="EA220" s="83"/>
      <c r="EB220" s="83"/>
      <c r="EC220" s="83"/>
      <c r="ED220" s="83"/>
      <c r="EE220" s="83"/>
      <c r="EF220" s="83"/>
      <c r="EG220" s="83"/>
      <c r="EH220" s="83"/>
      <c r="EI220" s="83"/>
      <c r="EJ220" s="83"/>
      <c r="EK220" s="83"/>
      <c r="EL220" s="83"/>
      <c r="EM220" s="83"/>
      <c r="EN220" s="83"/>
      <c r="EO220" s="83"/>
      <c r="EP220" s="83"/>
      <c r="EQ220" s="83"/>
      <c r="ER220" s="83"/>
      <c r="ES220" s="83"/>
      <c r="ET220" s="83"/>
      <c r="EU220" s="83"/>
      <c r="EV220" s="83"/>
      <c r="EW220" s="83"/>
      <c r="EX220" s="83"/>
      <c r="EY220" s="83"/>
      <c r="EZ220" s="83"/>
      <c r="FA220" s="83"/>
      <c r="FB220" s="83"/>
      <c r="FC220" s="83"/>
      <c r="FD220" s="83"/>
      <c r="FE220" s="83"/>
      <c r="FF220" s="83"/>
      <c r="FG220" s="83"/>
      <c r="FH220" s="83"/>
      <c r="FI220" s="83"/>
      <c r="FJ220" s="83"/>
      <c r="FK220" s="83"/>
      <c r="FL220" s="83"/>
      <c r="FM220" s="83"/>
      <c r="FN220" s="83"/>
      <c r="FO220" s="83"/>
      <c r="FP220" s="83"/>
      <c r="FQ220" s="83"/>
      <c r="FR220" s="83"/>
      <c r="FS220" s="83"/>
      <c r="FT220" s="83"/>
      <c r="FU220" s="83"/>
      <c r="FV220" s="83"/>
      <c r="FW220" s="83"/>
      <c r="FX220" s="83"/>
      <c r="FY220" s="83"/>
      <c r="FZ220" s="83"/>
      <c r="GA220" s="83"/>
      <c r="GB220" s="83"/>
      <c r="GC220" s="83"/>
      <c r="GD220" s="83"/>
      <c r="GE220" s="83"/>
      <c r="GF220" s="83"/>
      <c r="GG220" s="83"/>
      <c r="GH220" s="83"/>
      <c r="GI220" s="83"/>
      <c r="GJ220" s="83"/>
      <c r="GK220" s="83"/>
      <c r="GL220" s="83"/>
      <c r="GM220" s="83"/>
      <c r="GN220" s="83"/>
      <c r="GO220" s="83"/>
      <c r="GP220" s="83"/>
      <c r="GQ220" s="83"/>
      <c r="GR220" s="83"/>
      <c r="GS220" s="83"/>
      <c r="GT220" s="83"/>
      <c r="GU220" s="83"/>
      <c r="GV220" s="83"/>
      <c r="GW220" s="83"/>
      <c r="GX220" s="83"/>
      <c r="GY220" s="83"/>
      <c r="GZ220" s="83"/>
      <c r="HA220" s="83"/>
      <c r="HB220" s="83"/>
      <c r="HC220" s="83"/>
      <c r="HD220" s="83"/>
      <c r="HE220" s="83"/>
      <c r="HF220" s="83"/>
      <c r="HG220" s="83"/>
      <c r="HH220" s="83"/>
      <c r="HI220" s="83"/>
      <c r="HJ220" s="83"/>
      <c r="HK220" s="83"/>
      <c r="HL220" s="83"/>
      <c r="HM220" s="83"/>
      <c r="HN220" s="83"/>
      <c r="HO220" s="83"/>
      <c r="HP220" s="83"/>
      <c r="HQ220" s="83"/>
      <c r="HR220" s="83"/>
      <c r="HS220" s="83"/>
      <c r="HT220" s="83"/>
      <c r="HU220" s="83"/>
      <c r="HV220" s="83"/>
      <c r="HW220" s="83"/>
      <c r="HX220" s="83"/>
      <c r="HY220" s="83"/>
      <c r="HZ220" s="83"/>
      <c r="IA220" s="83"/>
      <c r="IB220" s="83"/>
      <c r="IC220" s="83"/>
      <c r="ID220" s="83"/>
      <c r="IE220" s="83"/>
      <c r="IF220" s="83"/>
      <c r="IG220" s="83"/>
      <c r="IH220" s="83"/>
      <c r="II220" s="83"/>
      <c r="IJ220" s="83"/>
      <c r="IK220" s="83"/>
      <c r="IL220" s="83"/>
      <c r="IM220" s="83"/>
      <c r="IN220" s="83"/>
      <c r="IO220" s="83"/>
      <c r="IP220" s="83"/>
      <c r="IQ220" s="83"/>
      <c r="IR220" s="83"/>
      <c r="IS220" s="83"/>
      <c r="IT220" s="83"/>
      <c r="IU220" s="83"/>
      <c r="IV220" s="83"/>
    </row>
    <row r="221" spans="2:256" s="4" customFormat="1" ht="17.25" customHeight="1" x14ac:dyDescent="0.2">
      <c r="B221" s="106">
        <v>199</v>
      </c>
      <c r="C221" s="61"/>
      <c r="D221" s="88"/>
      <c r="E221" s="61"/>
      <c r="F221" s="147"/>
      <c r="G221" s="649"/>
      <c r="H221" s="90"/>
      <c r="I221" s="90"/>
      <c r="J221" s="649"/>
      <c r="K221" s="43"/>
      <c r="L221" s="35" t="str">
        <f t="shared" si="62"/>
        <v/>
      </c>
      <c r="M221" s="35" t="str">
        <f t="shared" si="63"/>
        <v/>
      </c>
      <c r="N221" s="475" t="str">
        <f t="shared" si="64"/>
        <v/>
      </c>
      <c r="O221" s="473" t="str">
        <f t="shared" si="54"/>
        <v/>
      </c>
      <c r="P221" s="37" t="str">
        <f t="shared" si="65"/>
        <v/>
      </c>
      <c r="Q221" s="68" t="str">
        <f t="shared" si="55"/>
        <v/>
      </c>
      <c r="R221" s="42" t="str">
        <f t="shared" si="56"/>
        <v/>
      </c>
      <c r="S221" s="37" t="str">
        <f t="shared" si="66"/>
        <v/>
      </c>
      <c r="T221" s="68" t="str">
        <f t="shared" si="57"/>
        <v/>
      </c>
      <c r="U221" s="42" t="str">
        <f t="shared" si="58"/>
        <v/>
      </c>
      <c r="V221" s="37" t="str">
        <f t="shared" si="67"/>
        <v/>
      </c>
      <c r="W221" s="105" t="str">
        <f t="shared" si="59"/>
        <v/>
      </c>
      <c r="X221" s="41" t="str">
        <f t="shared" si="68"/>
        <v/>
      </c>
      <c r="Y221" s="41" t="str">
        <f t="shared" si="69"/>
        <v/>
      </c>
      <c r="Z221" s="41" t="str">
        <f t="shared" si="70"/>
        <v/>
      </c>
      <c r="AA221" s="72" t="str">
        <f t="shared" si="71"/>
        <v/>
      </c>
      <c r="AB221" s="4" t="str">
        <f t="shared" si="60"/>
        <v>Empty</v>
      </c>
      <c r="AC221" s="4" t="str">
        <f t="shared" si="61"/>
        <v>empty</v>
      </c>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c r="EA221" s="83"/>
      <c r="EB221" s="83"/>
      <c r="EC221" s="83"/>
      <c r="ED221" s="83"/>
      <c r="EE221" s="83"/>
      <c r="EF221" s="83"/>
      <c r="EG221" s="83"/>
      <c r="EH221" s="83"/>
      <c r="EI221" s="83"/>
      <c r="EJ221" s="83"/>
      <c r="EK221" s="83"/>
      <c r="EL221" s="83"/>
      <c r="EM221" s="83"/>
      <c r="EN221" s="83"/>
      <c r="EO221" s="83"/>
      <c r="EP221" s="83"/>
      <c r="EQ221" s="83"/>
      <c r="ER221" s="83"/>
      <c r="ES221" s="83"/>
      <c r="ET221" s="83"/>
      <c r="EU221" s="83"/>
      <c r="EV221" s="83"/>
      <c r="EW221" s="83"/>
      <c r="EX221" s="83"/>
      <c r="EY221" s="83"/>
      <c r="EZ221" s="83"/>
      <c r="FA221" s="83"/>
      <c r="FB221" s="83"/>
      <c r="FC221" s="83"/>
      <c r="FD221" s="83"/>
      <c r="FE221" s="83"/>
      <c r="FF221" s="83"/>
      <c r="FG221" s="83"/>
      <c r="FH221" s="83"/>
      <c r="FI221" s="83"/>
      <c r="FJ221" s="83"/>
      <c r="FK221" s="83"/>
      <c r="FL221" s="83"/>
      <c r="FM221" s="83"/>
      <c r="FN221" s="83"/>
      <c r="FO221" s="83"/>
      <c r="FP221" s="83"/>
      <c r="FQ221" s="83"/>
      <c r="FR221" s="83"/>
      <c r="FS221" s="83"/>
      <c r="FT221" s="83"/>
      <c r="FU221" s="83"/>
      <c r="FV221" s="83"/>
      <c r="FW221" s="83"/>
      <c r="FX221" s="83"/>
      <c r="FY221" s="83"/>
      <c r="FZ221" s="83"/>
      <c r="GA221" s="83"/>
      <c r="GB221" s="83"/>
      <c r="GC221" s="83"/>
      <c r="GD221" s="83"/>
      <c r="GE221" s="83"/>
      <c r="GF221" s="83"/>
      <c r="GG221" s="83"/>
      <c r="GH221" s="83"/>
      <c r="GI221" s="83"/>
      <c r="GJ221" s="83"/>
      <c r="GK221" s="83"/>
      <c r="GL221" s="83"/>
      <c r="GM221" s="83"/>
      <c r="GN221" s="83"/>
      <c r="GO221" s="83"/>
      <c r="GP221" s="83"/>
      <c r="GQ221" s="83"/>
      <c r="GR221" s="83"/>
      <c r="GS221" s="83"/>
      <c r="GT221" s="83"/>
      <c r="GU221" s="83"/>
      <c r="GV221" s="83"/>
      <c r="GW221" s="83"/>
      <c r="GX221" s="83"/>
      <c r="GY221" s="83"/>
      <c r="GZ221" s="83"/>
      <c r="HA221" s="83"/>
      <c r="HB221" s="83"/>
      <c r="HC221" s="83"/>
      <c r="HD221" s="83"/>
      <c r="HE221" s="83"/>
      <c r="HF221" s="83"/>
      <c r="HG221" s="83"/>
      <c r="HH221" s="83"/>
      <c r="HI221" s="83"/>
      <c r="HJ221" s="83"/>
      <c r="HK221" s="83"/>
      <c r="HL221" s="83"/>
      <c r="HM221" s="83"/>
      <c r="HN221" s="83"/>
      <c r="HO221" s="83"/>
      <c r="HP221" s="83"/>
      <c r="HQ221" s="83"/>
      <c r="HR221" s="83"/>
      <c r="HS221" s="83"/>
      <c r="HT221" s="83"/>
      <c r="HU221" s="83"/>
      <c r="HV221" s="83"/>
      <c r="HW221" s="83"/>
      <c r="HX221" s="83"/>
      <c r="HY221" s="83"/>
      <c r="HZ221" s="83"/>
      <c r="IA221" s="83"/>
      <c r="IB221" s="83"/>
      <c r="IC221" s="83"/>
      <c r="ID221" s="83"/>
      <c r="IE221" s="83"/>
      <c r="IF221" s="83"/>
      <c r="IG221" s="83"/>
      <c r="IH221" s="83"/>
      <c r="II221" s="83"/>
      <c r="IJ221" s="83"/>
      <c r="IK221" s="83"/>
      <c r="IL221" s="83"/>
      <c r="IM221" s="83"/>
      <c r="IN221" s="83"/>
      <c r="IO221" s="83"/>
      <c r="IP221" s="83"/>
      <c r="IQ221" s="83"/>
      <c r="IR221" s="83"/>
      <c r="IS221" s="83"/>
      <c r="IT221" s="83"/>
      <c r="IU221" s="83"/>
      <c r="IV221" s="83"/>
    </row>
    <row r="222" spans="2:256" s="4" customFormat="1" ht="17.25" customHeight="1" x14ac:dyDescent="0.2">
      <c r="B222" s="106">
        <v>200</v>
      </c>
      <c r="C222" s="61"/>
      <c r="D222" s="88"/>
      <c r="E222" s="61"/>
      <c r="F222" s="147"/>
      <c r="G222" s="649"/>
      <c r="H222" s="90"/>
      <c r="I222" s="90"/>
      <c r="J222" s="649"/>
      <c r="K222" s="43"/>
      <c r="L222" s="35" t="str">
        <f t="shared" si="62"/>
        <v/>
      </c>
      <c r="M222" s="35" t="str">
        <f t="shared" si="63"/>
        <v/>
      </c>
      <c r="N222" s="475" t="str">
        <f t="shared" si="64"/>
        <v/>
      </c>
      <c r="O222" s="473" t="str">
        <f t="shared" si="54"/>
        <v/>
      </c>
      <c r="P222" s="37" t="str">
        <f t="shared" si="65"/>
        <v/>
      </c>
      <c r="Q222" s="68" t="str">
        <f t="shared" si="55"/>
        <v/>
      </c>
      <c r="R222" s="42" t="str">
        <f t="shared" si="56"/>
        <v/>
      </c>
      <c r="S222" s="37" t="str">
        <f t="shared" si="66"/>
        <v/>
      </c>
      <c r="T222" s="68" t="str">
        <f t="shared" si="57"/>
        <v/>
      </c>
      <c r="U222" s="42" t="str">
        <f t="shared" si="58"/>
        <v/>
      </c>
      <c r="V222" s="37" t="str">
        <f t="shared" si="67"/>
        <v/>
      </c>
      <c r="W222" s="105" t="str">
        <f t="shared" si="59"/>
        <v/>
      </c>
      <c r="X222" s="41" t="str">
        <f t="shared" si="68"/>
        <v/>
      </c>
      <c r="Y222" s="41" t="str">
        <f t="shared" si="69"/>
        <v/>
      </c>
      <c r="Z222" s="41" t="str">
        <f t="shared" si="70"/>
        <v/>
      </c>
      <c r="AA222" s="72" t="str">
        <f t="shared" si="71"/>
        <v/>
      </c>
      <c r="AB222" s="4" t="str">
        <f t="shared" si="60"/>
        <v>Empty</v>
      </c>
      <c r="AC222" s="4" t="str">
        <f t="shared" si="61"/>
        <v>empty</v>
      </c>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c r="EA222" s="83"/>
      <c r="EB222" s="83"/>
      <c r="EC222" s="83"/>
      <c r="ED222" s="83"/>
      <c r="EE222" s="83"/>
      <c r="EF222" s="83"/>
      <c r="EG222" s="83"/>
      <c r="EH222" s="83"/>
      <c r="EI222" s="83"/>
      <c r="EJ222" s="83"/>
      <c r="EK222" s="83"/>
      <c r="EL222" s="83"/>
      <c r="EM222" s="83"/>
      <c r="EN222" s="83"/>
      <c r="EO222" s="83"/>
      <c r="EP222" s="83"/>
      <c r="EQ222" s="83"/>
      <c r="ER222" s="83"/>
      <c r="ES222" s="83"/>
      <c r="ET222" s="83"/>
      <c r="EU222" s="83"/>
      <c r="EV222" s="83"/>
      <c r="EW222" s="83"/>
      <c r="EX222" s="83"/>
      <c r="EY222" s="83"/>
      <c r="EZ222" s="83"/>
      <c r="FA222" s="83"/>
      <c r="FB222" s="83"/>
      <c r="FC222" s="83"/>
      <c r="FD222" s="83"/>
      <c r="FE222" s="83"/>
      <c r="FF222" s="83"/>
      <c r="FG222" s="83"/>
      <c r="FH222" s="83"/>
      <c r="FI222" s="83"/>
      <c r="FJ222" s="83"/>
      <c r="FK222" s="83"/>
      <c r="FL222" s="83"/>
      <c r="FM222" s="83"/>
      <c r="FN222" s="83"/>
      <c r="FO222" s="83"/>
      <c r="FP222" s="83"/>
      <c r="FQ222" s="83"/>
      <c r="FR222" s="83"/>
      <c r="FS222" s="83"/>
      <c r="FT222" s="83"/>
      <c r="FU222" s="83"/>
      <c r="FV222" s="83"/>
      <c r="FW222" s="83"/>
      <c r="FX222" s="83"/>
      <c r="FY222" s="83"/>
      <c r="FZ222" s="83"/>
      <c r="GA222" s="83"/>
      <c r="GB222" s="83"/>
      <c r="GC222" s="83"/>
      <c r="GD222" s="83"/>
      <c r="GE222" s="83"/>
      <c r="GF222" s="83"/>
      <c r="GG222" s="83"/>
      <c r="GH222" s="83"/>
      <c r="GI222" s="83"/>
      <c r="GJ222" s="83"/>
      <c r="GK222" s="83"/>
      <c r="GL222" s="83"/>
      <c r="GM222" s="83"/>
      <c r="GN222" s="83"/>
      <c r="GO222" s="83"/>
      <c r="GP222" s="83"/>
      <c r="GQ222" s="83"/>
      <c r="GR222" s="83"/>
      <c r="GS222" s="83"/>
      <c r="GT222" s="83"/>
      <c r="GU222" s="83"/>
      <c r="GV222" s="83"/>
      <c r="GW222" s="83"/>
      <c r="GX222" s="83"/>
      <c r="GY222" s="83"/>
      <c r="GZ222" s="83"/>
      <c r="HA222" s="83"/>
      <c r="HB222" s="83"/>
      <c r="HC222" s="83"/>
      <c r="HD222" s="83"/>
      <c r="HE222" s="83"/>
      <c r="HF222" s="83"/>
      <c r="HG222" s="83"/>
      <c r="HH222" s="83"/>
      <c r="HI222" s="83"/>
      <c r="HJ222" s="83"/>
      <c r="HK222" s="83"/>
      <c r="HL222" s="83"/>
      <c r="HM222" s="83"/>
      <c r="HN222" s="83"/>
      <c r="HO222" s="83"/>
      <c r="HP222" s="83"/>
      <c r="HQ222" s="83"/>
      <c r="HR222" s="83"/>
      <c r="HS222" s="83"/>
      <c r="HT222" s="83"/>
      <c r="HU222" s="83"/>
      <c r="HV222" s="83"/>
      <c r="HW222" s="83"/>
      <c r="HX222" s="83"/>
      <c r="HY222" s="83"/>
      <c r="HZ222" s="83"/>
      <c r="IA222" s="83"/>
      <c r="IB222" s="83"/>
      <c r="IC222" s="83"/>
      <c r="ID222" s="83"/>
      <c r="IE222" s="83"/>
      <c r="IF222" s="83"/>
      <c r="IG222" s="83"/>
      <c r="IH222" s="83"/>
      <c r="II222" s="83"/>
      <c r="IJ222" s="83"/>
      <c r="IK222" s="83"/>
      <c r="IL222" s="83"/>
      <c r="IM222" s="83"/>
      <c r="IN222" s="83"/>
      <c r="IO222" s="83"/>
      <c r="IP222" s="83"/>
      <c r="IQ222" s="83"/>
      <c r="IR222" s="83"/>
      <c r="IS222" s="83"/>
      <c r="IT222" s="83"/>
      <c r="IU222" s="83"/>
      <c r="IV222" s="83"/>
    </row>
    <row r="223" spans="2:256" s="4" customFormat="1" ht="17.25" customHeight="1" x14ac:dyDescent="0.2">
      <c r="B223" s="106">
        <v>201</v>
      </c>
      <c r="C223" s="61"/>
      <c r="D223" s="88"/>
      <c r="E223" s="61"/>
      <c r="F223" s="147"/>
      <c r="G223" s="649"/>
      <c r="H223" s="90"/>
      <c r="I223" s="90"/>
      <c r="J223" s="649"/>
      <c r="K223" s="43"/>
      <c r="L223" s="35" t="str">
        <f t="shared" si="62"/>
        <v/>
      </c>
      <c r="M223" s="35" t="str">
        <f t="shared" si="63"/>
        <v/>
      </c>
      <c r="N223" s="475" t="str">
        <f t="shared" si="64"/>
        <v/>
      </c>
      <c r="O223" s="473" t="str">
        <f t="shared" si="54"/>
        <v/>
      </c>
      <c r="P223" s="37" t="str">
        <f t="shared" si="65"/>
        <v/>
      </c>
      <c r="Q223" s="68" t="str">
        <f t="shared" si="55"/>
        <v/>
      </c>
      <c r="R223" s="42" t="str">
        <f t="shared" si="56"/>
        <v/>
      </c>
      <c r="S223" s="37" t="str">
        <f t="shared" si="66"/>
        <v/>
      </c>
      <c r="T223" s="68" t="str">
        <f t="shared" si="57"/>
        <v/>
      </c>
      <c r="U223" s="42" t="str">
        <f t="shared" si="58"/>
        <v/>
      </c>
      <c r="V223" s="37" t="str">
        <f t="shared" si="67"/>
        <v/>
      </c>
      <c r="W223" s="105" t="str">
        <f t="shared" si="59"/>
        <v/>
      </c>
      <c r="X223" s="41" t="str">
        <f t="shared" si="68"/>
        <v/>
      </c>
      <c r="Y223" s="41" t="str">
        <f t="shared" si="69"/>
        <v/>
      </c>
      <c r="Z223" s="41" t="str">
        <f t="shared" si="70"/>
        <v/>
      </c>
      <c r="AA223" s="72" t="str">
        <f t="shared" si="71"/>
        <v/>
      </c>
      <c r="AB223" s="4" t="str">
        <f t="shared" si="60"/>
        <v>Empty</v>
      </c>
      <c r="AC223" s="4" t="str">
        <f t="shared" si="61"/>
        <v>empty</v>
      </c>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c r="CE223" s="83"/>
      <c r="CF223" s="83"/>
      <c r="CG223" s="83"/>
      <c r="CH223" s="83"/>
      <c r="CI223" s="83"/>
      <c r="CJ223" s="83"/>
      <c r="CK223" s="83"/>
      <c r="CL223" s="83"/>
      <c r="CM223" s="83"/>
      <c r="CN223" s="83"/>
      <c r="CO223" s="83"/>
      <c r="CP223" s="83"/>
      <c r="CQ223" s="83"/>
      <c r="CR223" s="83"/>
      <c r="CS223" s="83"/>
      <c r="CT223" s="83"/>
      <c r="CU223" s="83"/>
      <c r="CV223" s="83"/>
      <c r="CW223" s="83"/>
      <c r="CX223" s="83"/>
      <c r="CY223" s="83"/>
      <c r="CZ223" s="83"/>
      <c r="DA223" s="83"/>
      <c r="DB223" s="83"/>
      <c r="DC223" s="83"/>
      <c r="DD223" s="83"/>
      <c r="DE223" s="83"/>
      <c r="DF223" s="83"/>
      <c r="DG223" s="83"/>
      <c r="DH223" s="83"/>
      <c r="DI223" s="83"/>
      <c r="DJ223" s="83"/>
      <c r="DK223" s="83"/>
      <c r="DL223" s="83"/>
      <c r="DM223" s="83"/>
      <c r="DN223" s="83"/>
      <c r="DO223" s="83"/>
      <c r="DP223" s="83"/>
      <c r="DQ223" s="83"/>
      <c r="DR223" s="83"/>
      <c r="DS223" s="83"/>
      <c r="DT223" s="83"/>
      <c r="DU223" s="83"/>
      <c r="DV223" s="83"/>
      <c r="DW223" s="83"/>
      <c r="DX223" s="83"/>
      <c r="DY223" s="83"/>
      <c r="DZ223" s="83"/>
      <c r="EA223" s="83"/>
      <c r="EB223" s="83"/>
      <c r="EC223" s="83"/>
      <c r="ED223" s="83"/>
      <c r="EE223" s="83"/>
      <c r="EF223" s="83"/>
      <c r="EG223" s="83"/>
      <c r="EH223" s="83"/>
      <c r="EI223" s="83"/>
      <c r="EJ223" s="83"/>
      <c r="EK223" s="83"/>
      <c r="EL223" s="83"/>
      <c r="EM223" s="83"/>
      <c r="EN223" s="83"/>
      <c r="EO223" s="83"/>
      <c r="EP223" s="83"/>
      <c r="EQ223" s="83"/>
      <c r="ER223" s="83"/>
      <c r="ES223" s="83"/>
      <c r="ET223" s="83"/>
      <c r="EU223" s="83"/>
      <c r="EV223" s="83"/>
      <c r="EW223" s="83"/>
      <c r="EX223" s="83"/>
      <c r="EY223" s="83"/>
      <c r="EZ223" s="83"/>
      <c r="FA223" s="83"/>
      <c r="FB223" s="83"/>
      <c r="FC223" s="83"/>
      <c r="FD223" s="83"/>
      <c r="FE223" s="83"/>
      <c r="FF223" s="83"/>
      <c r="FG223" s="83"/>
      <c r="FH223" s="83"/>
      <c r="FI223" s="83"/>
      <c r="FJ223" s="83"/>
      <c r="FK223" s="83"/>
      <c r="FL223" s="83"/>
      <c r="FM223" s="83"/>
      <c r="FN223" s="83"/>
      <c r="FO223" s="83"/>
      <c r="FP223" s="83"/>
      <c r="FQ223" s="83"/>
      <c r="FR223" s="83"/>
      <c r="FS223" s="83"/>
      <c r="FT223" s="83"/>
      <c r="FU223" s="83"/>
      <c r="FV223" s="83"/>
      <c r="FW223" s="83"/>
      <c r="FX223" s="83"/>
      <c r="FY223" s="83"/>
      <c r="FZ223" s="83"/>
      <c r="GA223" s="83"/>
      <c r="GB223" s="83"/>
      <c r="GC223" s="83"/>
      <c r="GD223" s="83"/>
      <c r="GE223" s="83"/>
      <c r="GF223" s="83"/>
      <c r="GG223" s="83"/>
      <c r="GH223" s="83"/>
      <c r="GI223" s="83"/>
      <c r="GJ223" s="83"/>
      <c r="GK223" s="83"/>
      <c r="GL223" s="83"/>
      <c r="GM223" s="83"/>
      <c r="GN223" s="83"/>
      <c r="GO223" s="83"/>
      <c r="GP223" s="83"/>
      <c r="GQ223" s="83"/>
      <c r="GR223" s="83"/>
      <c r="GS223" s="83"/>
      <c r="GT223" s="83"/>
      <c r="GU223" s="83"/>
      <c r="GV223" s="83"/>
      <c r="GW223" s="83"/>
      <c r="GX223" s="83"/>
      <c r="GY223" s="83"/>
      <c r="GZ223" s="83"/>
      <c r="HA223" s="83"/>
      <c r="HB223" s="83"/>
      <c r="HC223" s="83"/>
      <c r="HD223" s="83"/>
      <c r="HE223" s="83"/>
      <c r="HF223" s="83"/>
      <c r="HG223" s="83"/>
      <c r="HH223" s="83"/>
      <c r="HI223" s="83"/>
      <c r="HJ223" s="83"/>
      <c r="HK223" s="83"/>
      <c r="HL223" s="83"/>
      <c r="HM223" s="83"/>
      <c r="HN223" s="83"/>
      <c r="HO223" s="83"/>
      <c r="HP223" s="83"/>
      <c r="HQ223" s="83"/>
      <c r="HR223" s="83"/>
      <c r="HS223" s="83"/>
      <c r="HT223" s="83"/>
      <c r="HU223" s="83"/>
      <c r="HV223" s="83"/>
      <c r="HW223" s="83"/>
      <c r="HX223" s="83"/>
      <c r="HY223" s="83"/>
      <c r="HZ223" s="83"/>
      <c r="IA223" s="83"/>
      <c r="IB223" s="83"/>
      <c r="IC223" s="83"/>
      <c r="ID223" s="83"/>
      <c r="IE223" s="83"/>
      <c r="IF223" s="83"/>
      <c r="IG223" s="83"/>
      <c r="IH223" s="83"/>
      <c r="II223" s="83"/>
      <c r="IJ223" s="83"/>
      <c r="IK223" s="83"/>
      <c r="IL223" s="83"/>
      <c r="IM223" s="83"/>
      <c r="IN223" s="83"/>
      <c r="IO223" s="83"/>
      <c r="IP223" s="83"/>
      <c r="IQ223" s="83"/>
      <c r="IR223" s="83"/>
      <c r="IS223" s="83"/>
      <c r="IT223" s="83"/>
      <c r="IU223" s="83"/>
      <c r="IV223" s="83"/>
    </row>
    <row r="224" spans="2:256" s="4" customFormat="1" ht="17.25" customHeight="1" x14ac:dyDescent="0.2">
      <c r="B224" s="106">
        <v>202</v>
      </c>
      <c r="C224" s="61"/>
      <c r="D224" s="88"/>
      <c r="E224" s="61"/>
      <c r="F224" s="147"/>
      <c r="G224" s="649"/>
      <c r="H224" s="90"/>
      <c r="I224" s="90"/>
      <c r="J224" s="649"/>
      <c r="K224" s="43"/>
      <c r="L224" s="35" t="str">
        <f t="shared" si="62"/>
        <v/>
      </c>
      <c r="M224" s="35" t="str">
        <f t="shared" si="63"/>
        <v/>
      </c>
      <c r="N224" s="475" t="str">
        <f t="shared" si="64"/>
        <v/>
      </c>
      <c r="O224" s="473" t="str">
        <f t="shared" si="54"/>
        <v/>
      </c>
      <c r="P224" s="37" t="str">
        <f t="shared" si="65"/>
        <v/>
      </c>
      <c r="Q224" s="68" t="str">
        <f t="shared" si="55"/>
        <v/>
      </c>
      <c r="R224" s="42" t="str">
        <f t="shared" si="56"/>
        <v/>
      </c>
      <c r="S224" s="37" t="str">
        <f t="shared" si="66"/>
        <v/>
      </c>
      <c r="T224" s="68" t="str">
        <f t="shared" si="57"/>
        <v/>
      </c>
      <c r="U224" s="42" t="str">
        <f t="shared" si="58"/>
        <v/>
      </c>
      <c r="V224" s="37" t="str">
        <f t="shared" si="67"/>
        <v/>
      </c>
      <c r="W224" s="105" t="str">
        <f t="shared" si="59"/>
        <v/>
      </c>
      <c r="X224" s="41" t="str">
        <f t="shared" si="68"/>
        <v/>
      </c>
      <c r="Y224" s="41" t="str">
        <f t="shared" si="69"/>
        <v/>
      </c>
      <c r="Z224" s="41" t="str">
        <f t="shared" si="70"/>
        <v/>
      </c>
      <c r="AA224" s="72" t="str">
        <f t="shared" si="71"/>
        <v/>
      </c>
      <c r="AB224" s="4" t="str">
        <f t="shared" si="60"/>
        <v>Empty</v>
      </c>
      <c r="AC224" s="4" t="str">
        <f t="shared" si="61"/>
        <v>empty</v>
      </c>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c r="CE224" s="83"/>
      <c r="CF224" s="83"/>
      <c r="CG224" s="83"/>
      <c r="CH224" s="83"/>
      <c r="CI224" s="83"/>
      <c r="CJ224" s="83"/>
      <c r="CK224" s="83"/>
      <c r="CL224" s="83"/>
      <c r="CM224" s="83"/>
      <c r="CN224" s="83"/>
      <c r="CO224" s="83"/>
      <c r="CP224" s="83"/>
      <c r="CQ224" s="83"/>
      <c r="CR224" s="83"/>
      <c r="CS224" s="83"/>
      <c r="CT224" s="83"/>
      <c r="CU224" s="83"/>
      <c r="CV224" s="83"/>
      <c r="CW224" s="83"/>
      <c r="CX224" s="83"/>
      <c r="CY224" s="83"/>
      <c r="CZ224" s="83"/>
      <c r="DA224" s="83"/>
      <c r="DB224" s="83"/>
      <c r="DC224" s="83"/>
      <c r="DD224" s="83"/>
      <c r="DE224" s="83"/>
      <c r="DF224" s="83"/>
      <c r="DG224" s="83"/>
      <c r="DH224" s="83"/>
      <c r="DI224" s="83"/>
      <c r="DJ224" s="83"/>
      <c r="DK224" s="83"/>
      <c r="DL224" s="83"/>
      <c r="DM224" s="83"/>
      <c r="DN224" s="83"/>
      <c r="DO224" s="83"/>
      <c r="DP224" s="83"/>
      <c r="DQ224" s="83"/>
      <c r="DR224" s="83"/>
      <c r="DS224" s="83"/>
      <c r="DT224" s="83"/>
      <c r="DU224" s="83"/>
      <c r="DV224" s="83"/>
      <c r="DW224" s="83"/>
      <c r="DX224" s="83"/>
      <c r="DY224" s="83"/>
      <c r="DZ224" s="83"/>
      <c r="EA224" s="83"/>
      <c r="EB224" s="83"/>
      <c r="EC224" s="83"/>
      <c r="ED224" s="83"/>
      <c r="EE224" s="83"/>
      <c r="EF224" s="83"/>
      <c r="EG224" s="83"/>
      <c r="EH224" s="83"/>
      <c r="EI224" s="83"/>
      <c r="EJ224" s="83"/>
      <c r="EK224" s="83"/>
      <c r="EL224" s="83"/>
      <c r="EM224" s="83"/>
      <c r="EN224" s="83"/>
      <c r="EO224" s="83"/>
      <c r="EP224" s="83"/>
      <c r="EQ224" s="83"/>
      <c r="ER224" s="83"/>
      <c r="ES224" s="83"/>
      <c r="ET224" s="83"/>
      <c r="EU224" s="83"/>
      <c r="EV224" s="83"/>
      <c r="EW224" s="83"/>
      <c r="EX224" s="83"/>
      <c r="EY224" s="83"/>
      <c r="EZ224" s="83"/>
      <c r="FA224" s="83"/>
      <c r="FB224" s="83"/>
      <c r="FC224" s="83"/>
      <c r="FD224" s="83"/>
      <c r="FE224" s="83"/>
      <c r="FF224" s="83"/>
      <c r="FG224" s="83"/>
      <c r="FH224" s="83"/>
      <c r="FI224" s="83"/>
      <c r="FJ224" s="83"/>
      <c r="FK224" s="83"/>
      <c r="FL224" s="83"/>
      <c r="FM224" s="83"/>
      <c r="FN224" s="83"/>
      <c r="FO224" s="83"/>
      <c r="FP224" s="83"/>
      <c r="FQ224" s="83"/>
      <c r="FR224" s="83"/>
      <c r="FS224" s="83"/>
      <c r="FT224" s="83"/>
      <c r="FU224" s="83"/>
      <c r="FV224" s="83"/>
      <c r="FW224" s="83"/>
      <c r="FX224" s="83"/>
      <c r="FY224" s="83"/>
      <c r="FZ224" s="83"/>
      <c r="GA224" s="83"/>
      <c r="GB224" s="83"/>
      <c r="GC224" s="83"/>
      <c r="GD224" s="83"/>
      <c r="GE224" s="83"/>
      <c r="GF224" s="83"/>
      <c r="GG224" s="83"/>
      <c r="GH224" s="83"/>
      <c r="GI224" s="83"/>
      <c r="GJ224" s="83"/>
      <c r="GK224" s="83"/>
      <c r="GL224" s="83"/>
      <c r="GM224" s="83"/>
      <c r="GN224" s="83"/>
      <c r="GO224" s="83"/>
      <c r="GP224" s="83"/>
      <c r="GQ224" s="83"/>
      <c r="GR224" s="83"/>
      <c r="GS224" s="83"/>
      <c r="GT224" s="83"/>
      <c r="GU224" s="83"/>
      <c r="GV224" s="83"/>
      <c r="GW224" s="83"/>
      <c r="GX224" s="83"/>
      <c r="GY224" s="83"/>
      <c r="GZ224" s="83"/>
      <c r="HA224" s="83"/>
      <c r="HB224" s="83"/>
      <c r="HC224" s="83"/>
      <c r="HD224" s="83"/>
      <c r="HE224" s="83"/>
      <c r="HF224" s="83"/>
      <c r="HG224" s="83"/>
      <c r="HH224" s="83"/>
      <c r="HI224" s="83"/>
      <c r="HJ224" s="83"/>
      <c r="HK224" s="83"/>
      <c r="HL224" s="83"/>
      <c r="HM224" s="83"/>
      <c r="HN224" s="83"/>
      <c r="HO224" s="83"/>
      <c r="HP224" s="83"/>
      <c r="HQ224" s="83"/>
      <c r="HR224" s="83"/>
      <c r="HS224" s="83"/>
      <c r="HT224" s="83"/>
      <c r="HU224" s="83"/>
      <c r="HV224" s="83"/>
      <c r="HW224" s="83"/>
      <c r="HX224" s="83"/>
      <c r="HY224" s="83"/>
      <c r="HZ224" s="83"/>
      <c r="IA224" s="83"/>
      <c r="IB224" s="83"/>
      <c r="IC224" s="83"/>
      <c r="ID224" s="83"/>
      <c r="IE224" s="83"/>
      <c r="IF224" s="83"/>
      <c r="IG224" s="83"/>
      <c r="IH224" s="83"/>
      <c r="II224" s="83"/>
      <c r="IJ224" s="83"/>
      <c r="IK224" s="83"/>
      <c r="IL224" s="83"/>
      <c r="IM224" s="83"/>
      <c r="IN224" s="83"/>
      <c r="IO224" s="83"/>
      <c r="IP224" s="83"/>
      <c r="IQ224" s="83"/>
      <c r="IR224" s="83"/>
      <c r="IS224" s="83"/>
      <c r="IT224" s="83"/>
      <c r="IU224" s="83"/>
      <c r="IV224" s="83"/>
    </row>
    <row r="225" spans="2:256" s="4" customFormat="1" ht="17.25" customHeight="1" x14ac:dyDescent="0.2">
      <c r="B225" s="106">
        <v>203</v>
      </c>
      <c r="C225" s="61"/>
      <c r="D225" s="88"/>
      <c r="E225" s="61"/>
      <c r="F225" s="147"/>
      <c r="G225" s="649"/>
      <c r="H225" s="90"/>
      <c r="I225" s="90"/>
      <c r="J225" s="649"/>
      <c r="K225" s="43"/>
      <c r="L225" s="35" t="str">
        <f t="shared" si="62"/>
        <v/>
      </c>
      <c r="M225" s="35" t="str">
        <f t="shared" si="63"/>
        <v/>
      </c>
      <c r="N225" s="475" t="str">
        <f t="shared" si="64"/>
        <v/>
      </c>
      <c r="O225" s="473" t="str">
        <f t="shared" si="54"/>
        <v/>
      </c>
      <c r="P225" s="37" t="str">
        <f t="shared" si="65"/>
        <v/>
      </c>
      <c r="Q225" s="68" t="str">
        <f t="shared" si="55"/>
        <v/>
      </c>
      <c r="R225" s="42" t="str">
        <f t="shared" si="56"/>
        <v/>
      </c>
      <c r="S225" s="37" t="str">
        <f t="shared" si="66"/>
        <v/>
      </c>
      <c r="T225" s="68" t="str">
        <f t="shared" si="57"/>
        <v/>
      </c>
      <c r="U225" s="42" t="str">
        <f t="shared" si="58"/>
        <v/>
      </c>
      <c r="V225" s="37" t="str">
        <f t="shared" si="67"/>
        <v/>
      </c>
      <c r="W225" s="105" t="str">
        <f t="shared" si="59"/>
        <v/>
      </c>
      <c r="X225" s="41" t="str">
        <f t="shared" si="68"/>
        <v/>
      </c>
      <c r="Y225" s="41" t="str">
        <f t="shared" si="69"/>
        <v/>
      </c>
      <c r="Z225" s="41" t="str">
        <f t="shared" si="70"/>
        <v/>
      </c>
      <c r="AA225" s="72" t="str">
        <f t="shared" si="71"/>
        <v/>
      </c>
      <c r="AB225" s="4" t="str">
        <f t="shared" si="60"/>
        <v>Empty</v>
      </c>
      <c r="AC225" s="4" t="str">
        <f t="shared" si="61"/>
        <v>empty</v>
      </c>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c r="CE225" s="83"/>
      <c r="CF225" s="83"/>
      <c r="CG225" s="83"/>
      <c r="CH225" s="83"/>
      <c r="CI225" s="83"/>
      <c r="CJ225" s="83"/>
      <c r="CK225" s="83"/>
      <c r="CL225" s="83"/>
      <c r="CM225" s="83"/>
      <c r="CN225" s="83"/>
      <c r="CO225" s="83"/>
      <c r="CP225" s="83"/>
      <c r="CQ225" s="83"/>
      <c r="CR225" s="83"/>
      <c r="CS225" s="83"/>
      <c r="CT225" s="83"/>
      <c r="CU225" s="83"/>
      <c r="CV225" s="83"/>
      <c r="CW225" s="83"/>
      <c r="CX225" s="83"/>
      <c r="CY225" s="83"/>
      <c r="CZ225" s="83"/>
      <c r="DA225" s="83"/>
      <c r="DB225" s="83"/>
      <c r="DC225" s="83"/>
      <c r="DD225" s="83"/>
      <c r="DE225" s="83"/>
      <c r="DF225" s="83"/>
      <c r="DG225" s="83"/>
      <c r="DH225" s="83"/>
      <c r="DI225" s="83"/>
      <c r="DJ225" s="83"/>
      <c r="DK225" s="83"/>
      <c r="DL225" s="83"/>
      <c r="DM225" s="83"/>
      <c r="DN225" s="83"/>
      <c r="DO225" s="83"/>
      <c r="DP225" s="83"/>
      <c r="DQ225" s="83"/>
      <c r="DR225" s="83"/>
      <c r="DS225" s="83"/>
      <c r="DT225" s="83"/>
      <c r="DU225" s="83"/>
      <c r="DV225" s="83"/>
      <c r="DW225" s="83"/>
      <c r="DX225" s="83"/>
      <c r="DY225" s="83"/>
      <c r="DZ225" s="83"/>
      <c r="EA225" s="83"/>
      <c r="EB225" s="83"/>
      <c r="EC225" s="83"/>
      <c r="ED225" s="83"/>
      <c r="EE225" s="83"/>
      <c r="EF225" s="83"/>
      <c r="EG225" s="83"/>
      <c r="EH225" s="83"/>
      <c r="EI225" s="83"/>
      <c r="EJ225" s="83"/>
      <c r="EK225" s="83"/>
      <c r="EL225" s="83"/>
      <c r="EM225" s="83"/>
      <c r="EN225" s="83"/>
      <c r="EO225" s="83"/>
      <c r="EP225" s="83"/>
      <c r="EQ225" s="83"/>
      <c r="ER225" s="83"/>
      <c r="ES225" s="83"/>
      <c r="ET225" s="83"/>
      <c r="EU225" s="83"/>
      <c r="EV225" s="83"/>
      <c r="EW225" s="83"/>
      <c r="EX225" s="83"/>
      <c r="EY225" s="83"/>
      <c r="EZ225" s="83"/>
      <c r="FA225" s="83"/>
      <c r="FB225" s="83"/>
      <c r="FC225" s="83"/>
      <c r="FD225" s="83"/>
      <c r="FE225" s="83"/>
      <c r="FF225" s="83"/>
      <c r="FG225" s="83"/>
      <c r="FH225" s="83"/>
      <c r="FI225" s="83"/>
      <c r="FJ225" s="83"/>
      <c r="FK225" s="83"/>
      <c r="FL225" s="83"/>
      <c r="FM225" s="83"/>
      <c r="FN225" s="83"/>
      <c r="FO225" s="83"/>
      <c r="FP225" s="83"/>
      <c r="FQ225" s="83"/>
      <c r="FR225" s="83"/>
      <c r="FS225" s="83"/>
      <c r="FT225" s="83"/>
      <c r="FU225" s="83"/>
      <c r="FV225" s="83"/>
      <c r="FW225" s="83"/>
      <c r="FX225" s="83"/>
      <c r="FY225" s="83"/>
      <c r="FZ225" s="83"/>
      <c r="GA225" s="83"/>
      <c r="GB225" s="83"/>
      <c r="GC225" s="83"/>
      <c r="GD225" s="83"/>
      <c r="GE225" s="83"/>
      <c r="GF225" s="83"/>
      <c r="GG225" s="83"/>
      <c r="GH225" s="83"/>
      <c r="GI225" s="83"/>
      <c r="GJ225" s="83"/>
      <c r="GK225" s="83"/>
      <c r="GL225" s="83"/>
      <c r="GM225" s="83"/>
      <c r="GN225" s="83"/>
      <c r="GO225" s="83"/>
      <c r="GP225" s="83"/>
      <c r="GQ225" s="83"/>
      <c r="GR225" s="83"/>
      <c r="GS225" s="83"/>
      <c r="GT225" s="83"/>
      <c r="GU225" s="83"/>
      <c r="GV225" s="83"/>
      <c r="GW225" s="83"/>
      <c r="GX225" s="83"/>
      <c r="GY225" s="83"/>
      <c r="GZ225" s="83"/>
      <c r="HA225" s="83"/>
      <c r="HB225" s="83"/>
      <c r="HC225" s="83"/>
      <c r="HD225" s="83"/>
      <c r="HE225" s="83"/>
      <c r="HF225" s="83"/>
      <c r="HG225" s="83"/>
      <c r="HH225" s="83"/>
      <c r="HI225" s="83"/>
      <c r="HJ225" s="83"/>
      <c r="HK225" s="83"/>
      <c r="HL225" s="83"/>
      <c r="HM225" s="83"/>
      <c r="HN225" s="83"/>
      <c r="HO225" s="83"/>
      <c r="HP225" s="83"/>
      <c r="HQ225" s="83"/>
      <c r="HR225" s="83"/>
      <c r="HS225" s="83"/>
      <c r="HT225" s="83"/>
      <c r="HU225" s="83"/>
      <c r="HV225" s="83"/>
      <c r="HW225" s="83"/>
      <c r="HX225" s="83"/>
      <c r="HY225" s="83"/>
      <c r="HZ225" s="83"/>
      <c r="IA225" s="83"/>
      <c r="IB225" s="83"/>
      <c r="IC225" s="83"/>
      <c r="ID225" s="83"/>
      <c r="IE225" s="83"/>
      <c r="IF225" s="83"/>
      <c r="IG225" s="83"/>
      <c r="IH225" s="83"/>
      <c r="II225" s="83"/>
      <c r="IJ225" s="83"/>
      <c r="IK225" s="83"/>
      <c r="IL225" s="83"/>
      <c r="IM225" s="83"/>
      <c r="IN225" s="83"/>
      <c r="IO225" s="83"/>
      <c r="IP225" s="83"/>
      <c r="IQ225" s="83"/>
      <c r="IR225" s="83"/>
      <c r="IS225" s="83"/>
      <c r="IT225" s="83"/>
      <c r="IU225" s="83"/>
      <c r="IV225" s="83"/>
    </row>
    <row r="226" spans="2:256" s="4" customFormat="1" ht="17.25" customHeight="1" x14ac:dyDescent="0.2">
      <c r="B226" s="106">
        <v>204</v>
      </c>
      <c r="C226" s="61"/>
      <c r="D226" s="88"/>
      <c r="E226" s="61"/>
      <c r="F226" s="147"/>
      <c r="G226" s="649"/>
      <c r="H226" s="90"/>
      <c r="I226" s="90"/>
      <c r="J226" s="649"/>
      <c r="K226" s="43"/>
      <c r="L226" s="35" t="str">
        <f t="shared" si="62"/>
        <v/>
      </c>
      <c r="M226" s="35" t="str">
        <f t="shared" si="63"/>
        <v/>
      </c>
      <c r="N226" s="475" t="str">
        <f t="shared" si="64"/>
        <v/>
      </c>
      <c r="O226" s="473" t="str">
        <f t="shared" si="54"/>
        <v/>
      </c>
      <c r="P226" s="37" t="str">
        <f t="shared" si="65"/>
        <v/>
      </c>
      <c r="Q226" s="68" t="str">
        <f t="shared" si="55"/>
        <v/>
      </c>
      <c r="R226" s="42" t="str">
        <f t="shared" si="56"/>
        <v/>
      </c>
      <c r="S226" s="37" t="str">
        <f t="shared" si="66"/>
        <v/>
      </c>
      <c r="T226" s="68" t="str">
        <f t="shared" si="57"/>
        <v/>
      </c>
      <c r="U226" s="42" t="str">
        <f t="shared" si="58"/>
        <v/>
      </c>
      <c r="V226" s="37" t="str">
        <f t="shared" si="67"/>
        <v/>
      </c>
      <c r="W226" s="105" t="str">
        <f t="shared" si="59"/>
        <v/>
      </c>
      <c r="X226" s="41" t="str">
        <f t="shared" si="68"/>
        <v/>
      </c>
      <c r="Y226" s="41" t="str">
        <f t="shared" si="69"/>
        <v/>
      </c>
      <c r="Z226" s="41" t="str">
        <f t="shared" si="70"/>
        <v/>
      </c>
      <c r="AA226" s="72" t="str">
        <f t="shared" si="71"/>
        <v/>
      </c>
      <c r="AB226" s="4" t="str">
        <f t="shared" si="60"/>
        <v>Empty</v>
      </c>
      <c r="AC226" s="4" t="str">
        <f t="shared" si="61"/>
        <v>empty</v>
      </c>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c r="CE226" s="83"/>
      <c r="CF226" s="83"/>
      <c r="CG226" s="83"/>
      <c r="CH226" s="83"/>
      <c r="CI226" s="83"/>
      <c r="CJ226" s="83"/>
      <c r="CK226" s="83"/>
      <c r="CL226" s="83"/>
      <c r="CM226" s="83"/>
      <c r="CN226" s="83"/>
      <c r="CO226" s="83"/>
      <c r="CP226" s="83"/>
      <c r="CQ226" s="83"/>
      <c r="CR226" s="83"/>
      <c r="CS226" s="83"/>
      <c r="CT226" s="83"/>
      <c r="CU226" s="83"/>
      <c r="CV226" s="83"/>
      <c r="CW226" s="83"/>
      <c r="CX226" s="83"/>
      <c r="CY226" s="83"/>
      <c r="CZ226" s="83"/>
      <c r="DA226" s="83"/>
      <c r="DB226" s="83"/>
      <c r="DC226" s="83"/>
      <c r="DD226" s="83"/>
      <c r="DE226" s="83"/>
      <c r="DF226" s="83"/>
      <c r="DG226" s="83"/>
      <c r="DH226" s="83"/>
      <c r="DI226" s="83"/>
      <c r="DJ226" s="83"/>
      <c r="DK226" s="83"/>
      <c r="DL226" s="83"/>
      <c r="DM226" s="83"/>
      <c r="DN226" s="83"/>
      <c r="DO226" s="83"/>
      <c r="DP226" s="83"/>
      <c r="DQ226" s="83"/>
      <c r="DR226" s="83"/>
      <c r="DS226" s="83"/>
      <c r="DT226" s="83"/>
      <c r="DU226" s="83"/>
      <c r="DV226" s="83"/>
      <c r="DW226" s="83"/>
      <c r="DX226" s="83"/>
      <c r="DY226" s="83"/>
      <c r="DZ226" s="83"/>
      <c r="EA226" s="83"/>
      <c r="EB226" s="83"/>
      <c r="EC226" s="83"/>
      <c r="ED226" s="83"/>
      <c r="EE226" s="83"/>
      <c r="EF226" s="83"/>
      <c r="EG226" s="83"/>
      <c r="EH226" s="83"/>
      <c r="EI226" s="83"/>
      <c r="EJ226" s="83"/>
      <c r="EK226" s="83"/>
      <c r="EL226" s="83"/>
      <c r="EM226" s="83"/>
      <c r="EN226" s="83"/>
      <c r="EO226" s="83"/>
      <c r="EP226" s="83"/>
      <c r="EQ226" s="83"/>
      <c r="ER226" s="83"/>
      <c r="ES226" s="83"/>
      <c r="ET226" s="83"/>
      <c r="EU226" s="83"/>
      <c r="EV226" s="83"/>
      <c r="EW226" s="83"/>
      <c r="EX226" s="83"/>
      <c r="EY226" s="83"/>
      <c r="EZ226" s="83"/>
      <c r="FA226" s="83"/>
      <c r="FB226" s="83"/>
      <c r="FC226" s="83"/>
      <c r="FD226" s="83"/>
      <c r="FE226" s="83"/>
      <c r="FF226" s="83"/>
      <c r="FG226" s="83"/>
      <c r="FH226" s="83"/>
      <c r="FI226" s="83"/>
      <c r="FJ226" s="83"/>
      <c r="FK226" s="83"/>
      <c r="FL226" s="83"/>
      <c r="FM226" s="83"/>
      <c r="FN226" s="83"/>
      <c r="FO226" s="83"/>
      <c r="FP226" s="83"/>
      <c r="FQ226" s="83"/>
      <c r="FR226" s="83"/>
      <c r="FS226" s="83"/>
      <c r="FT226" s="83"/>
      <c r="FU226" s="83"/>
      <c r="FV226" s="83"/>
      <c r="FW226" s="83"/>
      <c r="FX226" s="83"/>
      <c r="FY226" s="83"/>
      <c r="FZ226" s="83"/>
      <c r="GA226" s="83"/>
      <c r="GB226" s="83"/>
      <c r="GC226" s="83"/>
      <c r="GD226" s="83"/>
      <c r="GE226" s="83"/>
      <c r="GF226" s="83"/>
      <c r="GG226" s="83"/>
      <c r="GH226" s="83"/>
      <c r="GI226" s="83"/>
      <c r="GJ226" s="83"/>
      <c r="GK226" s="83"/>
      <c r="GL226" s="83"/>
      <c r="GM226" s="83"/>
      <c r="GN226" s="83"/>
      <c r="GO226" s="83"/>
      <c r="GP226" s="83"/>
      <c r="GQ226" s="83"/>
      <c r="GR226" s="83"/>
      <c r="GS226" s="83"/>
      <c r="GT226" s="83"/>
      <c r="GU226" s="83"/>
      <c r="GV226" s="83"/>
      <c r="GW226" s="83"/>
      <c r="GX226" s="83"/>
      <c r="GY226" s="83"/>
      <c r="GZ226" s="83"/>
      <c r="HA226" s="83"/>
      <c r="HB226" s="83"/>
      <c r="HC226" s="83"/>
      <c r="HD226" s="83"/>
      <c r="HE226" s="83"/>
      <c r="HF226" s="83"/>
      <c r="HG226" s="83"/>
      <c r="HH226" s="83"/>
      <c r="HI226" s="83"/>
      <c r="HJ226" s="83"/>
      <c r="HK226" s="83"/>
      <c r="HL226" s="83"/>
      <c r="HM226" s="83"/>
      <c r="HN226" s="83"/>
      <c r="HO226" s="83"/>
      <c r="HP226" s="83"/>
      <c r="HQ226" s="83"/>
      <c r="HR226" s="83"/>
      <c r="HS226" s="83"/>
      <c r="HT226" s="83"/>
      <c r="HU226" s="83"/>
      <c r="HV226" s="83"/>
      <c r="HW226" s="83"/>
      <c r="HX226" s="83"/>
      <c r="HY226" s="83"/>
      <c r="HZ226" s="83"/>
      <c r="IA226" s="83"/>
      <c r="IB226" s="83"/>
      <c r="IC226" s="83"/>
      <c r="ID226" s="83"/>
      <c r="IE226" s="83"/>
      <c r="IF226" s="83"/>
      <c r="IG226" s="83"/>
      <c r="IH226" s="83"/>
      <c r="II226" s="83"/>
      <c r="IJ226" s="83"/>
      <c r="IK226" s="83"/>
      <c r="IL226" s="83"/>
      <c r="IM226" s="83"/>
      <c r="IN226" s="83"/>
      <c r="IO226" s="83"/>
      <c r="IP226" s="83"/>
      <c r="IQ226" s="83"/>
      <c r="IR226" s="83"/>
      <c r="IS226" s="83"/>
      <c r="IT226" s="83"/>
      <c r="IU226" s="83"/>
      <c r="IV226" s="83"/>
    </row>
    <row r="227" spans="2:256" s="4" customFormat="1" ht="17.25" customHeight="1" x14ac:dyDescent="0.2">
      <c r="B227" s="106">
        <v>205</v>
      </c>
      <c r="C227" s="61"/>
      <c r="D227" s="88"/>
      <c r="E227" s="61"/>
      <c r="F227" s="147"/>
      <c r="G227" s="649"/>
      <c r="H227" s="90"/>
      <c r="I227" s="90"/>
      <c r="J227" s="649"/>
      <c r="K227" s="43"/>
      <c r="L227" s="35" t="str">
        <f t="shared" si="62"/>
        <v/>
      </c>
      <c r="M227" s="35" t="str">
        <f t="shared" si="63"/>
        <v/>
      </c>
      <c r="N227" s="475" t="str">
        <f t="shared" si="64"/>
        <v/>
      </c>
      <c r="O227" s="473" t="str">
        <f t="shared" si="54"/>
        <v/>
      </c>
      <c r="P227" s="37" t="str">
        <f t="shared" si="65"/>
        <v/>
      </c>
      <c r="Q227" s="68" t="str">
        <f t="shared" si="55"/>
        <v/>
      </c>
      <c r="R227" s="42" t="str">
        <f t="shared" si="56"/>
        <v/>
      </c>
      <c r="S227" s="37" t="str">
        <f t="shared" si="66"/>
        <v/>
      </c>
      <c r="T227" s="68" t="str">
        <f t="shared" si="57"/>
        <v/>
      </c>
      <c r="U227" s="42" t="str">
        <f t="shared" si="58"/>
        <v/>
      </c>
      <c r="V227" s="37" t="str">
        <f t="shared" si="67"/>
        <v/>
      </c>
      <c r="W227" s="105" t="str">
        <f t="shared" si="59"/>
        <v/>
      </c>
      <c r="X227" s="41" t="str">
        <f t="shared" si="68"/>
        <v/>
      </c>
      <c r="Y227" s="41" t="str">
        <f t="shared" si="69"/>
        <v/>
      </c>
      <c r="Z227" s="41" t="str">
        <f t="shared" si="70"/>
        <v/>
      </c>
      <c r="AA227" s="72" t="str">
        <f t="shared" si="71"/>
        <v/>
      </c>
      <c r="AB227" s="4" t="str">
        <f t="shared" si="60"/>
        <v>Empty</v>
      </c>
      <c r="AC227" s="4" t="str">
        <f t="shared" si="61"/>
        <v>empty</v>
      </c>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3"/>
      <c r="DP227" s="83"/>
      <c r="DQ227" s="83"/>
      <c r="DR227" s="83"/>
      <c r="DS227" s="83"/>
      <c r="DT227" s="83"/>
      <c r="DU227" s="83"/>
      <c r="DV227" s="83"/>
      <c r="DW227" s="83"/>
      <c r="DX227" s="83"/>
      <c r="DY227" s="83"/>
      <c r="DZ227" s="83"/>
      <c r="EA227" s="83"/>
      <c r="EB227" s="83"/>
      <c r="EC227" s="83"/>
      <c r="ED227" s="83"/>
      <c r="EE227" s="83"/>
      <c r="EF227" s="83"/>
      <c r="EG227" s="83"/>
      <c r="EH227" s="83"/>
      <c r="EI227" s="83"/>
      <c r="EJ227" s="83"/>
      <c r="EK227" s="83"/>
      <c r="EL227" s="83"/>
      <c r="EM227" s="83"/>
      <c r="EN227" s="83"/>
      <c r="EO227" s="83"/>
      <c r="EP227" s="83"/>
      <c r="EQ227" s="83"/>
      <c r="ER227" s="83"/>
      <c r="ES227" s="83"/>
      <c r="ET227" s="83"/>
      <c r="EU227" s="83"/>
      <c r="EV227" s="83"/>
      <c r="EW227" s="83"/>
      <c r="EX227" s="83"/>
      <c r="EY227" s="83"/>
      <c r="EZ227" s="83"/>
      <c r="FA227" s="83"/>
      <c r="FB227" s="83"/>
      <c r="FC227" s="83"/>
      <c r="FD227" s="83"/>
      <c r="FE227" s="83"/>
      <c r="FF227" s="83"/>
      <c r="FG227" s="83"/>
      <c r="FH227" s="83"/>
      <c r="FI227" s="83"/>
      <c r="FJ227" s="83"/>
      <c r="FK227" s="83"/>
      <c r="FL227" s="83"/>
      <c r="FM227" s="83"/>
      <c r="FN227" s="83"/>
      <c r="FO227" s="83"/>
      <c r="FP227" s="83"/>
      <c r="FQ227" s="83"/>
      <c r="FR227" s="83"/>
      <c r="FS227" s="83"/>
      <c r="FT227" s="83"/>
      <c r="FU227" s="83"/>
      <c r="FV227" s="83"/>
      <c r="FW227" s="83"/>
      <c r="FX227" s="83"/>
      <c r="FY227" s="83"/>
      <c r="FZ227" s="83"/>
      <c r="GA227" s="83"/>
      <c r="GB227" s="83"/>
      <c r="GC227" s="83"/>
      <c r="GD227" s="83"/>
      <c r="GE227" s="83"/>
      <c r="GF227" s="83"/>
      <c r="GG227" s="83"/>
      <c r="GH227" s="83"/>
      <c r="GI227" s="83"/>
      <c r="GJ227" s="83"/>
      <c r="GK227" s="83"/>
      <c r="GL227" s="83"/>
      <c r="GM227" s="83"/>
      <c r="GN227" s="83"/>
      <c r="GO227" s="83"/>
      <c r="GP227" s="83"/>
      <c r="GQ227" s="83"/>
      <c r="GR227" s="83"/>
      <c r="GS227" s="83"/>
      <c r="GT227" s="83"/>
      <c r="GU227" s="83"/>
      <c r="GV227" s="83"/>
      <c r="GW227" s="83"/>
      <c r="GX227" s="83"/>
      <c r="GY227" s="83"/>
      <c r="GZ227" s="83"/>
      <c r="HA227" s="83"/>
      <c r="HB227" s="83"/>
      <c r="HC227" s="83"/>
      <c r="HD227" s="83"/>
      <c r="HE227" s="83"/>
      <c r="HF227" s="83"/>
      <c r="HG227" s="83"/>
      <c r="HH227" s="83"/>
      <c r="HI227" s="83"/>
      <c r="HJ227" s="83"/>
      <c r="HK227" s="83"/>
      <c r="HL227" s="83"/>
      <c r="HM227" s="83"/>
      <c r="HN227" s="83"/>
      <c r="HO227" s="83"/>
      <c r="HP227" s="83"/>
      <c r="HQ227" s="83"/>
      <c r="HR227" s="83"/>
      <c r="HS227" s="83"/>
      <c r="HT227" s="83"/>
      <c r="HU227" s="83"/>
      <c r="HV227" s="83"/>
      <c r="HW227" s="83"/>
      <c r="HX227" s="83"/>
      <c r="HY227" s="83"/>
      <c r="HZ227" s="83"/>
      <c r="IA227" s="83"/>
      <c r="IB227" s="83"/>
      <c r="IC227" s="83"/>
      <c r="ID227" s="83"/>
      <c r="IE227" s="83"/>
      <c r="IF227" s="83"/>
      <c r="IG227" s="83"/>
      <c r="IH227" s="83"/>
      <c r="II227" s="83"/>
      <c r="IJ227" s="83"/>
      <c r="IK227" s="83"/>
      <c r="IL227" s="83"/>
      <c r="IM227" s="83"/>
      <c r="IN227" s="83"/>
      <c r="IO227" s="83"/>
      <c r="IP227" s="83"/>
      <c r="IQ227" s="83"/>
      <c r="IR227" s="83"/>
      <c r="IS227" s="83"/>
      <c r="IT227" s="83"/>
      <c r="IU227" s="83"/>
      <c r="IV227" s="83"/>
    </row>
    <row r="228" spans="2:256" s="4" customFormat="1" ht="17.25" customHeight="1" x14ac:dyDescent="0.2">
      <c r="B228" s="106">
        <v>206</v>
      </c>
      <c r="C228" s="61"/>
      <c r="D228" s="88"/>
      <c r="E228" s="61"/>
      <c r="F228" s="147"/>
      <c r="G228" s="649"/>
      <c r="H228" s="90"/>
      <c r="I228" s="90"/>
      <c r="J228" s="649"/>
      <c r="K228" s="43"/>
      <c r="L228" s="35" t="str">
        <f t="shared" si="62"/>
        <v/>
      </c>
      <c r="M228" s="35" t="str">
        <f t="shared" si="63"/>
        <v/>
      </c>
      <c r="N228" s="475" t="str">
        <f t="shared" si="64"/>
        <v/>
      </c>
      <c r="O228" s="473" t="str">
        <f t="shared" si="54"/>
        <v/>
      </c>
      <c r="P228" s="37" t="str">
        <f t="shared" si="65"/>
        <v/>
      </c>
      <c r="Q228" s="68" t="str">
        <f t="shared" si="55"/>
        <v/>
      </c>
      <c r="R228" s="42" t="str">
        <f t="shared" si="56"/>
        <v/>
      </c>
      <c r="S228" s="37" t="str">
        <f t="shared" si="66"/>
        <v/>
      </c>
      <c r="T228" s="68" t="str">
        <f t="shared" si="57"/>
        <v/>
      </c>
      <c r="U228" s="42" t="str">
        <f t="shared" si="58"/>
        <v/>
      </c>
      <c r="V228" s="37" t="str">
        <f t="shared" si="67"/>
        <v/>
      </c>
      <c r="W228" s="105" t="str">
        <f t="shared" si="59"/>
        <v/>
      </c>
      <c r="X228" s="41" t="str">
        <f t="shared" si="68"/>
        <v/>
      </c>
      <c r="Y228" s="41" t="str">
        <f t="shared" si="69"/>
        <v/>
      </c>
      <c r="Z228" s="41" t="str">
        <f t="shared" si="70"/>
        <v/>
      </c>
      <c r="AA228" s="72" t="str">
        <f t="shared" si="71"/>
        <v/>
      </c>
      <c r="AB228" s="4" t="str">
        <f t="shared" si="60"/>
        <v>Empty</v>
      </c>
      <c r="AC228" s="4" t="str">
        <f t="shared" si="61"/>
        <v>empty</v>
      </c>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c r="CE228" s="83"/>
      <c r="CF228" s="83"/>
      <c r="CG228" s="83"/>
      <c r="CH228" s="83"/>
      <c r="CI228" s="83"/>
      <c r="CJ228" s="83"/>
      <c r="CK228" s="83"/>
      <c r="CL228" s="83"/>
      <c r="CM228" s="83"/>
      <c r="CN228" s="83"/>
      <c r="CO228" s="83"/>
      <c r="CP228" s="83"/>
      <c r="CQ228" s="83"/>
      <c r="CR228" s="83"/>
      <c r="CS228" s="83"/>
      <c r="CT228" s="83"/>
      <c r="CU228" s="83"/>
      <c r="CV228" s="83"/>
      <c r="CW228" s="83"/>
      <c r="CX228" s="83"/>
      <c r="CY228" s="83"/>
      <c r="CZ228" s="83"/>
      <c r="DA228" s="83"/>
      <c r="DB228" s="83"/>
      <c r="DC228" s="83"/>
      <c r="DD228" s="83"/>
      <c r="DE228" s="83"/>
      <c r="DF228" s="83"/>
      <c r="DG228" s="83"/>
      <c r="DH228" s="83"/>
      <c r="DI228" s="83"/>
      <c r="DJ228" s="83"/>
      <c r="DK228" s="83"/>
      <c r="DL228" s="83"/>
      <c r="DM228" s="83"/>
      <c r="DN228" s="83"/>
      <c r="DO228" s="83"/>
      <c r="DP228" s="83"/>
      <c r="DQ228" s="83"/>
      <c r="DR228" s="83"/>
      <c r="DS228" s="83"/>
      <c r="DT228" s="83"/>
      <c r="DU228" s="83"/>
      <c r="DV228" s="83"/>
      <c r="DW228" s="83"/>
      <c r="DX228" s="83"/>
      <c r="DY228" s="83"/>
      <c r="DZ228" s="83"/>
      <c r="EA228" s="83"/>
      <c r="EB228" s="83"/>
      <c r="EC228" s="83"/>
      <c r="ED228" s="83"/>
      <c r="EE228" s="83"/>
      <c r="EF228" s="83"/>
      <c r="EG228" s="83"/>
      <c r="EH228" s="83"/>
      <c r="EI228" s="83"/>
      <c r="EJ228" s="83"/>
      <c r="EK228" s="83"/>
      <c r="EL228" s="83"/>
      <c r="EM228" s="83"/>
      <c r="EN228" s="83"/>
      <c r="EO228" s="83"/>
      <c r="EP228" s="83"/>
      <c r="EQ228" s="83"/>
      <c r="ER228" s="83"/>
      <c r="ES228" s="83"/>
      <c r="ET228" s="83"/>
      <c r="EU228" s="83"/>
      <c r="EV228" s="83"/>
      <c r="EW228" s="83"/>
      <c r="EX228" s="83"/>
      <c r="EY228" s="83"/>
      <c r="EZ228" s="83"/>
      <c r="FA228" s="83"/>
      <c r="FB228" s="83"/>
      <c r="FC228" s="83"/>
      <c r="FD228" s="83"/>
      <c r="FE228" s="83"/>
      <c r="FF228" s="83"/>
      <c r="FG228" s="83"/>
      <c r="FH228" s="83"/>
      <c r="FI228" s="83"/>
      <c r="FJ228" s="83"/>
      <c r="FK228" s="83"/>
      <c r="FL228" s="83"/>
      <c r="FM228" s="83"/>
      <c r="FN228" s="83"/>
      <c r="FO228" s="83"/>
      <c r="FP228" s="83"/>
      <c r="FQ228" s="83"/>
      <c r="FR228" s="83"/>
      <c r="FS228" s="83"/>
      <c r="FT228" s="83"/>
      <c r="FU228" s="83"/>
      <c r="FV228" s="83"/>
      <c r="FW228" s="83"/>
      <c r="FX228" s="83"/>
      <c r="FY228" s="83"/>
      <c r="FZ228" s="83"/>
      <c r="GA228" s="83"/>
      <c r="GB228" s="83"/>
      <c r="GC228" s="83"/>
      <c r="GD228" s="83"/>
      <c r="GE228" s="83"/>
      <c r="GF228" s="83"/>
      <c r="GG228" s="83"/>
      <c r="GH228" s="83"/>
      <c r="GI228" s="83"/>
      <c r="GJ228" s="83"/>
      <c r="GK228" s="83"/>
      <c r="GL228" s="83"/>
      <c r="GM228" s="83"/>
      <c r="GN228" s="83"/>
      <c r="GO228" s="83"/>
      <c r="GP228" s="83"/>
      <c r="GQ228" s="83"/>
      <c r="GR228" s="83"/>
      <c r="GS228" s="83"/>
      <c r="GT228" s="83"/>
      <c r="GU228" s="83"/>
      <c r="GV228" s="83"/>
      <c r="GW228" s="83"/>
      <c r="GX228" s="83"/>
      <c r="GY228" s="83"/>
      <c r="GZ228" s="83"/>
      <c r="HA228" s="83"/>
      <c r="HB228" s="83"/>
      <c r="HC228" s="83"/>
      <c r="HD228" s="83"/>
      <c r="HE228" s="83"/>
      <c r="HF228" s="83"/>
      <c r="HG228" s="83"/>
      <c r="HH228" s="83"/>
      <c r="HI228" s="83"/>
      <c r="HJ228" s="83"/>
      <c r="HK228" s="83"/>
      <c r="HL228" s="83"/>
      <c r="HM228" s="83"/>
      <c r="HN228" s="83"/>
      <c r="HO228" s="83"/>
      <c r="HP228" s="83"/>
      <c r="HQ228" s="83"/>
      <c r="HR228" s="83"/>
      <c r="HS228" s="83"/>
      <c r="HT228" s="83"/>
      <c r="HU228" s="83"/>
      <c r="HV228" s="83"/>
      <c r="HW228" s="83"/>
      <c r="HX228" s="83"/>
      <c r="HY228" s="83"/>
      <c r="HZ228" s="83"/>
      <c r="IA228" s="83"/>
      <c r="IB228" s="83"/>
      <c r="IC228" s="83"/>
      <c r="ID228" s="83"/>
      <c r="IE228" s="83"/>
      <c r="IF228" s="83"/>
      <c r="IG228" s="83"/>
      <c r="IH228" s="83"/>
      <c r="II228" s="83"/>
      <c r="IJ228" s="83"/>
      <c r="IK228" s="83"/>
      <c r="IL228" s="83"/>
      <c r="IM228" s="83"/>
      <c r="IN228" s="83"/>
      <c r="IO228" s="83"/>
      <c r="IP228" s="83"/>
      <c r="IQ228" s="83"/>
      <c r="IR228" s="83"/>
      <c r="IS228" s="83"/>
      <c r="IT228" s="83"/>
      <c r="IU228" s="83"/>
      <c r="IV228" s="83"/>
    </row>
    <row r="229" spans="2:256" s="4" customFormat="1" ht="17.25" customHeight="1" x14ac:dyDescent="0.2">
      <c r="B229" s="106">
        <v>207</v>
      </c>
      <c r="C229" s="61"/>
      <c r="D229" s="88"/>
      <c r="E229" s="61"/>
      <c r="F229" s="147"/>
      <c r="G229" s="649"/>
      <c r="H229" s="90"/>
      <c r="I229" s="90"/>
      <c r="J229" s="649"/>
      <c r="K229" s="43"/>
      <c r="L229" s="35" t="str">
        <f t="shared" si="62"/>
        <v/>
      </c>
      <c r="M229" s="35" t="str">
        <f t="shared" si="63"/>
        <v/>
      </c>
      <c r="N229" s="475" t="str">
        <f t="shared" si="64"/>
        <v/>
      </c>
      <c r="O229" s="473" t="str">
        <f t="shared" si="54"/>
        <v/>
      </c>
      <c r="P229" s="37" t="str">
        <f t="shared" si="65"/>
        <v/>
      </c>
      <c r="Q229" s="68" t="str">
        <f t="shared" si="55"/>
        <v/>
      </c>
      <c r="R229" s="42" t="str">
        <f t="shared" si="56"/>
        <v/>
      </c>
      <c r="S229" s="37" t="str">
        <f t="shared" si="66"/>
        <v/>
      </c>
      <c r="T229" s="68" t="str">
        <f t="shared" si="57"/>
        <v/>
      </c>
      <c r="U229" s="42" t="str">
        <f t="shared" si="58"/>
        <v/>
      </c>
      <c r="V229" s="37" t="str">
        <f t="shared" si="67"/>
        <v/>
      </c>
      <c r="W229" s="105" t="str">
        <f t="shared" si="59"/>
        <v/>
      </c>
      <c r="X229" s="41" t="str">
        <f t="shared" si="68"/>
        <v/>
      </c>
      <c r="Y229" s="41" t="str">
        <f t="shared" si="69"/>
        <v/>
      </c>
      <c r="Z229" s="41" t="str">
        <f t="shared" si="70"/>
        <v/>
      </c>
      <c r="AA229" s="72" t="str">
        <f t="shared" si="71"/>
        <v/>
      </c>
      <c r="AB229" s="4" t="str">
        <f t="shared" si="60"/>
        <v>Empty</v>
      </c>
      <c r="AC229" s="4" t="str">
        <f t="shared" si="61"/>
        <v>empty</v>
      </c>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c r="CE229" s="83"/>
      <c r="CF229" s="83"/>
      <c r="CG229" s="83"/>
      <c r="CH229" s="83"/>
      <c r="CI229" s="83"/>
      <c r="CJ229" s="83"/>
      <c r="CK229" s="83"/>
      <c r="CL229" s="83"/>
      <c r="CM229" s="83"/>
      <c r="CN229" s="83"/>
      <c r="CO229" s="83"/>
      <c r="CP229" s="83"/>
      <c r="CQ229" s="83"/>
      <c r="CR229" s="83"/>
      <c r="CS229" s="83"/>
      <c r="CT229" s="83"/>
      <c r="CU229" s="83"/>
      <c r="CV229" s="83"/>
      <c r="CW229" s="83"/>
      <c r="CX229" s="83"/>
      <c r="CY229" s="83"/>
      <c r="CZ229" s="83"/>
      <c r="DA229" s="83"/>
      <c r="DB229" s="83"/>
      <c r="DC229" s="83"/>
      <c r="DD229" s="83"/>
      <c r="DE229" s="83"/>
      <c r="DF229" s="83"/>
      <c r="DG229" s="83"/>
      <c r="DH229" s="83"/>
      <c r="DI229" s="83"/>
      <c r="DJ229" s="83"/>
      <c r="DK229" s="83"/>
      <c r="DL229" s="83"/>
      <c r="DM229" s="83"/>
      <c r="DN229" s="83"/>
      <c r="DO229" s="83"/>
      <c r="DP229" s="83"/>
      <c r="DQ229" s="83"/>
      <c r="DR229" s="83"/>
      <c r="DS229" s="83"/>
      <c r="DT229" s="83"/>
      <c r="DU229" s="83"/>
      <c r="DV229" s="83"/>
      <c r="DW229" s="83"/>
      <c r="DX229" s="83"/>
      <c r="DY229" s="83"/>
      <c r="DZ229" s="83"/>
      <c r="EA229" s="83"/>
      <c r="EB229" s="83"/>
      <c r="EC229" s="83"/>
      <c r="ED229" s="83"/>
      <c r="EE229" s="83"/>
      <c r="EF229" s="83"/>
      <c r="EG229" s="83"/>
      <c r="EH229" s="83"/>
      <c r="EI229" s="83"/>
      <c r="EJ229" s="83"/>
      <c r="EK229" s="83"/>
      <c r="EL229" s="83"/>
      <c r="EM229" s="83"/>
      <c r="EN229" s="83"/>
      <c r="EO229" s="83"/>
      <c r="EP229" s="83"/>
      <c r="EQ229" s="83"/>
      <c r="ER229" s="83"/>
      <c r="ES229" s="83"/>
      <c r="ET229" s="83"/>
      <c r="EU229" s="83"/>
      <c r="EV229" s="83"/>
      <c r="EW229" s="83"/>
      <c r="EX229" s="83"/>
      <c r="EY229" s="83"/>
      <c r="EZ229" s="83"/>
      <c r="FA229" s="83"/>
      <c r="FB229" s="83"/>
      <c r="FC229" s="83"/>
      <c r="FD229" s="83"/>
      <c r="FE229" s="83"/>
      <c r="FF229" s="83"/>
      <c r="FG229" s="83"/>
      <c r="FH229" s="83"/>
      <c r="FI229" s="83"/>
      <c r="FJ229" s="83"/>
      <c r="FK229" s="83"/>
      <c r="FL229" s="83"/>
      <c r="FM229" s="83"/>
      <c r="FN229" s="83"/>
      <c r="FO229" s="83"/>
      <c r="FP229" s="83"/>
      <c r="FQ229" s="83"/>
      <c r="FR229" s="83"/>
      <c r="FS229" s="83"/>
      <c r="FT229" s="83"/>
      <c r="FU229" s="83"/>
      <c r="FV229" s="83"/>
      <c r="FW229" s="83"/>
      <c r="FX229" s="83"/>
      <c r="FY229" s="83"/>
      <c r="FZ229" s="83"/>
      <c r="GA229" s="83"/>
      <c r="GB229" s="83"/>
      <c r="GC229" s="83"/>
      <c r="GD229" s="83"/>
      <c r="GE229" s="83"/>
      <c r="GF229" s="83"/>
      <c r="GG229" s="83"/>
      <c r="GH229" s="83"/>
      <c r="GI229" s="83"/>
      <c r="GJ229" s="83"/>
      <c r="GK229" s="83"/>
      <c r="GL229" s="83"/>
      <c r="GM229" s="83"/>
      <c r="GN229" s="83"/>
      <c r="GO229" s="83"/>
      <c r="GP229" s="83"/>
      <c r="GQ229" s="83"/>
      <c r="GR229" s="83"/>
      <c r="GS229" s="83"/>
      <c r="GT229" s="83"/>
      <c r="GU229" s="83"/>
      <c r="GV229" s="83"/>
      <c r="GW229" s="83"/>
      <c r="GX229" s="83"/>
      <c r="GY229" s="83"/>
      <c r="GZ229" s="83"/>
      <c r="HA229" s="83"/>
      <c r="HB229" s="83"/>
      <c r="HC229" s="83"/>
      <c r="HD229" s="83"/>
      <c r="HE229" s="83"/>
      <c r="HF229" s="83"/>
      <c r="HG229" s="83"/>
      <c r="HH229" s="83"/>
      <c r="HI229" s="83"/>
      <c r="HJ229" s="83"/>
      <c r="HK229" s="83"/>
      <c r="HL229" s="83"/>
      <c r="HM229" s="83"/>
      <c r="HN229" s="83"/>
      <c r="HO229" s="83"/>
      <c r="HP229" s="83"/>
      <c r="HQ229" s="83"/>
      <c r="HR229" s="83"/>
      <c r="HS229" s="83"/>
      <c r="HT229" s="83"/>
      <c r="HU229" s="83"/>
      <c r="HV229" s="83"/>
      <c r="HW229" s="83"/>
      <c r="HX229" s="83"/>
      <c r="HY229" s="83"/>
      <c r="HZ229" s="83"/>
      <c r="IA229" s="83"/>
      <c r="IB229" s="83"/>
      <c r="IC229" s="83"/>
      <c r="ID229" s="83"/>
      <c r="IE229" s="83"/>
      <c r="IF229" s="83"/>
      <c r="IG229" s="83"/>
      <c r="IH229" s="83"/>
      <c r="II229" s="83"/>
      <c r="IJ229" s="83"/>
      <c r="IK229" s="83"/>
      <c r="IL229" s="83"/>
      <c r="IM229" s="83"/>
      <c r="IN229" s="83"/>
      <c r="IO229" s="83"/>
      <c r="IP229" s="83"/>
      <c r="IQ229" s="83"/>
      <c r="IR229" s="83"/>
      <c r="IS229" s="83"/>
      <c r="IT229" s="83"/>
      <c r="IU229" s="83"/>
      <c r="IV229" s="83"/>
    </row>
    <row r="230" spans="2:256" s="4" customFormat="1" ht="17.25" customHeight="1" x14ac:dyDescent="0.2">
      <c r="B230" s="106">
        <v>208</v>
      </c>
      <c r="C230" s="61"/>
      <c r="D230" s="88"/>
      <c r="E230" s="61"/>
      <c r="F230" s="147"/>
      <c r="G230" s="649"/>
      <c r="H230" s="90"/>
      <c r="I230" s="90"/>
      <c r="J230" s="649"/>
      <c r="K230" s="43"/>
      <c r="L230" s="35" t="str">
        <f t="shared" si="62"/>
        <v/>
      </c>
      <c r="M230" s="35" t="str">
        <f t="shared" si="63"/>
        <v/>
      </c>
      <c r="N230" s="475" t="str">
        <f t="shared" si="64"/>
        <v/>
      </c>
      <c r="O230" s="473" t="str">
        <f t="shared" si="54"/>
        <v/>
      </c>
      <c r="P230" s="37" t="str">
        <f t="shared" si="65"/>
        <v/>
      </c>
      <c r="Q230" s="68" t="str">
        <f t="shared" si="55"/>
        <v/>
      </c>
      <c r="R230" s="42" t="str">
        <f t="shared" si="56"/>
        <v/>
      </c>
      <c r="S230" s="37" t="str">
        <f t="shared" si="66"/>
        <v/>
      </c>
      <c r="T230" s="68" t="str">
        <f t="shared" si="57"/>
        <v/>
      </c>
      <c r="U230" s="42" t="str">
        <f t="shared" si="58"/>
        <v/>
      </c>
      <c r="V230" s="37" t="str">
        <f t="shared" si="67"/>
        <v/>
      </c>
      <c r="W230" s="105" t="str">
        <f t="shared" si="59"/>
        <v/>
      </c>
      <c r="X230" s="41" t="str">
        <f t="shared" si="68"/>
        <v/>
      </c>
      <c r="Y230" s="41" t="str">
        <f t="shared" si="69"/>
        <v/>
      </c>
      <c r="Z230" s="41" t="str">
        <f t="shared" si="70"/>
        <v/>
      </c>
      <c r="AA230" s="72" t="str">
        <f t="shared" si="71"/>
        <v/>
      </c>
      <c r="AB230" s="4" t="str">
        <f t="shared" si="60"/>
        <v>Empty</v>
      </c>
      <c r="AC230" s="4" t="str">
        <f t="shared" si="61"/>
        <v>empty</v>
      </c>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row>
    <row r="231" spans="2:256" s="4" customFormat="1" ht="17.25" customHeight="1" x14ac:dyDescent="0.2">
      <c r="B231" s="106">
        <v>209</v>
      </c>
      <c r="C231" s="61"/>
      <c r="D231" s="88"/>
      <c r="E231" s="61"/>
      <c r="F231" s="147"/>
      <c r="G231" s="649"/>
      <c r="H231" s="90"/>
      <c r="I231" s="90"/>
      <c r="J231" s="649"/>
      <c r="K231" s="43"/>
      <c r="L231" s="35" t="str">
        <f t="shared" si="62"/>
        <v/>
      </c>
      <c r="M231" s="35" t="str">
        <f t="shared" si="63"/>
        <v/>
      </c>
      <c r="N231" s="35" t="str">
        <f t="shared" si="64"/>
        <v/>
      </c>
      <c r="O231" s="70" t="str">
        <f t="shared" si="54"/>
        <v/>
      </c>
      <c r="P231" s="37" t="str">
        <f t="shared" si="65"/>
        <v/>
      </c>
      <c r="Q231" s="68" t="str">
        <f>IF($AB$20="Yes","",IF($AB231="Empty","",IF(O231="yes",($P231/$P$17),IF(OR($P231&lt;$O$17,$P231&gt;$Q$17),($P231/$P$17)))))</f>
        <v/>
      </c>
      <c r="R231" s="42" t="str">
        <f t="shared" si="56"/>
        <v/>
      </c>
      <c r="S231" s="37" t="str">
        <f t="shared" si="66"/>
        <v/>
      </c>
      <c r="T231" s="68" t="str">
        <f>IF($AB$20="Yes","",IF($AB231="Empty","",IF(R231="yes",($S231/$S$17),IF(OR($S231&gt;$R$17,$S231&lt;$T$17),($S231/$S$17)))))</f>
        <v/>
      </c>
      <c r="U231" s="42" t="str">
        <f>IF($AB$20="Yes","",IF($AB231="Empty","",IF($V$17="","",IF(OR($V231&lt;$U$17,V231&gt;$W$17),"NC","yes"))))</f>
        <v/>
      </c>
      <c r="V231" s="37" t="str">
        <f t="shared" si="67"/>
        <v/>
      </c>
      <c r="W231" s="105" t="str">
        <f>IF($AB$20="Yes","",IF($AB231="Empty","",IF(U231="yes",(V231/V$17),IF(OR(V231&lt;$U$17,V231&gt;W$17),(V231/V$17)))))</f>
        <v/>
      </c>
      <c r="X231" s="41" t="str">
        <f t="shared" si="68"/>
        <v/>
      </c>
      <c r="Y231" s="41" t="str">
        <f t="shared" si="69"/>
        <v/>
      </c>
      <c r="Z231" s="41" t="str">
        <f t="shared" si="70"/>
        <v/>
      </c>
      <c r="AA231" s="72" t="str">
        <f t="shared" si="71"/>
        <v/>
      </c>
      <c r="AB231" s="4" t="str">
        <f t="shared" si="60"/>
        <v>Empty</v>
      </c>
      <c r="AC231" s="4" t="str">
        <f t="shared" si="61"/>
        <v>empty</v>
      </c>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c r="CE231" s="83"/>
      <c r="CF231" s="83"/>
      <c r="CG231" s="83"/>
      <c r="CH231" s="83"/>
      <c r="CI231" s="83"/>
      <c r="CJ231" s="83"/>
      <c r="CK231" s="83"/>
      <c r="CL231" s="83"/>
      <c r="CM231" s="83"/>
      <c r="CN231" s="83"/>
      <c r="CO231" s="83"/>
      <c r="CP231" s="83"/>
      <c r="CQ231" s="83"/>
      <c r="CR231" s="83"/>
      <c r="CS231" s="83"/>
      <c r="CT231" s="83"/>
      <c r="CU231" s="83"/>
      <c r="CV231" s="83"/>
      <c r="CW231" s="83"/>
      <c r="CX231" s="83"/>
      <c r="CY231" s="83"/>
      <c r="CZ231" s="83"/>
      <c r="DA231" s="83"/>
      <c r="DB231" s="83"/>
      <c r="DC231" s="83"/>
      <c r="DD231" s="83"/>
      <c r="DE231" s="83"/>
      <c r="DF231" s="83"/>
      <c r="DG231" s="83"/>
      <c r="DH231" s="83"/>
      <c r="DI231" s="83"/>
      <c r="DJ231" s="83"/>
      <c r="DK231" s="83"/>
      <c r="DL231" s="83"/>
      <c r="DM231" s="83"/>
      <c r="DN231" s="83"/>
      <c r="DO231" s="83"/>
      <c r="DP231" s="83"/>
      <c r="DQ231" s="83"/>
      <c r="DR231" s="83"/>
      <c r="DS231" s="83"/>
      <c r="DT231" s="83"/>
      <c r="DU231" s="83"/>
      <c r="DV231" s="83"/>
      <c r="DW231" s="83"/>
      <c r="DX231" s="83"/>
      <c r="DY231" s="83"/>
      <c r="DZ231" s="83"/>
      <c r="EA231" s="83"/>
      <c r="EB231" s="83"/>
      <c r="EC231" s="83"/>
      <c r="ED231" s="83"/>
      <c r="EE231" s="83"/>
      <c r="EF231" s="83"/>
      <c r="EG231" s="83"/>
      <c r="EH231" s="83"/>
      <c r="EI231" s="83"/>
      <c r="EJ231" s="83"/>
      <c r="EK231" s="83"/>
      <c r="EL231" s="83"/>
      <c r="EM231" s="83"/>
      <c r="EN231" s="83"/>
      <c r="EO231" s="83"/>
      <c r="EP231" s="83"/>
      <c r="EQ231" s="83"/>
      <c r="ER231" s="83"/>
      <c r="ES231" s="83"/>
      <c r="ET231" s="83"/>
      <c r="EU231" s="83"/>
      <c r="EV231" s="83"/>
      <c r="EW231" s="83"/>
      <c r="EX231" s="83"/>
      <c r="EY231" s="83"/>
      <c r="EZ231" s="83"/>
      <c r="FA231" s="83"/>
      <c r="FB231" s="83"/>
      <c r="FC231" s="83"/>
      <c r="FD231" s="83"/>
      <c r="FE231" s="83"/>
      <c r="FF231" s="83"/>
      <c r="FG231" s="83"/>
      <c r="FH231" s="83"/>
      <c r="FI231" s="83"/>
      <c r="FJ231" s="83"/>
      <c r="FK231" s="83"/>
      <c r="FL231" s="83"/>
      <c r="FM231" s="83"/>
      <c r="FN231" s="83"/>
      <c r="FO231" s="83"/>
      <c r="FP231" s="83"/>
      <c r="FQ231" s="83"/>
      <c r="FR231" s="83"/>
      <c r="FS231" s="83"/>
      <c r="FT231" s="83"/>
      <c r="FU231" s="83"/>
      <c r="FV231" s="83"/>
      <c r="FW231" s="83"/>
      <c r="FX231" s="83"/>
      <c r="FY231" s="83"/>
      <c r="FZ231" s="83"/>
      <c r="GA231" s="83"/>
      <c r="GB231" s="83"/>
      <c r="GC231" s="83"/>
      <c r="GD231" s="83"/>
      <c r="GE231" s="83"/>
      <c r="GF231" s="83"/>
      <c r="GG231" s="83"/>
      <c r="GH231" s="83"/>
      <c r="GI231" s="83"/>
      <c r="GJ231" s="83"/>
      <c r="GK231" s="83"/>
      <c r="GL231" s="83"/>
      <c r="GM231" s="83"/>
      <c r="GN231" s="83"/>
      <c r="GO231" s="83"/>
      <c r="GP231" s="83"/>
      <c r="GQ231" s="83"/>
      <c r="GR231" s="83"/>
      <c r="GS231" s="83"/>
      <c r="GT231" s="83"/>
      <c r="GU231" s="83"/>
      <c r="GV231" s="83"/>
      <c r="GW231" s="83"/>
      <c r="GX231" s="83"/>
      <c r="GY231" s="83"/>
      <c r="GZ231" s="83"/>
      <c r="HA231" s="83"/>
      <c r="HB231" s="83"/>
      <c r="HC231" s="83"/>
      <c r="HD231" s="83"/>
      <c r="HE231" s="83"/>
      <c r="HF231" s="83"/>
      <c r="HG231" s="83"/>
      <c r="HH231" s="83"/>
      <c r="HI231" s="83"/>
      <c r="HJ231" s="83"/>
      <c r="HK231" s="83"/>
      <c r="HL231" s="83"/>
      <c r="HM231" s="83"/>
      <c r="HN231" s="83"/>
      <c r="HO231" s="83"/>
      <c r="HP231" s="83"/>
      <c r="HQ231" s="83"/>
      <c r="HR231" s="83"/>
      <c r="HS231" s="83"/>
      <c r="HT231" s="83"/>
      <c r="HU231" s="83"/>
      <c r="HV231" s="83"/>
      <c r="HW231" s="83"/>
      <c r="HX231" s="83"/>
      <c r="HY231" s="83"/>
      <c r="HZ231" s="83"/>
      <c r="IA231" s="83"/>
      <c r="IB231" s="83"/>
      <c r="IC231" s="83"/>
      <c r="ID231" s="83"/>
      <c r="IE231" s="83"/>
      <c r="IF231" s="83"/>
      <c r="IG231" s="83"/>
      <c r="IH231" s="83"/>
      <c r="II231" s="83"/>
      <c r="IJ231" s="83"/>
      <c r="IK231" s="83"/>
      <c r="IL231" s="83"/>
      <c r="IM231" s="83"/>
      <c r="IN231" s="83"/>
      <c r="IO231" s="83"/>
      <c r="IP231" s="83"/>
      <c r="IQ231" s="83"/>
      <c r="IR231" s="83"/>
      <c r="IS231" s="83"/>
      <c r="IT231" s="83"/>
      <c r="IU231" s="83"/>
      <c r="IV231" s="83"/>
    </row>
    <row r="232" spans="2:256" s="4" customFormat="1" ht="17.25" customHeight="1" x14ac:dyDescent="0.2">
      <c r="B232" s="106">
        <v>210</v>
      </c>
      <c r="C232" s="61"/>
      <c r="D232" s="88"/>
      <c r="E232" s="61"/>
      <c r="F232" s="147"/>
      <c r="G232" s="649"/>
      <c r="H232" s="90"/>
      <c r="I232" s="90"/>
      <c r="J232" s="649"/>
      <c r="K232" s="43"/>
      <c r="L232" s="35" t="str">
        <f t="shared" si="62"/>
        <v/>
      </c>
      <c r="M232" s="35" t="str">
        <f t="shared" si="63"/>
        <v/>
      </c>
      <c r="N232" s="35" t="str">
        <f t="shared" si="64"/>
        <v/>
      </c>
      <c r="O232" s="70" t="str">
        <f t="shared" si="54"/>
        <v/>
      </c>
      <c r="P232" s="37" t="str">
        <f t="shared" si="65"/>
        <v/>
      </c>
      <c r="Q232" s="68" t="str">
        <f t="shared" si="55"/>
        <v/>
      </c>
      <c r="R232" s="42" t="str">
        <f t="shared" si="56"/>
        <v/>
      </c>
      <c r="S232" s="37" t="str">
        <f t="shared" si="66"/>
        <v/>
      </c>
      <c r="T232" s="68" t="str">
        <f t="shared" si="57"/>
        <v/>
      </c>
      <c r="U232" s="42" t="str">
        <f t="shared" si="58"/>
        <v/>
      </c>
      <c r="V232" s="37" t="str">
        <f t="shared" si="67"/>
        <v/>
      </c>
      <c r="W232" s="105" t="str">
        <f t="shared" si="59"/>
        <v/>
      </c>
      <c r="X232" s="41" t="str">
        <f t="shared" si="68"/>
        <v/>
      </c>
      <c r="Y232" s="41" t="str">
        <f t="shared" si="69"/>
        <v/>
      </c>
      <c r="Z232" s="41" t="str">
        <f t="shared" si="70"/>
        <v/>
      </c>
      <c r="AA232" s="72" t="str">
        <f t="shared" si="71"/>
        <v/>
      </c>
      <c r="AB232" s="4" t="str">
        <f t="shared" si="60"/>
        <v>Empty</v>
      </c>
      <c r="AC232" s="4" t="str">
        <f t="shared" si="61"/>
        <v>empty</v>
      </c>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c r="CE232" s="83"/>
      <c r="CF232" s="83"/>
      <c r="CG232" s="83"/>
      <c r="CH232" s="83"/>
      <c r="CI232" s="83"/>
      <c r="CJ232" s="83"/>
      <c r="CK232" s="83"/>
      <c r="CL232" s="83"/>
      <c r="CM232" s="83"/>
      <c r="CN232" s="83"/>
      <c r="CO232" s="83"/>
      <c r="CP232" s="83"/>
      <c r="CQ232" s="83"/>
      <c r="CR232" s="83"/>
      <c r="CS232" s="83"/>
      <c r="CT232" s="83"/>
      <c r="CU232" s="83"/>
      <c r="CV232" s="83"/>
      <c r="CW232" s="83"/>
      <c r="CX232" s="83"/>
      <c r="CY232" s="83"/>
      <c r="CZ232" s="83"/>
      <c r="DA232" s="83"/>
      <c r="DB232" s="83"/>
      <c r="DC232" s="83"/>
      <c r="DD232" s="83"/>
      <c r="DE232" s="83"/>
      <c r="DF232" s="83"/>
      <c r="DG232" s="83"/>
      <c r="DH232" s="83"/>
      <c r="DI232" s="83"/>
      <c r="DJ232" s="83"/>
      <c r="DK232" s="83"/>
      <c r="DL232" s="83"/>
      <c r="DM232" s="83"/>
      <c r="DN232" s="83"/>
      <c r="DO232" s="83"/>
      <c r="DP232" s="83"/>
      <c r="DQ232" s="83"/>
      <c r="DR232" s="83"/>
      <c r="DS232" s="83"/>
      <c r="DT232" s="83"/>
      <c r="DU232" s="83"/>
      <c r="DV232" s="83"/>
      <c r="DW232" s="83"/>
      <c r="DX232" s="83"/>
      <c r="DY232" s="83"/>
      <c r="DZ232" s="83"/>
      <c r="EA232" s="83"/>
      <c r="EB232" s="83"/>
      <c r="EC232" s="83"/>
      <c r="ED232" s="83"/>
      <c r="EE232" s="83"/>
      <c r="EF232" s="83"/>
      <c r="EG232" s="83"/>
      <c r="EH232" s="83"/>
      <c r="EI232" s="83"/>
      <c r="EJ232" s="83"/>
      <c r="EK232" s="83"/>
      <c r="EL232" s="83"/>
      <c r="EM232" s="83"/>
      <c r="EN232" s="83"/>
      <c r="EO232" s="83"/>
      <c r="EP232" s="83"/>
      <c r="EQ232" s="83"/>
      <c r="ER232" s="83"/>
      <c r="ES232" s="83"/>
      <c r="ET232" s="83"/>
      <c r="EU232" s="83"/>
      <c r="EV232" s="83"/>
      <c r="EW232" s="83"/>
      <c r="EX232" s="83"/>
      <c r="EY232" s="83"/>
      <c r="EZ232" s="83"/>
      <c r="FA232" s="83"/>
      <c r="FB232" s="83"/>
      <c r="FC232" s="83"/>
      <c r="FD232" s="83"/>
      <c r="FE232" s="83"/>
      <c r="FF232" s="83"/>
      <c r="FG232" s="83"/>
      <c r="FH232" s="83"/>
      <c r="FI232" s="83"/>
      <c r="FJ232" s="83"/>
      <c r="FK232" s="83"/>
      <c r="FL232" s="83"/>
      <c r="FM232" s="83"/>
      <c r="FN232" s="83"/>
      <c r="FO232" s="83"/>
      <c r="FP232" s="83"/>
      <c r="FQ232" s="83"/>
      <c r="FR232" s="83"/>
      <c r="FS232" s="83"/>
      <c r="FT232" s="83"/>
      <c r="FU232" s="83"/>
      <c r="FV232" s="83"/>
      <c r="FW232" s="83"/>
      <c r="FX232" s="83"/>
      <c r="FY232" s="83"/>
      <c r="FZ232" s="83"/>
      <c r="GA232" s="83"/>
      <c r="GB232" s="83"/>
      <c r="GC232" s="83"/>
      <c r="GD232" s="83"/>
      <c r="GE232" s="83"/>
      <c r="GF232" s="83"/>
      <c r="GG232" s="83"/>
      <c r="GH232" s="83"/>
      <c r="GI232" s="83"/>
      <c r="GJ232" s="83"/>
      <c r="GK232" s="83"/>
      <c r="GL232" s="83"/>
      <c r="GM232" s="83"/>
      <c r="GN232" s="83"/>
      <c r="GO232" s="83"/>
      <c r="GP232" s="83"/>
      <c r="GQ232" s="83"/>
      <c r="GR232" s="83"/>
      <c r="GS232" s="83"/>
      <c r="GT232" s="83"/>
      <c r="GU232" s="83"/>
      <c r="GV232" s="83"/>
      <c r="GW232" s="83"/>
      <c r="GX232" s="83"/>
      <c r="GY232" s="83"/>
      <c r="GZ232" s="83"/>
      <c r="HA232" s="83"/>
      <c r="HB232" s="83"/>
      <c r="HC232" s="83"/>
      <c r="HD232" s="83"/>
      <c r="HE232" s="83"/>
      <c r="HF232" s="83"/>
      <c r="HG232" s="83"/>
      <c r="HH232" s="83"/>
      <c r="HI232" s="83"/>
      <c r="HJ232" s="83"/>
      <c r="HK232" s="83"/>
      <c r="HL232" s="83"/>
      <c r="HM232" s="83"/>
      <c r="HN232" s="83"/>
      <c r="HO232" s="83"/>
      <c r="HP232" s="83"/>
      <c r="HQ232" s="83"/>
      <c r="HR232" s="83"/>
      <c r="HS232" s="83"/>
      <c r="HT232" s="83"/>
      <c r="HU232" s="83"/>
      <c r="HV232" s="83"/>
      <c r="HW232" s="83"/>
      <c r="HX232" s="83"/>
      <c r="HY232" s="83"/>
      <c r="HZ232" s="83"/>
      <c r="IA232" s="83"/>
      <c r="IB232" s="83"/>
      <c r="IC232" s="83"/>
      <c r="ID232" s="83"/>
      <c r="IE232" s="83"/>
      <c r="IF232" s="83"/>
      <c r="IG232" s="83"/>
      <c r="IH232" s="83"/>
      <c r="II232" s="83"/>
      <c r="IJ232" s="83"/>
      <c r="IK232" s="83"/>
      <c r="IL232" s="83"/>
      <c r="IM232" s="83"/>
      <c r="IN232" s="83"/>
      <c r="IO232" s="83"/>
      <c r="IP232" s="83"/>
      <c r="IQ232" s="83"/>
      <c r="IR232" s="83"/>
      <c r="IS232" s="83"/>
      <c r="IT232" s="83"/>
      <c r="IU232" s="83"/>
      <c r="IV232" s="83"/>
    </row>
    <row r="233" spans="2:256" s="4" customFormat="1" ht="17.25" customHeight="1" x14ac:dyDescent="0.2">
      <c r="B233" s="106">
        <v>211</v>
      </c>
      <c r="C233" s="61"/>
      <c r="D233" s="88"/>
      <c r="E233" s="61"/>
      <c r="F233" s="147"/>
      <c r="G233" s="649"/>
      <c r="H233" s="90"/>
      <c r="I233" s="90"/>
      <c r="J233" s="649"/>
      <c r="K233" s="43"/>
      <c r="L233" s="35" t="str">
        <f t="shared" si="62"/>
        <v/>
      </c>
      <c r="M233" s="35" t="str">
        <f t="shared" si="63"/>
        <v/>
      </c>
      <c r="N233" s="35" t="str">
        <f t="shared" si="64"/>
        <v/>
      </c>
      <c r="O233" s="70" t="str">
        <f t="shared" si="54"/>
        <v/>
      </c>
      <c r="P233" s="37" t="str">
        <f t="shared" si="65"/>
        <v/>
      </c>
      <c r="Q233" s="68" t="str">
        <f t="shared" si="55"/>
        <v/>
      </c>
      <c r="R233" s="42" t="str">
        <f t="shared" si="56"/>
        <v/>
      </c>
      <c r="S233" s="37" t="str">
        <f t="shared" si="66"/>
        <v/>
      </c>
      <c r="T233" s="68" t="str">
        <f t="shared" si="57"/>
        <v/>
      </c>
      <c r="U233" s="42" t="str">
        <f t="shared" si="58"/>
        <v/>
      </c>
      <c r="V233" s="37" t="str">
        <f t="shared" si="67"/>
        <v/>
      </c>
      <c r="W233" s="105" t="str">
        <f t="shared" si="59"/>
        <v/>
      </c>
      <c r="X233" s="41" t="str">
        <f t="shared" si="68"/>
        <v/>
      </c>
      <c r="Y233" s="41" t="str">
        <f t="shared" si="69"/>
        <v/>
      </c>
      <c r="Z233" s="41" t="str">
        <f t="shared" si="70"/>
        <v/>
      </c>
      <c r="AA233" s="72" t="str">
        <f t="shared" si="71"/>
        <v/>
      </c>
      <c r="AB233" s="4" t="str">
        <f t="shared" si="60"/>
        <v>Empty</v>
      </c>
      <c r="AC233" s="4" t="str">
        <f t="shared" si="61"/>
        <v>empty</v>
      </c>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c r="CE233" s="83"/>
      <c r="CF233" s="83"/>
      <c r="CG233" s="83"/>
      <c r="CH233" s="83"/>
      <c r="CI233" s="83"/>
      <c r="CJ233" s="83"/>
      <c r="CK233" s="83"/>
      <c r="CL233" s="83"/>
      <c r="CM233" s="83"/>
      <c r="CN233" s="83"/>
      <c r="CO233" s="83"/>
      <c r="CP233" s="83"/>
      <c r="CQ233" s="83"/>
      <c r="CR233" s="83"/>
      <c r="CS233" s="83"/>
      <c r="CT233" s="83"/>
      <c r="CU233" s="83"/>
      <c r="CV233" s="83"/>
      <c r="CW233" s="83"/>
      <c r="CX233" s="83"/>
      <c r="CY233" s="83"/>
      <c r="CZ233" s="83"/>
      <c r="DA233" s="83"/>
      <c r="DB233" s="83"/>
      <c r="DC233" s="83"/>
      <c r="DD233" s="83"/>
      <c r="DE233" s="83"/>
      <c r="DF233" s="83"/>
      <c r="DG233" s="83"/>
      <c r="DH233" s="83"/>
      <c r="DI233" s="83"/>
      <c r="DJ233" s="83"/>
      <c r="DK233" s="83"/>
      <c r="DL233" s="83"/>
      <c r="DM233" s="83"/>
      <c r="DN233" s="83"/>
      <c r="DO233" s="83"/>
      <c r="DP233" s="83"/>
      <c r="DQ233" s="83"/>
      <c r="DR233" s="83"/>
      <c r="DS233" s="83"/>
      <c r="DT233" s="83"/>
      <c r="DU233" s="83"/>
      <c r="DV233" s="83"/>
      <c r="DW233" s="83"/>
      <c r="DX233" s="83"/>
      <c r="DY233" s="83"/>
      <c r="DZ233" s="83"/>
      <c r="EA233" s="83"/>
      <c r="EB233" s="83"/>
      <c r="EC233" s="83"/>
      <c r="ED233" s="83"/>
      <c r="EE233" s="83"/>
      <c r="EF233" s="83"/>
      <c r="EG233" s="83"/>
      <c r="EH233" s="83"/>
      <c r="EI233" s="83"/>
      <c r="EJ233" s="83"/>
      <c r="EK233" s="83"/>
      <c r="EL233" s="83"/>
      <c r="EM233" s="83"/>
      <c r="EN233" s="83"/>
      <c r="EO233" s="83"/>
      <c r="EP233" s="83"/>
      <c r="EQ233" s="83"/>
      <c r="ER233" s="83"/>
      <c r="ES233" s="83"/>
      <c r="ET233" s="83"/>
      <c r="EU233" s="83"/>
      <c r="EV233" s="83"/>
      <c r="EW233" s="83"/>
      <c r="EX233" s="83"/>
      <c r="EY233" s="83"/>
      <c r="EZ233" s="83"/>
      <c r="FA233" s="83"/>
      <c r="FB233" s="83"/>
      <c r="FC233" s="83"/>
      <c r="FD233" s="83"/>
      <c r="FE233" s="83"/>
      <c r="FF233" s="83"/>
      <c r="FG233" s="83"/>
      <c r="FH233" s="83"/>
      <c r="FI233" s="83"/>
      <c r="FJ233" s="83"/>
      <c r="FK233" s="83"/>
      <c r="FL233" s="83"/>
      <c r="FM233" s="83"/>
      <c r="FN233" s="83"/>
      <c r="FO233" s="83"/>
      <c r="FP233" s="83"/>
      <c r="FQ233" s="83"/>
      <c r="FR233" s="83"/>
      <c r="FS233" s="83"/>
      <c r="FT233" s="83"/>
      <c r="FU233" s="83"/>
      <c r="FV233" s="83"/>
      <c r="FW233" s="83"/>
      <c r="FX233" s="83"/>
      <c r="FY233" s="83"/>
      <c r="FZ233" s="83"/>
      <c r="GA233" s="83"/>
      <c r="GB233" s="83"/>
      <c r="GC233" s="83"/>
      <c r="GD233" s="83"/>
      <c r="GE233" s="83"/>
      <c r="GF233" s="83"/>
      <c r="GG233" s="83"/>
      <c r="GH233" s="83"/>
      <c r="GI233" s="83"/>
      <c r="GJ233" s="83"/>
      <c r="GK233" s="83"/>
      <c r="GL233" s="83"/>
      <c r="GM233" s="83"/>
      <c r="GN233" s="83"/>
      <c r="GO233" s="83"/>
      <c r="GP233" s="83"/>
      <c r="GQ233" s="83"/>
      <c r="GR233" s="83"/>
      <c r="GS233" s="83"/>
      <c r="GT233" s="83"/>
      <c r="GU233" s="83"/>
      <c r="GV233" s="83"/>
      <c r="GW233" s="83"/>
      <c r="GX233" s="83"/>
      <c r="GY233" s="83"/>
      <c r="GZ233" s="83"/>
      <c r="HA233" s="83"/>
      <c r="HB233" s="83"/>
      <c r="HC233" s="83"/>
      <c r="HD233" s="83"/>
      <c r="HE233" s="83"/>
      <c r="HF233" s="83"/>
      <c r="HG233" s="83"/>
      <c r="HH233" s="83"/>
      <c r="HI233" s="83"/>
      <c r="HJ233" s="83"/>
      <c r="HK233" s="83"/>
      <c r="HL233" s="83"/>
      <c r="HM233" s="83"/>
      <c r="HN233" s="83"/>
      <c r="HO233" s="83"/>
      <c r="HP233" s="83"/>
      <c r="HQ233" s="83"/>
      <c r="HR233" s="83"/>
      <c r="HS233" s="83"/>
      <c r="HT233" s="83"/>
      <c r="HU233" s="83"/>
      <c r="HV233" s="83"/>
      <c r="HW233" s="83"/>
      <c r="HX233" s="83"/>
      <c r="HY233" s="83"/>
      <c r="HZ233" s="83"/>
      <c r="IA233" s="83"/>
      <c r="IB233" s="83"/>
      <c r="IC233" s="83"/>
      <c r="ID233" s="83"/>
      <c r="IE233" s="83"/>
      <c r="IF233" s="83"/>
      <c r="IG233" s="83"/>
      <c r="IH233" s="83"/>
      <c r="II233" s="83"/>
      <c r="IJ233" s="83"/>
      <c r="IK233" s="83"/>
      <c r="IL233" s="83"/>
      <c r="IM233" s="83"/>
      <c r="IN233" s="83"/>
      <c r="IO233" s="83"/>
      <c r="IP233" s="83"/>
      <c r="IQ233" s="83"/>
      <c r="IR233" s="83"/>
      <c r="IS233" s="83"/>
      <c r="IT233" s="83"/>
      <c r="IU233" s="83"/>
      <c r="IV233" s="83"/>
    </row>
    <row r="234" spans="2:256" s="4" customFormat="1" ht="17.25" customHeight="1" x14ac:dyDescent="0.2">
      <c r="B234" s="106">
        <v>212</v>
      </c>
      <c r="C234" s="61"/>
      <c r="D234" s="88"/>
      <c r="E234" s="61"/>
      <c r="F234" s="147"/>
      <c r="G234" s="649"/>
      <c r="H234" s="90"/>
      <c r="I234" s="90"/>
      <c r="J234" s="649"/>
      <c r="K234" s="43"/>
      <c r="L234" s="35" t="str">
        <f t="shared" si="62"/>
        <v/>
      </c>
      <c r="M234" s="35" t="str">
        <f t="shared" si="63"/>
        <v/>
      </c>
      <c r="N234" s="35" t="str">
        <f t="shared" si="64"/>
        <v/>
      </c>
      <c r="O234" s="70" t="str">
        <f t="shared" si="54"/>
        <v/>
      </c>
      <c r="P234" s="37" t="str">
        <f t="shared" si="65"/>
        <v/>
      </c>
      <c r="Q234" s="68" t="str">
        <f t="shared" si="55"/>
        <v/>
      </c>
      <c r="R234" s="42" t="str">
        <f t="shared" si="56"/>
        <v/>
      </c>
      <c r="S234" s="37" t="str">
        <f t="shared" si="66"/>
        <v/>
      </c>
      <c r="T234" s="68" t="str">
        <f t="shared" si="57"/>
        <v/>
      </c>
      <c r="U234" s="42" t="str">
        <f t="shared" si="58"/>
        <v/>
      </c>
      <c r="V234" s="37" t="str">
        <f t="shared" si="67"/>
        <v/>
      </c>
      <c r="W234" s="105" t="str">
        <f t="shared" si="59"/>
        <v/>
      </c>
      <c r="X234" s="41"/>
      <c r="Y234" s="41" t="str">
        <f t="shared" si="69"/>
        <v/>
      </c>
      <c r="Z234" s="41" t="str">
        <f t="shared" si="70"/>
        <v/>
      </c>
      <c r="AA234" s="72" t="str">
        <f t="shared" si="71"/>
        <v/>
      </c>
      <c r="AB234" s="4" t="str">
        <f t="shared" si="60"/>
        <v>Empty</v>
      </c>
      <c r="AC234" s="4" t="str">
        <f t="shared" si="61"/>
        <v>empty</v>
      </c>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c r="CE234" s="83"/>
      <c r="CF234" s="83"/>
      <c r="CG234" s="83"/>
      <c r="CH234" s="83"/>
      <c r="CI234" s="83"/>
      <c r="CJ234" s="83"/>
      <c r="CK234" s="83"/>
      <c r="CL234" s="83"/>
      <c r="CM234" s="83"/>
      <c r="CN234" s="83"/>
      <c r="CO234" s="83"/>
      <c r="CP234" s="83"/>
      <c r="CQ234" s="83"/>
      <c r="CR234" s="83"/>
      <c r="CS234" s="83"/>
      <c r="CT234" s="83"/>
      <c r="CU234" s="83"/>
      <c r="CV234" s="83"/>
      <c r="CW234" s="83"/>
      <c r="CX234" s="83"/>
      <c r="CY234" s="83"/>
      <c r="CZ234" s="83"/>
      <c r="DA234" s="83"/>
      <c r="DB234" s="83"/>
      <c r="DC234" s="83"/>
      <c r="DD234" s="83"/>
      <c r="DE234" s="83"/>
      <c r="DF234" s="83"/>
      <c r="DG234" s="83"/>
      <c r="DH234" s="83"/>
      <c r="DI234" s="83"/>
      <c r="DJ234" s="83"/>
      <c r="DK234" s="83"/>
      <c r="DL234" s="83"/>
      <c r="DM234" s="83"/>
      <c r="DN234" s="83"/>
      <c r="DO234" s="83"/>
      <c r="DP234" s="83"/>
      <c r="DQ234" s="83"/>
      <c r="DR234" s="83"/>
      <c r="DS234" s="83"/>
      <c r="DT234" s="83"/>
      <c r="DU234" s="83"/>
      <c r="DV234" s="83"/>
      <c r="DW234" s="83"/>
      <c r="DX234" s="83"/>
      <c r="DY234" s="83"/>
      <c r="DZ234" s="83"/>
      <c r="EA234" s="83"/>
      <c r="EB234" s="83"/>
      <c r="EC234" s="83"/>
      <c r="ED234" s="83"/>
      <c r="EE234" s="83"/>
      <c r="EF234" s="83"/>
      <c r="EG234" s="83"/>
      <c r="EH234" s="83"/>
      <c r="EI234" s="83"/>
      <c r="EJ234" s="83"/>
      <c r="EK234" s="83"/>
      <c r="EL234" s="83"/>
      <c r="EM234" s="83"/>
      <c r="EN234" s="83"/>
      <c r="EO234" s="83"/>
      <c r="EP234" s="83"/>
      <c r="EQ234" s="83"/>
      <c r="ER234" s="83"/>
      <c r="ES234" s="83"/>
      <c r="ET234" s="83"/>
      <c r="EU234" s="83"/>
      <c r="EV234" s="83"/>
      <c r="EW234" s="83"/>
      <c r="EX234" s="83"/>
      <c r="EY234" s="83"/>
      <c r="EZ234" s="83"/>
      <c r="FA234" s="83"/>
      <c r="FB234" s="83"/>
      <c r="FC234" s="83"/>
      <c r="FD234" s="83"/>
      <c r="FE234" s="83"/>
      <c r="FF234" s="83"/>
      <c r="FG234" s="83"/>
      <c r="FH234" s="83"/>
      <c r="FI234" s="83"/>
      <c r="FJ234" s="83"/>
      <c r="FK234" s="83"/>
      <c r="FL234" s="83"/>
      <c r="FM234" s="83"/>
      <c r="FN234" s="83"/>
      <c r="FO234" s="83"/>
      <c r="FP234" s="83"/>
      <c r="FQ234" s="83"/>
      <c r="FR234" s="83"/>
      <c r="FS234" s="83"/>
      <c r="FT234" s="83"/>
      <c r="FU234" s="83"/>
      <c r="FV234" s="83"/>
      <c r="FW234" s="83"/>
      <c r="FX234" s="83"/>
      <c r="FY234" s="83"/>
      <c r="FZ234" s="83"/>
      <c r="GA234" s="83"/>
      <c r="GB234" s="83"/>
      <c r="GC234" s="83"/>
      <c r="GD234" s="83"/>
      <c r="GE234" s="83"/>
      <c r="GF234" s="83"/>
      <c r="GG234" s="83"/>
      <c r="GH234" s="83"/>
      <c r="GI234" s="83"/>
      <c r="GJ234" s="83"/>
      <c r="GK234" s="83"/>
      <c r="GL234" s="83"/>
      <c r="GM234" s="83"/>
      <c r="GN234" s="83"/>
      <c r="GO234" s="83"/>
      <c r="GP234" s="83"/>
      <c r="GQ234" s="83"/>
      <c r="GR234" s="83"/>
      <c r="GS234" s="83"/>
      <c r="GT234" s="83"/>
      <c r="GU234" s="83"/>
      <c r="GV234" s="83"/>
      <c r="GW234" s="83"/>
      <c r="GX234" s="83"/>
      <c r="GY234" s="83"/>
      <c r="GZ234" s="83"/>
      <c r="HA234" s="83"/>
      <c r="HB234" s="83"/>
      <c r="HC234" s="83"/>
      <c r="HD234" s="83"/>
      <c r="HE234" s="83"/>
      <c r="HF234" s="83"/>
      <c r="HG234" s="83"/>
      <c r="HH234" s="83"/>
      <c r="HI234" s="83"/>
      <c r="HJ234" s="83"/>
      <c r="HK234" s="83"/>
      <c r="HL234" s="83"/>
      <c r="HM234" s="83"/>
      <c r="HN234" s="83"/>
      <c r="HO234" s="83"/>
      <c r="HP234" s="83"/>
      <c r="HQ234" s="83"/>
      <c r="HR234" s="83"/>
      <c r="HS234" s="83"/>
      <c r="HT234" s="83"/>
      <c r="HU234" s="83"/>
      <c r="HV234" s="83"/>
      <c r="HW234" s="83"/>
      <c r="HX234" s="83"/>
      <c r="HY234" s="83"/>
      <c r="HZ234" s="83"/>
      <c r="IA234" s="83"/>
      <c r="IB234" s="83"/>
      <c r="IC234" s="83"/>
      <c r="ID234" s="83"/>
      <c r="IE234" s="83"/>
      <c r="IF234" s="83"/>
      <c r="IG234" s="83"/>
      <c r="IH234" s="83"/>
      <c r="II234" s="83"/>
      <c r="IJ234" s="83"/>
      <c r="IK234" s="83"/>
      <c r="IL234" s="83"/>
      <c r="IM234" s="83"/>
      <c r="IN234" s="83"/>
      <c r="IO234" s="83"/>
      <c r="IP234" s="83"/>
      <c r="IQ234" s="83"/>
      <c r="IR234" s="83"/>
      <c r="IS234" s="83"/>
      <c r="IT234" s="83"/>
      <c r="IU234" s="83"/>
      <c r="IV234" s="83"/>
    </row>
    <row r="235" spans="2:256" s="4" customFormat="1" ht="17.25" customHeight="1" x14ac:dyDescent="0.2">
      <c r="B235" s="106">
        <v>213</v>
      </c>
      <c r="C235" s="61"/>
      <c r="D235" s="88"/>
      <c r="E235" s="61"/>
      <c r="F235" s="147"/>
      <c r="G235" s="649"/>
      <c r="H235" s="90"/>
      <c r="I235" s="90"/>
      <c r="J235" s="649"/>
      <c r="K235" s="43"/>
      <c r="L235" s="35" t="str">
        <f t="shared" si="62"/>
        <v/>
      </c>
      <c r="M235" s="35" t="str">
        <f t="shared" si="63"/>
        <v/>
      </c>
      <c r="N235" s="35" t="str">
        <f t="shared" si="64"/>
        <v/>
      </c>
      <c r="O235" s="70" t="str">
        <f t="shared" si="54"/>
        <v/>
      </c>
      <c r="P235" s="37" t="str">
        <f t="shared" si="65"/>
        <v/>
      </c>
      <c r="Q235" s="68" t="str">
        <f t="shared" si="55"/>
        <v/>
      </c>
      <c r="R235" s="42" t="str">
        <f t="shared" si="56"/>
        <v/>
      </c>
      <c r="S235" s="37" t="str">
        <f t="shared" si="66"/>
        <v/>
      </c>
      <c r="T235" s="68" t="str">
        <f t="shared" si="57"/>
        <v/>
      </c>
      <c r="U235" s="42" t="str">
        <f t="shared" si="58"/>
        <v/>
      </c>
      <c r="V235" s="37" t="str">
        <f t="shared" si="67"/>
        <v/>
      </c>
      <c r="W235" s="105" t="str">
        <f t="shared" si="59"/>
        <v/>
      </c>
      <c r="X235" s="41" t="str">
        <f t="shared" si="68"/>
        <v/>
      </c>
      <c r="Y235" s="41" t="str">
        <f t="shared" si="69"/>
        <v/>
      </c>
      <c r="Z235" s="41" t="str">
        <f t="shared" si="70"/>
        <v/>
      </c>
      <c r="AA235" s="72" t="str">
        <f t="shared" si="71"/>
        <v/>
      </c>
      <c r="AB235" s="4" t="str">
        <f t="shared" si="60"/>
        <v>Empty</v>
      </c>
      <c r="AC235" s="4" t="str">
        <f t="shared" si="61"/>
        <v>empty</v>
      </c>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c r="CE235" s="83"/>
      <c r="CF235" s="83"/>
      <c r="CG235" s="83"/>
      <c r="CH235" s="83"/>
      <c r="CI235" s="83"/>
      <c r="CJ235" s="83"/>
      <c r="CK235" s="83"/>
      <c r="CL235" s="83"/>
      <c r="CM235" s="83"/>
      <c r="CN235" s="83"/>
      <c r="CO235" s="83"/>
      <c r="CP235" s="83"/>
      <c r="CQ235" s="83"/>
      <c r="CR235" s="83"/>
      <c r="CS235" s="83"/>
      <c r="CT235" s="83"/>
      <c r="CU235" s="83"/>
      <c r="CV235" s="83"/>
      <c r="CW235" s="83"/>
      <c r="CX235" s="83"/>
      <c r="CY235" s="83"/>
      <c r="CZ235" s="83"/>
      <c r="DA235" s="83"/>
      <c r="DB235" s="83"/>
      <c r="DC235" s="83"/>
      <c r="DD235" s="83"/>
      <c r="DE235" s="83"/>
      <c r="DF235" s="83"/>
      <c r="DG235" s="83"/>
      <c r="DH235" s="83"/>
      <c r="DI235" s="83"/>
      <c r="DJ235" s="83"/>
      <c r="DK235" s="83"/>
      <c r="DL235" s="83"/>
      <c r="DM235" s="83"/>
      <c r="DN235" s="83"/>
      <c r="DO235" s="83"/>
      <c r="DP235" s="83"/>
      <c r="DQ235" s="83"/>
      <c r="DR235" s="83"/>
      <c r="DS235" s="83"/>
      <c r="DT235" s="83"/>
      <c r="DU235" s="83"/>
      <c r="DV235" s="83"/>
      <c r="DW235" s="83"/>
      <c r="DX235" s="83"/>
      <c r="DY235" s="83"/>
      <c r="DZ235" s="83"/>
      <c r="EA235" s="83"/>
      <c r="EB235" s="83"/>
      <c r="EC235" s="83"/>
      <c r="ED235" s="83"/>
      <c r="EE235" s="83"/>
      <c r="EF235" s="83"/>
      <c r="EG235" s="83"/>
      <c r="EH235" s="83"/>
      <c r="EI235" s="83"/>
      <c r="EJ235" s="83"/>
      <c r="EK235" s="83"/>
      <c r="EL235" s="83"/>
      <c r="EM235" s="83"/>
      <c r="EN235" s="83"/>
      <c r="EO235" s="83"/>
      <c r="EP235" s="83"/>
      <c r="EQ235" s="83"/>
      <c r="ER235" s="83"/>
      <c r="ES235" s="83"/>
      <c r="ET235" s="83"/>
      <c r="EU235" s="83"/>
      <c r="EV235" s="83"/>
      <c r="EW235" s="83"/>
      <c r="EX235" s="83"/>
      <c r="EY235" s="83"/>
      <c r="EZ235" s="83"/>
      <c r="FA235" s="83"/>
      <c r="FB235" s="83"/>
      <c r="FC235" s="83"/>
      <c r="FD235" s="83"/>
      <c r="FE235" s="83"/>
      <c r="FF235" s="83"/>
      <c r="FG235" s="83"/>
      <c r="FH235" s="83"/>
      <c r="FI235" s="83"/>
      <c r="FJ235" s="83"/>
      <c r="FK235" s="83"/>
      <c r="FL235" s="83"/>
      <c r="FM235" s="83"/>
      <c r="FN235" s="83"/>
      <c r="FO235" s="83"/>
      <c r="FP235" s="83"/>
      <c r="FQ235" s="83"/>
      <c r="FR235" s="83"/>
      <c r="FS235" s="83"/>
      <c r="FT235" s="83"/>
      <c r="FU235" s="83"/>
      <c r="FV235" s="83"/>
      <c r="FW235" s="83"/>
      <c r="FX235" s="83"/>
      <c r="FY235" s="83"/>
      <c r="FZ235" s="83"/>
      <c r="GA235" s="83"/>
      <c r="GB235" s="83"/>
      <c r="GC235" s="83"/>
      <c r="GD235" s="83"/>
      <c r="GE235" s="83"/>
      <c r="GF235" s="83"/>
      <c r="GG235" s="83"/>
      <c r="GH235" s="83"/>
      <c r="GI235" s="83"/>
      <c r="GJ235" s="83"/>
      <c r="GK235" s="83"/>
      <c r="GL235" s="83"/>
      <c r="GM235" s="83"/>
      <c r="GN235" s="83"/>
      <c r="GO235" s="83"/>
      <c r="GP235" s="83"/>
      <c r="GQ235" s="83"/>
      <c r="GR235" s="83"/>
      <c r="GS235" s="83"/>
      <c r="GT235" s="83"/>
      <c r="GU235" s="83"/>
      <c r="GV235" s="83"/>
      <c r="GW235" s="83"/>
      <c r="GX235" s="83"/>
      <c r="GY235" s="83"/>
      <c r="GZ235" s="83"/>
      <c r="HA235" s="83"/>
      <c r="HB235" s="83"/>
      <c r="HC235" s="83"/>
      <c r="HD235" s="83"/>
      <c r="HE235" s="83"/>
      <c r="HF235" s="83"/>
      <c r="HG235" s="83"/>
      <c r="HH235" s="83"/>
      <c r="HI235" s="83"/>
      <c r="HJ235" s="83"/>
      <c r="HK235" s="83"/>
      <c r="HL235" s="83"/>
      <c r="HM235" s="83"/>
      <c r="HN235" s="83"/>
      <c r="HO235" s="83"/>
      <c r="HP235" s="83"/>
      <c r="HQ235" s="83"/>
      <c r="HR235" s="83"/>
      <c r="HS235" s="83"/>
      <c r="HT235" s="83"/>
      <c r="HU235" s="83"/>
      <c r="HV235" s="83"/>
      <c r="HW235" s="83"/>
      <c r="HX235" s="83"/>
      <c r="HY235" s="83"/>
      <c r="HZ235" s="83"/>
      <c r="IA235" s="83"/>
      <c r="IB235" s="83"/>
      <c r="IC235" s="83"/>
      <c r="ID235" s="83"/>
      <c r="IE235" s="83"/>
      <c r="IF235" s="83"/>
      <c r="IG235" s="83"/>
      <c r="IH235" s="83"/>
      <c r="II235" s="83"/>
      <c r="IJ235" s="83"/>
      <c r="IK235" s="83"/>
      <c r="IL235" s="83"/>
      <c r="IM235" s="83"/>
      <c r="IN235" s="83"/>
      <c r="IO235" s="83"/>
      <c r="IP235" s="83"/>
      <c r="IQ235" s="83"/>
      <c r="IR235" s="83"/>
      <c r="IS235" s="83"/>
      <c r="IT235" s="83"/>
      <c r="IU235" s="83"/>
      <c r="IV235" s="83"/>
    </row>
    <row r="236" spans="2:256" s="4" customFormat="1" ht="17.25" customHeight="1" x14ac:dyDescent="0.2">
      <c r="B236" s="106">
        <v>214</v>
      </c>
      <c r="C236" s="61"/>
      <c r="D236" s="88"/>
      <c r="E236" s="61"/>
      <c r="F236" s="147"/>
      <c r="G236" s="649"/>
      <c r="H236" s="90"/>
      <c r="I236" s="90"/>
      <c r="J236" s="649"/>
      <c r="K236" s="43"/>
      <c r="L236" s="35" t="str">
        <f t="shared" si="62"/>
        <v/>
      </c>
      <c r="M236" s="35" t="str">
        <f t="shared" si="63"/>
        <v/>
      </c>
      <c r="N236" s="35" t="str">
        <f t="shared" si="64"/>
        <v/>
      </c>
      <c r="O236" s="70" t="str">
        <f t="shared" si="54"/>
        <v/>
      </c>
      <c r="P236" s="37" t="str">
        <f t="shared" si="65"/>
        <v/>
      </c>
      <c r="Q236" s="68" t="str">
        <f t="shared" si="55"/>
        <v/>
      </c>
      <c r="R236" s="42" t="str">
        <f t="shared" si="56"/>
        <v/>
      </c>
      <c r="S236" s="37" t="str">
        <f t="shared" si="66"/>
        <v/>
      </c>
      <c r="T236" s="68" t="str">
        <f t="shared" si="57"/>
        <v/>
      </c>
      <c r="U236" s="42" t="str">
        <f t="shared" si="58"/>
        <v/>
      </c>
      <c r="V236" s="37" t="str">
        <f t="shared" si="67"/>
        <v/>
      </c>
      <c r="W236" s="105" t="str">
        <f t="shared" si="59"/>
        <v/>
      </c>
      <c r="X236" s="41" t="str">
        <f t="shared" si="68"/>
        <v/>
      </c>
      <c r="Y236" s="41" t="str">
        <f t="shared" si="69"/>
        <v/>
      </c>
      <c r="Z236" s="41" t="str">
        <f t="shared" si="70"/>
        <v/>
      </c>
      <c r="AA236" s="72" t="str">
        <f t="shared" si="71"/>
        <v/>
      </c>
      <c r="AB236" s="4" t="str">
        <f t="shared" si="60"/>
        <v>Empty</v>
      </c>
      <c r="AC236" s="4" t="str">
        <f t="shared" si="61"/>
        <v>empty</v>
      </c>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c r="CE236" s="83"/>
      <c r="CF236" s="83"/>
      <c r="CG236" s="83"/>
      <c r="CH236" s="83"/>
      <c r="CI236" s="83"/>
      <c r="CJ236" s="83"/>
      <c r="CK236" s="83"/>
      <c r="CL236" s="83"/>
      <c r="CM236" s="83"/>
      <c r="CN236" s="83"/>
      <c r="CO236" s="83"/>
      <c r="CP236" s="83"/>
      <c r="CQ236" s="83"/>
      <c r="CR236" s="83"/>
      <c r="CS236" s="83"/>
      <c r="CT236" s="83"/>
      <c r="CU236" s="83"/>
      <c r="CV236" s="83"/>
      <c r="CW236" s="83"/>
      <c r="CX236" s="83"/>
      <c r="CY236" s="83"/>
      <c r="CZ236" s="83"/>
      <c r="DA236" s="83"/>
      <c r="DB236" s="83"/>
      <c r="DC236" s="83"/>
      <c r="DD236" s="83"/>
      <c r="DE236" s="83"/>
      <c r="DF236" s="83"/>
      <c r="DG236" s="83"/>
      <c r="DH236" s="83"/>
      <c r="DI236" s="83"/>
      <c r="DJ236" s="83"/>
      <c r="DK236" s="83"/>
      <c r="DL236" s="83"/>
      <c r="DM236" s="83"/>
      <c r="DN236" s="83"/>
      <c r="DO236" s="83"/>
      <c r="DP236" s="83"/>
      <c r="DQ236" s="83"/>
      <c r="DR236" s="83"/>
      <c r="DS236" s="83"/>
      <c r="DT236" s="83"/>
      <c r="DU236" s="83"/>
      <c r="DV236" s="83"/>
      <c r="DW236" s="83"/>
      <c r="DX236" s="83"/>
      <c r="DY236" s="83"/>
      <c r="DZ236" s="83"/>
      <c r="EA236" s="83"/>
      <c r="EB236" s="83"/>
      <c r="EC236" s="83"/>
      <c r="ED236" s="83"/>
      <c r="EE236" s="83"/>
      <c r="EF236" s="83"/>
      <c r="EG236" s="83"/>
      <c r="EH236" s="83"/>
      <c r="EI236" s="83"/>
      <c r="EJ236" s="83"/>
      <c r="EK236" s="83"/>
      <c r="EL236" s="83"/>
      <c r="EM236" s="83"/>
      <c r="EN236" s="83"/>
      <c r="EO236" s="83"/>
      <c r="EP236" s="83"/>
      <c r="EQ236" s="83"/>
      <c r="ER236" s="83"/>
      <c r="ES236" s="83"/>
      <c r="ET236" s="83"/>
      <c r="EU236" s="83"/>
      <c r="EV236" s="83"/>
      <c r="EW236" s="83"/>
      <c r="EX236" s="83"/>
      <c r="EY236" s="83"/>
      <c r="EZ236" s="83"/>
      <c r="FA236" s="83"/>
      <c r="FB236" s="83"/>
      <c r="FC236" s="83"/>
      <c r="FD236" s="83"/>
      <c r="FE236" s="83"/>
      <c r="FF236" s="83"/>
      <c r="FG236" s="83"/>
      <c r="FH236" s="83"/>
      <c r="FI236" s="83"/>
      <c r="FJ236" s="83"/>
      <c r="FK236" s="83"/>
      <c r="FL236" s="83"/>
      <c r="FM236" s="83"/>
      <c r="FN236" s="83"/>
      <c r="FO236" s="83"/>
      <c r="FP236" s="83"/>
      <c r="FQ236" s="83"/>
      <c r="FR236" s="83"/>
      <c r="FS236" s="83"/>
      <c r="FT236" s="83"/>
      <c r="FU236" s="83"/>
      <c r="FV236" s="83"/>
      <c r="FW236" s="83"/>
      <c r="FX236" s="83"/>
      <c r="FY236" s="83"/>
      <c r="FZ236" s="83"/>
      <c r="GA236" s="83"/>
      <c r="GB236" s="83"/>
      <c r="GC236" s="83"/>
      <c r="GD236" s="83"/>
      <c r="GE236" s="83"/>
      <c r="GF236" s="83"/>
      <c r="GG236" s="83"/>
      <c r="GH236" s="83"/>
      <c r="GI236" s="83"/>
      <c r="GJ236" s="83"/>
      <c r="GK236" s="83"/>
      <c r="GL236" s="83"/>
      <c r="GM236" s="83"/>
      <c r="GN236" s="83"/>
      <c r="GO236" s="83"/>
      <c r="GP236" s="83"/>
      <c r="GQ236" s="83"/>
      <c r="GR236" s="83"/>
      <c r="GS236" s="83"/>
      <c r="GT236" s="83"/>
      <c r="GU236" s="83"/>
      <c r="GV236" s="83"/>
      <c r="GW236" s="83"/>
      <c r="GX236" s="83"/>
      <c r="GY236" s="83"/>
      <c r="GZ236" s="83"/>
      <c r="HA236" s="83"/>
      <c r="HB236" s="83"/>
      <c r="HC236" s="83"/>
      <c r="HD236" s="83"/>
      <c r="HE236" s="83"/>
      <c r="HF236" s="83"/>
      <c r="HG236" s="83"/>
      <c r="HH236" s="83"/>
      <c r="HI236" s="83"/>
      <c r="HJ236" s="83"/>
      <c r="HK236" s="83"/>
      <c r="HL236" s="83"/>
      <c r="HM236" s="83"/>
      <c r="HN236" s="83"/>
      <c r="HO236" s="83"/>
      <c r="HP236" s="83"/>
      <c r="HQ236" s="83"/>
      <c r="HR236" s="83"/>
      <c r="HS236" s="83"/>
      <c r="HT236" s="83"/>
      <c r="HU236" s="83"/>
      <c r="HV236" s="83"/>
      <c r="HW236" s="83"/>
      <c r="HX236" s="83"/>
      <c r="HY236" s="83"/>
      <c r="HZ236" s="83"/>
      <c r="IA236" s="83"/>
      <c r="IB236" s="83"/>
      <c r="IC236" s="83"/>
      <c r="ID236" s="83"/>
      <c r="IE236" s="83"/>
      <c r="IF236" s="83"/>
      <c r="IG236" s="83"/>
      <c r="IH236" s="83"/>
      <c r="II236" s="83"/>
      <c r="IJ236" s="83"/>
      <c r="IK236" s="83"/>
      <c r="IL236" s="83"/>
      <c r="IM236" s="83"/>
      <c r="IN236" s="83"/>
      <c r="IO236" s="83"/>
      <c r="IP236" s="83"/>
      <c r="IQ236" s="83"/>
      <c r="IR236" s="83"/>
      <c r="IS236" s="83"/>
      <c r="IT236" s="83"/>
      <c r="IU236" s="83"/>
      <c r="IV236" s="83"/>
    </row>
    <row r="237" spans="2:256" s="4" customFormat="1" ht="17.25" customHeight="1" thickBot="1" x14ac:dyDescent="0.25">
      <c r="B237" s="107">
        <v>215</v>
      </c>
      <c r="C237" s="108"/>
      <c r="D237" s="109"/>
      <c r="E237" s="108"/>
      <c r="F237" s="148"/>
      <c r="G237" s="650"/>
      <c r="H237" s="110"/>
      <c r="I237" s="110"/>
      <c r="J237" s="650"/>
      <c r="K237" s="111"/>
      <c r="L237" s="112" t="str">
        <f t="shared" si="62"/>
        <v/>
      </c>
      <c r="M237" s="112" t="str">
        <f t="shared" si="63"/>
        <v/>
      </c>
      <c r="N237" s="112" t="str">
        <f t="shared" si="64"/>
        <v/>
      </c>
      <c r="O237" s="113" t="str">
        <f t="shared" si="54"/>
        <v/>
      </c>
      <c r="P237" s="114" t="str">
        <f t="shared" si="65"/>
        <v/>
      </c>
      <c r="Q237" s="115" t="str">
        <f t="shared" si="55"/>
        <v/>
      </c>
      <c r="R237" s="116" t="str">
        <f t="shared" si="56"/>
        <v/>
      </c>
      <c r="S237" s="114" t="str">
        <f t="shared" si="66"/>
        <v/>
      </c>
      <c r="T237" s="115" t="str">
        <f t="shared" si="57"/>
        <v/>
      </c>
      <c r="U237" s="116" t="str">
        <f t="shared" si="58"/>
        <v/>
      </c>
      <c r="V237" s="114" t="str">
        <f t="shared" si="67"/>
        <v/>
      </c>
      <c r="W237" s="117" t="str">
        <f t="shared" si="59"/>
        <v/>
      </c>
      <c r="X237" s="41" t="str">
        <f t="shared" si="68"/>
        <v/>
      </c>
      <c r="Y237" s="41" t="str">
        <f t="shared" si="69"/>
        <v/>
      </c>
      <c r="Z237" s="41" t="str">
        <f t="shared" si="70"/>
        <v/>
      </c>
      <c r="AA237" s="72" t="str">
        <f t="shared" si="71"/>
        <v/>
      </c>
      <c r="AB237" s="4" t="str">
        <f t="shared" si="60"/>
        <v>Empty</v>
      </c>
      <c r="AC237" s="4" t="str">
        <f t="shared" si="61"/>
        <v>empty</v>
      </c>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c r="CE237" s="83"/>
      <c r="CF237" s="83"/>
      <c r="CG237" s="83"/>
      <c r="CH237" s="83"/>
      <c r="CI237" s="83"/>
      <c r="CJ237" s="83"/>
      <c r="CK237" s="83"/>
      <c r="CL237" s="83"/>
      <c r="CM237" s="83"/>
      <c r="CN237" s="83"/>
      <c r="CO237" s="83"/>
      <c r="CP237" s="83"/>
      <c r="CQ237" s="83"/>
      <c r="CR237" s="83"/>
      <c r="CS237" s="83"/>
      <c r="CT237" s="83"/>
      <c r="CU237" s="83"/>
      <c r="CV237" s="83"/>
      <c r="CW237" s="83"/>
      <c r="CX237" s="83"/>
      <c r="CY237" s="83"/>
      <c r="CZ237" s="83"/>
      <c r="DA237" s="83"/>
      <c r="DB237" s="83"/>
      <c r="DC237" s="83"/>
      <c r="DD237" s="83"/>
      <c r="DE237" s="83"/>
      <c r="DF237" s="83"/>
      <c r="DG237" s="83"/>
      <c r="DH237" s="83"/>
      <c r="DI237" s="83"/>
      <c r="DJ237" s="83"/>
      <c r="DK237" s="83"/>
      <c r="DL237" s="83"/>
      <c r="DM237" s="83"/>
      <c r="DN237" s="83"/>
      <c r="DO237" s="83"/>
      <c r="DP237" s="83"/>
      <c r="DQ237" s="83"/>
      <c r="DR237" s="83"/>
      <c r="DS237" s="83"/>
      <c r="DT237" s="83"/>
      <c r="DU237" s="83"/>
      <c r="DV237" s="83"/>
      <c r="DW237" s="83"/>
      <c r="DX237" s="83"/>
      <c r="DY237" s="83"/>
      <c r="DZ237" s="83"/>
      <c r="EA237" s="83"/>
      <c r="EB237" s="83"/>
      <c r="EC237" s="83"/>
      <c r="ED237" s="83"/>
      <c r="EE237" s="83"/>
      <c r="EF237" s="83"/>
      <c r="EG237" s="83"/>
      <c r="EH237" s="83"/>
      <c r="EI237" s="83"/>
      <c r="EJ237" s="83"/>
      <c r="EK237" s="83"/>
      <c r="EL237" s="83"/>
      <c r="EM237" s="83"/>
      <c r="EN237" s="83"/>
      <c r="EO237" s="83"/>
      <c r="EP237" s="83"/>
      <c r="EQ237" s="83"/>
      <c r="ER237" s="83"/>
      <c r="ES237" s="83"/>
      <c r="ET237" s="83"/>
      <c r="EU237" s="83"/>
      <c r="EV237" s="83"/>
      <c r="EW237" s="83"/>
      <c r="EX237" s="83"/>
      <c r="EY237" s="83"/>
      <c r="EZ237" s="83"/>
      <c r="FA237" s="83"/>
      <c r="FB237" s="83"/>
      <c r="FC237" s="83"/>
      <c r="FD237" s="83"/>
      <c r="FE237" s="83"/>
      <c r="FF237" s="83"/>
      <c r="FG237" s="83"/>
      <c r="FH237" s="83"/>
      <c r="FI237" s="83"/>
      <c r="FJ237" s="83"/>
      <c r="FK237" s="83"/>
      <c r="FL237" s="83"/>
      <c r="FM237" s="83"/>
      <c r="FN237" s="83"/>
      <c r="FO237" s="83"/>
      <c r="FP237" s="83"/>
      <c r="FQ237" s="83"/>
      <c r="FR237" s="83"/>
      <c r="FS237" s="83"/>
      <c r="FT237" s="83"/>
      <c r="FU237" s="83"/>
      <c r="FV237" s="83"/>
      <c r="FW237" s="83"/>
      <c r="FX237" s="83"/>
      <c r="FY237" s="83"/>
      <c r="FZ237" s="83"/>
      <c r="GA237" s="83"/>
      <c r="GB237" s="83"/>
      <c r="GC237" s="83"/>
      <c r="GD237" s="83"/>
      <c r="GE237" s="83"/>
      <c r="GF237" s="83"/>
      <c r="GG237" s="83"/>
      <c r="GH237" s="83"/>
      <c r="GI237" s="83"/>
      <c r="GJ237" s="83"/>
      <c r="GK237" s="83"/>
      <c r="GL237" s="83"/>
      <c r="GM237" s="83"/>
      <c r="GN237" s="83"/>
      <c r="GO237" s="83"/>
      <c r="GP237" s="83"/>
      <c r="GQ237" s="83"/>
      <c r="GR237" s="83"/>
      <c r="GS237" s="83"/>
      <c r="GT237" s="83"/>
      <c r="GU237" s="83"/>
      <c r="GV237" s="83"/>
      <c r="GW237" s="83"/>
      <c r="GX237" s="83"/>
      <c r="GY237" s="83"/>
      <c r="GZ237" s="83"/>
      <c r="HA237" s="83"/>
      <c r="HB237" s="83"/>
      <c r="HC237" s="83"/>
      <c r="HD237" s="83"/>
      <c r="HE237" s="83"/>
      <c r="HF237" s="83"/>
      <c r="HG237" s="83"/>
      <c r="HH237" s="83"/>
      <c r="HI237" s="83"/>
      <c r="HJ237" s="83"/>
      <c r="HK237" s="83"/>
      <c r="HL237" s="83"/>
      <c r="HM237" s="83"/>
      <c r="HN237" s="83"/>
      <c r="HO237" s="83"/>
      <c r="HP237" s="83"/>
      <c r="HQ237" s="83"/>
      <c r="HR237" s="83"/>
      <c r="HS237" s="83"/>
      <c r="HT237" s="83"/>
      <c r="HU237" s="83"/>
      <c r="HV237" s="83"/>
      <c r="HW237" s="83"/>
      <c r="HX237" s="83"/>
      <c r="HY237" s="83"/>
      <c r="HZ237" s="83"/>
      <c r="IA237" s="83"/>
      <c r="IB237" s="83"/>
      <c r="IC237" s="83"/>
      <c r="ID237" s="83"/>
      <c r="IE237" s="83"/>
      <c r="IF237" s="83"/>
      <c r="IG237" s="83"/>
      <c r="IH237" s="83"/>
      <c r="II237" s="83"/>
      <c r="IJ237" s="83"/>
      <c r="IK237" s="83"/>
      <c r="IL237" s="83"/>
      <c r="IM237" s="83"/>
      <c r="IN237" s="83"/>
      <c r="IO237" s="83"/>
      <c r="IP237" s="83"/>
      <c r="IQ237" s="83"/>
      <c r="IR237" s="83"/>
      <c r="IS237" s="83"/>
      <c r="IT237" s="83"/>
      <c r="IU237" s="83"/>
      <c r="IV237" s="83"/>
    </row>
    <row r="238" spans="2:256" s="55" customFormat="1" ht="14.25" hidden="1" customHeight="1" x14ac:dyDescent="0.2">
      <c r="B238" s="91">
        <v>117</v>
      </c>
      <c r="C238" s="92"/>
      <c r="D238" s="93"/>
      <c r="E238" s="94"/>
      <c r="F238" s="95"/>
      <c r="G238" s="95"/>
      <c r="H238" s="96"/>
      <c r="I238" s="96"/>
      <c r="J238" s="97"/>
      <c r="K238" s="54"/>
      <c r="L238" s="98" t="str">
        <f t="shared" si="62"/>
        <v/>
      </c>
      <c r="M238" s="98" t="str">
        <f t="shared" si="63"/>
        <v/>
      </c>
      <c r="N238" s="98" t="str">
        <f t="shared" si="64"/>
        <v/>
      </c>
      <c r="O238" s="99" t="str">
        <f t="shared" si="54"/>
        <v/>
      </c>
      <c r="P238" s="100" t="str">
        <f t="shared" si="65"/>
        <v/>
      </c>
      <c r="Q238" s="101" t="str">
        <f t="shared" si="55"/>
        <v/>
      </c>
      <c r="R238" s="102" t="str">
        <f t="shared" si="56"/>
        <v/>
      </c>
      <c r="S238" s="100" t="str">
        <f t="shared" si="66"/>
        <v/>
      </c>
      <c r="T238" s="101" t="str">
        <f t="shared" si="57"/>
        <v/>
      </c>
      <c r="U238" s="102" t="str">
        <f t="shared" si="58"/>
        <v/>
      </c>
      <c r="V238" s="100" t="str">
        <f t="shared" si="67"/>
        <v/>
      </c>
      <c r="W238" s="103" t="str">
        <f t="shared" si="59"/>
        <v/>
      </c>
      <c r="X238" s="41" t="str">
        <f t="shared" si="68"/>
        <v/>
      </c>
      <c r="Y238" s="41" t="str">
        <f t="shared" si="69"/>
        <v/>
      </c>
      <c r="Z238" s="41" t="str">
        <f t="shared" si="70"/>
        <v/>
      </c>
      <c r="AA238" s="72" t="str">
        <f t="shared" si="71"/>
        <v/>
      </c>
      <c r="AB238" s="4" t="str">
        <f t="shared" si="60"/>
        <v>Empty</v>
      </c>
      <c r="AC238" s="4" t="str">
        <f t="shared" si="61"/>
        <v>empty</v>
      </c>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row>
    <row r="239" spans="2:256" s="55" customFormat="1" ht="14.25" hidden="1" customHeight="1" x14ac:dyDescent="0.2">
      <c r="B239" s="48">
        <v>118</v>
      </c>
      <c r="C239" s="49"/>
      <c r="D239" s="61"/>
      <c r="E239" s="50"/>
      <c r="F239" s="51"/>
      <c r="G239" s="51"/>
      <c r="H239" s="52"/>
      <c r="I239" s="52"/>
      <c r="J239" s="53"/>
      <c r="K239" s="54"/>
      <c r="L239" s="35" t="str">
        <f t="shared" si="62"/>
        <v/>
      </c>
      <c r="M239" s="35" t="str">
        <f t="shared" si="63"/>
        <v/>
      </c>
      <c r="N239" s="35" t="str">
        <f t="shared" si="64"/>
        <v/>
      </c>
      <c r="O239" s="70" t="str">
        <f t="shared" si="54"/>
        <v/>
      </c>
      <c r="P239" s="37" t="str">
        <f t="shared" si="65"/>
        <v/>
      </c>
      <c r="Q239" s="68" t="str">
        <f t="shared" si="55"/>
        <v/>
      </c>
      <c r="R239" s="42" t="str">
        <f t="shared" si="56"/>
        <v/>
      </c>
      <c r="S239" s="37" t="str">
        <f t="shared" si="66"/>
        <v/>
      </c>
      <c r="T239" s="68" t="str">
        <f t="shared" si="57"/>
        <v/>
      </c>
      <c r="U239" s="42" t="str">
        <f t="shared" si="58"/>
        <v/>
      </c>
      <c r="V239" s="37" t="str">
        <f t="shared" si="67"/>
        <v/>
      </c>
      <c r="W239" s="69" t="str">
        <f t="shared" si="59"/>
        <v/>
      </c>
      <c r="X239" s="41" t="str">
        <f t="shared" si="68"/>
        <v/>
      </c>
      <c r="Y239" s="41" t="str">
        <f t="shared" si="69"/>
        <v/>
      </c>
      <c r="Z239" s="41" t="str">
        <f t="shared" si="70"/>
        <v/>
      </c>
      <c r="AA239" s="72" t="str">
        <f t="shared" si="71"/>
        <v/>
      </c>
      <c r="AB239" s="4" t="str">
        <f t="shared" si="60"/>
        <v>Empty</v>
      </c>
      <c r="AC239" s="4" t="str">
        <f t="shared" si="61"/>
        <v>empty</v>
      </c>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row>
    <row r="240" spans="2:256" s="55" customFormat="1" ht="14.25" hidden="1" customHeight="1" x14ac:dyDescent="0.2">
      <c r="B240" s="48">
        <v>119</v>
      </c>
      <c r="C240" s="49"/>
      <c r="D240" s="61"/>
      <c r="E240" s="50"/>
      <c r="F240" s="51"/>
      <c r="G240" s="51"/>
      <c r="H240" s="52"/>
      <c r="I240" s="52"/>
      <c r="J240" s="53"/>
      <c r="K240" s="54"/>
      <c r="L240" s="35" t="str">
        <f t="shared" si="62"/>
        <v/>
      </c>
      <c r="M240" s="35" t="str">
        <f t="shared" si="63"/>
        <v/>
      </c>
      <c r="N240" s="35" t="str">
        <f t="shared" si="64"/>
        <v/>
      </c>
      <c r="O240" s="70" t="str">
        <f t="shared" si="54"/>
        <v/>
      </c>
      <c r="P240" s="37" t="str">
        <f t="shared" si="65"/>
        <v/>
      </c>
      <c r="Q240" s="68" t="str">
        <f t="shared" si="55"/>
        <v/>
      </c>
      <c r="R240" s="42" t="str">
        <f t="shared" si="56"/>
        <v/>
      </c>
      <c r="S240" s="37" t="str">
        <f t="shared" si="66"/>
        <v/>
      </c>
      <c r="T240" s="68" t="str">
        <f t="shared" si="57"/>
        <v/>
      </c>
      <c r="U240" s="42" t="str">
        <f t="shared" si="58"/>
        <v/>
      </c>
      <c r="V240" s="37" t="str">
        <f t="shared" si="67"/>
        <v/>
      </c>
      <c r="W240" s="69" t="str">
        <f t="shared" si="59"/>
        <v/>
      </c>
      <c r="X240" s="41" t="str">
        <f t="shared" si="68"/>
        <v/>
      </c>
      <c r="Y240" s="41" t="str">
        <f t="shared" si="69"/>
        <v/>
      </c>
      <c r="Z240" s="41" t="str">
        <f t="shared" si="70"/>
        <v/>
      </c>
      <c r="AA240" s="72" t="str">
        <f t="shared" si="71"/>
        <v/>
      </c>
      <c r="AB240" s="4" t="str">
        <f t="shared" si="60"/>
        <v>Empty</v>
      </c>
      <c r="AC240" s="4" t="str">
        <f t="shared" si="61"/>
        <v>empty</v>
      </c>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row>
    <row r="241" spans="1:256" s="55" customFormat="1" ht="14.25" hidden="1" customHeight="1" x14ac:dyDescent="0.2">
      <c r="B241" s="48">
        <v>120</v>
      </c>
      <c r="C241" s="49"/>
      <c r="D241" s="61"/>
      <c r="E241" s="50"/>
      <c r="F241" s="51"/>
      <c r="G241" s="51"/>
      <c r="H241" s="52"/>
      <c r="I241" s="52"/>
      <c r="J241" s="53"/>
      <c r="K241" s="54"/>
      <c r="L241" s="35" t="str">
        <f t="shared" si="62"/>
        <v/>
      </c>
      <c r="M241" s="35" t="str">
        <f t="shared" si="63"/>
        <v/>
      </c>
      <c r="N241" s="35" t="str">
        <f t="shared" si="64"/>
        <v/>
      </c>
      <c r="O241" s="70" t="str">
        <f t="shared" si="54"/>
        <v/>
      </c>
      <c r="P241" s="37" t="str">
        <f t="shared" si="65"/>
        <v/>
      </c>
      <c r="Q241" s="68" t="str">
        <f t="shared" si="55"/>
        <v/>
      </c>
      <c r="R241" s="42" t="str">
        <f t="shared" si="56"/>
        <v/>
      </c>
      <c r="S241" s="37" t="str">
        <f t="shared" si="66"/>
        <v/>
      </c>
      <c r="T241" s="68" t="str">
        <f t="shared" si="57"/>
        <v/>
      </c>
      <c r="U241" s="42" t="str">
        <f t="shared" si="58"/>
        <v/>
      </c>
      <c r="V241" s="37" t="str">
        <f t="shared" si="67"/>
        <v/>
      </c>
      <c r="W241" s="69" t="str">
        <f t="shared" si="59"/>
        <v/>
      </c>
      <c r="X241" s="41" t="str">
        <f t="shared" si="68"/>
        <v/>
      </c>
      <c r="Y241" s="41" t="str">
        <f t="shared" si="69"/>
        <v/>
      </c>
      <c r="Z241" s="41" t="str">
        <f t="shared" si="70"/>
        <v/>
      </c>
      <c r="AA241" s="72" t="str">
        <f t="shared" si="71"/>
        <v/>
      </c>
      <c r="AB241" s="4" t="str">
        <f t="shared" si="60"/>
        <v>Empty</v>
      </c>
      <c r="AC241" s="4" t="str">
        <f t="shared" si="61"/>
        <v>empty</v>
      </c>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row>
    <row r="242" spans="1:256" s="55" customFormat="1" ht="14.25" hidden="1" customHeight="1" x14ac:dyDescent="0.2">
      <c r="B242" s="48">
        <v>121</v>
      </c>
      <c r="C242" s="49"/>
      <c r="D242" s="61"/>
      <c r="E242" s="50"/>
      <c r="F242" s="51"/>
      <c r="G242" s="51"/>
      <c r="H242" s="52"/>
      <c r="I242" s="52"/>
      <c r="J242" s="53"/>
      <c r="K242" s="54"/>
      <c r="L242" s="35" t="str">
        <f t="shared" si="62"/>
        <v/>
      </c>
      <c r="M242" s="35" t="str">
        <f t="shared" si="63"/>
        <v/>
      </c>
      <c r="N242" s="35" t="str">
        <f t="shared" si="64"/>
        <v/>
      </c>
      <c r="O242" s="70" t="str">
        <f t="shared" si="54"/>
        <v/>
      </c>
      <c r="P242" s="37" t="str">
        <f t="shared" si="65"/>
        <v/>
      </c>
      <c r="Q242" s="68" t="str">
        <f t="shared" si="55"/>
        <v/>
      </c>
      <c r="R242" s="42" t="str">
        <f t="shared" si="56"/>
        <v/>
      </c>
      <c r="S242" s="37" t="str">
        <f t="shared" si="66"/>
        <v/>
      </c>
      <c r="T242" s="68" t="str">
        <f t="shared" si="57"/>
        <v/>
      </c>
      <c r="U242" s="42" t="str">
        <f t="shared" si="58"/>
        <v/>
      </c>
      <c r="V242" s="37" t="str">
        <f t="shared" si="67"/>
        <v/>
      </c>
      <c r="W242" s="69" t="str">
        <f t="shared" si="59"/>
        <v/>
      </c>
      <c r="X242" s="41" t="str">
        <f t="shared" si="68"/>
        <v/>
      </c>
      <c r="Y242" s="41" t="str">
        <f t="shared" si="69"/>
        <v/>
      </c>
      <c r="Z242" s="41" t="str">
        <f t="shared" si="70"/>
        <v/>
      </c>
      <c r="AA242" s="72" t="str">
        <f t="shared" si="71"/>
        <v/>
      </c>
      <c r="AB242" s="4" t="str">
        <f t="shared" si="60"/>
        <v>Empty</v>
      </c>
      <c r="AC242" s="4" t="str">
        <f t="shared" si="61"/>
        <v>empty</v>
      </c>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row>
    <row r="243" spans="1:256" s="55" customFormat="1" ht="14.25" hidden="1" customHeight="1" x14ac:dyDescent="0.2">
      <c r="B243" s="48">
        <v>122</v>
      </c>
      <c r="C243" s="49"/>
      <c r="D243" s="61"/>
      <c r="E243" s="50"/>
      <c r="F243" s="51"/>
      <c r="G243" s="51"/>
      <c r="H243" s="52"/>
      <c r="I243" s="52"/>
      <c r="J243" s="53"/>
      <c r="K243" s="54"/>
      <c r="L243" s="35" t="str">
        <f t="shared" si="62"/>
        <v/>
      </c>
      <c r="M243" s="35" t="str">
        <f t="shared" si="63"/>
        <v/>
      </c>
      <c r="N243" s="35" t="str">
        <f t="shared" si="64"/>
        <v/>
      </c>
      <c r="O243" s="70" t="str">
        <f t="shared" si="54"/>
        <v/>
      </c>
      <c r="P243" s="37" t="str">
        <f t="shared" si="65"/>
        <v/>
      </c>
      <c r="Q243" s="68" t="str">
        <f t="shared" si="55"/>
        <v/>
      </c>
      <c r="R243" s="42" t="str">
        <f t="shared" si="56"/>
        <v/>
      </c>
      <c r="S243" s="37" t="str">
        <f t="shared" si="66"/>
        <v/>
      </c>
      <c r="T243" s="68" t="str">
        <f t="shared" si="57"/>
        <v/>
      </c>
      <c r="U243" s="42" t="str">
        <f t="shared" si="58"/>
        <v/>
      </c>
      <c r="V243" s="37" t="str">
        <f t="shared" si="67"/>
        <v/>
      </c>
      <c r="W243" s="69" t="str">
        <f t="shared" si="59"/>
        <v/>
      </c>
      <c r="X243" s="41" t="str">
        <f t="shared" si="68"/>
        <v/>
      </c>
      <c r="Y243" s="41" t="str">
        <f t="shared" si="69"/>
        <v/>
      </c>
      <c r="Z243" s="41" t="str">
        <f t="shared" si="70"/>
        <v/>
      </c>
      <c r="AA243" s="72" t="str">
        <f t="shared" si="71"/>
        <v/>
      </c>
      <c r="AB243" s="4" t="str">
        <f t="shared" si="60"/>
        <v>Empty</v>
      </c>
      <c r="AC243" s="4" t="str">
        <f t="shared" si="61"/>
        <v>empty</v>
      </c>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row>
    <row r="244" spans="1:256" s="55" customFormat="1" ht="14.25" hidden="1" customHeight="1" x14ac:dyDescent="0.2">
      <c r="B244" s="48">
        <v>123</v>
      </c>
      <c r="C244" s="49"/>
      <c r="D244" s="61"/>
      <c r="E244" s="50"/>
      <c r="F244" s="51"/>
      <c r="G244" s="51"/>
      <c r="H244" s="52"/>
      <c r="I244" s="52"/>
      <c r="J244" s="53"/>
      <c r="K244" s="54"/>
      <c r="L244" s="35" t="str">
        <f t="shared" si="62"/>
        <v/>
      </c>
      <c r="M244" s="35" t="str">
        <f t="shared" si="63"/>
        <v/>
      </c>
      <c r="N244" s="35" t="str">
        <f t="shared" si="64"/>
        <v/>
      </c>
      <c r="O244" s="70" t="str">
        <f t="shared" si="54"/>
        <v/>
      </c>
      <c r="P244" s="37" t="str">
        <f t="shared" si="65"/>
        <v/>
      </c>
      <c r="Q244" s="68" t="str">
        <f t="shared" si="55"/>
        <v/>
      </c>
      <c r="R244" s="42" t="str">
        <f t="shared" si="56"/>
        <v/>
      </c>
      <c r="S244" s="37" t="str">
        <f t="shared" si="66"/>
        <v/>
      </c>
      <c r="T244" s="68" t="str">
        <f t="shared" si="57"/>
        <v/>
      </c>
      <c r="U244" s="42" t="str">
        <f t="shared" si="58"/>
        <v/>
      </c>
      <c r="V244" s="37" t="str">
        <f t="shared" si="67"/>
        <v/>
      </c>
      <c r="W244" s="69" t="str">
        <f t="shared" si="59"/>
        <v/>
      </c>
      <c r="X244" s="41" t="str">
        <f t="shared" si="68"/>
        <v/>
      </c>
      <c r="Y244" s="41" t="str">
        <f t="shared" si="69"/>
        <v/>
      </c>
      <c r="Z244" s="41" t="str">
        <f t="shared" si="70"/>
        <v/>
      </c>
      <c r="AA244" s="72" t="str">
        <f t="shared" si="71"/>
        <v/>
      </c>
      <c r="AB244" s="4" t="str">
        <f t="shared" si="60"/>
        <v>Empty</v>
      </c>
      <c r="AC244" s="4" t="str">
        <f t="shared" si="61"/>
        <v>empty</v>
      </c>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row>
    <row r="245" spans="1:256" s="55" customFormat="1" ht="14.25" hidden="1" customHeight="1" x14ac:dyDescent="0.2">
      <c r="B245" s="48">
        <v>124</v>
      </c>
      <c r="C245" s="49"/>
      <c r="D245" s="61"/>
      <c r="E245" s="50"/>
      <c r="F245" s="51"/>
      <c r="G245" s="51"/>
      <c r="H245" s="52"/>
      <c r="I245" s="52"/>
      <c r="J245" s="53"/>
      <c r="K245" s="54"/>
      <c r="L245" s="35" t="str">
        <f t="shared" si="62"/>
        <v/>
      </c>
      <c r="M245" s="35" t="str">
        <f t="shared" si="63"/>
        <v/>
      </c>
      <c r="N245" s="35" t="str">
        <f t="shared" si="64"/>
        <v/>
      </c>
      <c r="O245" s="70" t="str">
        <f t="shared" si="54"/>
        <v/>
      </c>
      <c r="P245" s="37" t="str">
        <f t="shared" si="65"/>
        <v/>
      </c>
      <c r="Q245" s="68" t="str">
        <f t="shared" si="55"/>
        <v/>
      </c>
      <c r="R245" s="42" t="str">
        <f t="shared" si="56"/>
        <v/>
      </c>
      <c r="S245" s="37" t="str">
        <f t="shared" si="66"/>
        <v/>
      </c>
      <c r="T245" s="68" t="str">
        <f t="shared" si="57"/>
        <v/>
      </c>
      <c r="U245" s="42" t="str">
        <f t="shared" si="58"/>
        <v/>
      </c>
      <c r="V245" s="37" t="str">
        <f t="shared" si="67"/>
        <v/>
      </c>
      <c r="W245" s="69" t="str">
        <f t="shared" si="59"/>
        <v/>
      </c>
      <c r="X245" s="41" t="str">
        <f t="shared" si="68"/>
        <v/>
      </c>
      <c r="Y245" s="41" t="str">
        <f t="shared" si="69"/>
        <v/>
      </c>
      <c r="Z245" s="41" t="str">
        <f t="shared" si="70"/>
        <v/>
      </c>
      <c r="AA245" s="72" t="str">
        <f t="shared" si="71"/>
        <v/>
      </c>
      <c r="AB245" s="4" t="str">
        <f t="shared" si="60"/>
        <v>Empty</v>
      </c>
      <c r="AC245" s="4" t="str">
        <f t="shared" si="61"/>
        <v>empty</v>
      </c>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row>
    <row r="246" spans="1:256" s="57" customFormat="1" ht="14.25" hidden="1" customHeight="1" thickBot="1" x14ac:dyDescent="0.25">
      <c r="A246" s="55"/>
      <c r="B246" s="48">
        <v>125</v>
      </c>
      <c r="C246" s="49"/>
      <c r="D246" s="61"/>
      <c r="E246" s="50"/>
      <c r="F246" s="51"/>
      <c r="G246" s="51"/>
      <c r="H246" s="52"/>
      <c r="I246" s="52"/>
      <c r="J246" s="53"/>
      <c r="K246" s="56"/>
      <c r="L246" s="35" t="str">
        <f t="shared" si="62"/>
        <v/>
      </c>
      <c r="M246" s="35" t="str">
        <f t="shared" si="63"/>
        <v/>
      </c>
      <c r="N246" s="35" t="str">
        <f t="shared" si="64"/>
        <v/>
      </c>
      <c r="O246" s="70" t="str">
        <f t="shared" si="54"/>
        <v/>
      </c>
      <c r="P246" s="37" t="str">
        <f t="shared" si="65"/>
        <v/>
      </c>
      <c r="Q246" s="68" t="str">
        <f t="shared" si="55"/>
        <v/>
      </c>
      <c r="R246" s="42" t="str">
        <f t="shared" si="56"/>
        <v/>
      </c>
      <c r="S246" s="37" t="str">
        <f t="shared" si="66"/>
        <v/>
      </c>
      <c r="T246" s="68" t="str">
        <f t="shared" si="57"/>
        <v/>
      </c>
      <c r="U246" s="42" t="str">
        <f t="shared" si="58"/>
        <v/>
      </c>
      <c r="V246" s="37" t="str">
        <f t="shared" si="67"/>
        <v/>
      </c>
      <c r="W246" s="69" t="str">
        <f t="shared" si="59"/>
        <v/>
      </c>
      <c r="X246" s="41" t="str">
        <f t="shared" si="68"/>
        <v/>
      </c>
      <c r="Y246" s="41" t="str">
        <f t="shared" si="69"/>
        <v/>
      </c>
      <c r="Z246" s="41" t="str">
        <f t="shared" si="70"/>
        <v/>
      </c>
      <c r="AA246" s="72" t="str">
        <f t="shared" si="71"/>
        <v/>
      </c>
      <c r="AB246" s="4" t="str">
        <f t="shared" si="60"/>
        <v>Empty</v>
      </c>
      <c r="AC246" s="4" t="str">
        <f t="shared" si="61"/>
        <v>empty</v>
      </c>
      <c r="AG246" s="5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s="4" customFormat="1" ht="15.75" thickTop="1" x14ac:dyDescent="0.2">
      <c r="B247" s="19"/>
      <c r="C247" s="19"/>
      <c r="D247" s="19"/>
      <c r="E247" s="19"/>
      <c r="F247" s="19"/>
      <c r="G247" s="46"/>
      <c r="H247" s="19"/>
      <c r="I247" s="19"/>
      <c r="J247" s="19"/>
      <c r="K247" s="19"/>
      <c r="L247" s="19" t="str">
        <f>IF($X$22=0,"",IF(E247="","",IF($H247="","",IF($G247="","",IF($H247/$G247&gt;=$L$22,"yes","NC")))))</f>
        <v/>
      </c>
      <c r="M247" s="19" t="str">
        <f>IF($X$22=0,"",IF($E247="","",IF($H247="","",IF($I247="","",IF($I247/$G247&gt;=$M$22,"yes","NC")))))</f>
        <v/>
      </c>
      <c r="N247" s="19" t="str">
        <f>IF($X$22=0,"",IF($E247="","",IF($H247="","",IF($J247="","",IF($G247/$J247&lt;=$N$22,"yes","NC")))))</f>
        <v/>
      </c>
      <c r="O247" s="19" t="str">
        <f>IF($E247="","",IF($P$17="","",IF(OR($P247&lt;$O$17,$P247&gt;$Q$17),"NC","yes")))</f>
        <v/>
      </c>
      <c r="P247" s="19" t="str">
        <f>IF($E247="","",H247/$G247)</f>
        <v/>
      </c>
      <c r="Q247" s="19" t="str">
        <f>IF($E247=0,"",IF(O247="yes",($P247/$P$17),IF(OR($P247&lt;$O$17,$P247&gt;$Q$17),($P247/$P$17))))</f>
        <v/>
      </c>
      <c r="R247" s="19" t="str">
        <f>IF($E247="","",IF($S$17="","",IF(OR($S247&lt;$R$17,$S247&gt;$T$17),"NC","yes")))</f>
        <v/>
      </c>
      <c r="S247" s="19" t="str">
        <f>IF($E247="","",$I247/$G247)</f>
        <v/>
      </c>
      <c r="T247" s="19" t="str">
        <f>IF($E247=0,"",IF(R247="yes",($S247/$S$17),IF(OR($S247&gt;$R$17,$S247&lt;$T$17),($S247/$S$17))))</f>
        <v/>
      </c>
      <c r="U247" s="19" t="str">
        <f>IF($E247="","",IF($V$17="","",IF(OR($V247&lt;$U$17,V247&gt;$W$17),"NC","yes")))</f>
        <v/>
      </c>
      <c r="V247" s="19" t="str">
        <f>IF($E247="","",$G247/$J247)</f>
        <v/>
      </c>
      <c r="W247" s="19" t="str">
        <f>IF($E247="","",IF(U247="yes",(V247/V$17),IF(OR(V247&lt;$U119,V247&gt;W$17),(V247/V$17))))</f>
        <v/>
      </c>
      <c r="X247" s="19" t="str">
        <f>IF(D247="","",IF($E247="",$G247,""))</f>
        <v/>
      </c>
      <c r="Y247" s="19" t="str">
        <f>IF($D247="","",IF($E247="",$H247,""))</f>
        <v/>
      </c>
      <c r="Z247" s="19" t="str">
        <f>IF($D247="","",IF($E247="",$I247,""))</f>
        <v/>
      </c>
      <c r="AA247" s="19" t="str">
        <f>IF($D247="","",IF($E247="",J247,""))</f>
        <v/>
      </c>
      <c r="AH247" s="83"/>
      <c r="AI247" s="83"/>
      <c r="AJ247" s="83"/>
      <c r="AK247" s="83"/>
      <c r="AL247" s="83"/>
      <c r="AM247" s="83"/>
      <c r="AN247" s="83"/>
      <c r="AO247" s="83"/>
      <c r="AP247" s="83"/>
      <c r="AQ247" s="83"/>
      <c r="AR247" s="83"/>
      <c r="AS247" s="83"/>
      <c r="AT247" s="83"/>
      <c r="AU247" s="83"/>
      <c r="AV247" s="83"/>
      <c r="AW247" s="83"/>
      <c r="AX247" s="83"/>
      <c r="AY247" s="83"/>
      <c r="AZ247" s="83"/>
      <c r="BA247" s="83"/>
      <c r="BB247" s="83"/>
      <c r="BC247" s="83"/>
      <c r="BD247" s="83"/>
      <c r="BE247" s="83"/>
      <c r="BF247" s="83"/>
      <c r="BG247" s="83"/>
      <c r="BH247" s="83"/>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c r="CE247" s="83"/>
      <c r="CF247" s="83"/>
      <c r="CG247" s="83"/>
      <c r="CH247" s="83"/>
      <c r="CI247" s="83"/>
      <c r="CJ247" s="83"/>
      <c r="CK247" s="83"/>
      <c r="CL247" s="83"/>
      <c r="CM247" s="83"/>
      <c r="CN247" s="83"/>
      <c r="CO247" s="83"/>
      <c r="CP247" s="83"/>
      <c r="CQ247" s="83"/>
      <c r="CR247" s="83"/>
      <c r="CS247" s="83"/>
      <c r="CT247" s="83"/>
      <c r="CU247" s="83"/>
      <c r="CV247" s="83"/>
      <c r="CW247" s="83"/>
      <c r="CX247" s="83"/>
      <c r="CY247" s="83"/>
      <c r="CZ247" s="83"/>
      <c r="DA247" s="83"/>
      <c r="DB247" s="83"/>
      <c r="DC247" s="83"/>
      <c r="DD247" s="83"/>
      <c r="DE247" s="83"/>
      <c r="DF247" s="83"/>
      <c r="DG247" s="83"/>
      <c r="DH247" s="83"/>
      <c r="DI247" s="83"/>
      <c r="DJ247" s="83"/>
      <c r="DK247" s="83"/>
      <c r="DL247" s="83"/>
      <c r="DM247" s="83"/>
      <c r="DN247" s="83"/>
      <c r="DO247" s="83"/>
      <c r="DP247" s="83"/>
      <c r="DQ247" s="83"/>
      <c r="DR247" s="83"/>
      <c r="DS247" s="83"/>
      <c r="DT247" s="83"/>
      <c r="DU247" s="83"/>
      <c r="DV247" s="83"/>
      <c r="DW247" s="83"/>
      <c r="DX247" s="83"/>
      <c r="DY247" s="83"/>
      <c r="DZ247" s="83"/>
      <c r="EA247" s="83"/>
      <c r="EB247" s="83"/>
      <c r="EC247" s="83"/>
      <c r="ED247" s="83"/>
      <c r="EE247" s="83"/>
      <c r="EF247" s="83"/>
      <c r="EG247" s="83"/>
      <c r="EH247" s="83"/>
      <c r="EI247" s="83"/>
      <c r="EJ247" s="83"/>
      <c r="EK247" s="83"/>
      <c r="EL247" s="83"/>
      <c r="EM247" s="83"/>
      <c r="EN247" s="83"/>
      <c r="EO247" s="83"/>
      <c r="EP247" s="83"/>
      <c r="EQ247" s="83"/>
      <c r="ER247" s="83"/>
      <c r="ES247" s="83"/>
      <c r="ET247" s="83"/>
      <c r="EU247" s="83"/>
      <c r="EV247" s="83"/>
      <c r="EW247" s="83"/>
      <c r="EX247" s="83"/>
      <c r="EY247" s="83"/>
      <c r="EZ247" s="83"/>
      <c r="FA247" s="83"/>
      <c r="FB247" s="83"/>
      <c r="FC247" s="83"/>
      <c r="FD247" s="83"/>
      <c r="FE247" s="83"/>
      <c r="FF247" s="83"/>
      <c r="FG247" s="83"/>
      <c r="FH247" s="83"/>
      <c r="FI247" s="83"/>
      <c r="FJ247" s="83"/>
      <c r="FK247" s="83"/>
      <c r="FL247" s="83"/>
      <c r="FM247" s="83"/>
      <c r="FN247" s="83"/>
      <c r="FO247" s="83"/>
      <c r="FP247" s="83"/>
      <c r="FQ247" s="83"/>
      <c r="FR247" s="83"/>
      <c r="FS247" s="83"/>
      <c r="FT247" s="83"/>
      <c r="FU247" s="83"/>
      <c r="FV247" s="83"/>
      <c r="FW247" s="83"/>
      <c r="FX247" s="83"/>
      <c r="FY247" s="83"/>
      <c r="FZ247" s="83"/>
      <c r="GA247" s="83"/>
      <c r="GB247" s="83"/>
      <c r="GC247" s="83"/>
      <c r="GD247" s="83"/>
      <c r="GE247" s="83"/>
      <c r="GF247" s="83"/>
      <c r="GG247" s="83"/>
      <c r="GH247" s="83"/>
      <c r="GI247" s="83"/>
      <c r="GJ247" s="83"/>
      <c r="GK247" s="83"/>
      <c r="GL247" s="83"/>
      <c r="GM247" s="83"/>
      <c r="GN247" s="83"/>
      <c r="GO247" s="83"/>
      <c r="GP247" s="83"/>
      <c r="GQ247" s="83"/>
      <c r="GR247" s="83"/>
      <c r="GS247" s="83"/>
      <c r="GT247" s="83"/>
      <c r="GU247" s="83"/>
      <c r="GV247" s="83"/>
      <c r="GW247" s="83"/>
      <c r="GX247" s="83"/>
      <c r="GY247" s="83"/>
      <c r="GZ247" s="83"/>
      <c r="HA247" s="83"/>
      <c r="HB247" s="83"/>
      <c r="HC247" s="83"/>
      <c r="HD247" s="83"/>
      <c r="HE247" s="83"/>
      <c r="HF247" s="83"/>
      <c r="HG247" s="83"/>
      <c r="HH247" s="83"/>
      <c r="HI247" s="83"/>
      <c r="HJ247" s="83"/>
      <c r="HK247" s="83"/>
      <c r="HL247" s="83"/>
      <c r="HM247" s="83"/>
      <c r="HN247" s="83"/>
      <c r="HO247" s="83"/>
      <c r="HP247" s="83"/>
      <c r="HQ247" s="83"/>
      <c r="HR247" s="83"/>
      <c r="HS247" s="83"/>
      <c r="HT247" s="83"/>
      <c r="HU247" s="83"/>
      <c r="HV247" s="83"/>
      <c r="HW247" s="83"/>
      <c r="HX247" s="83"/>
      <c r="HY247" s="83"/>
      <c r="HZ247" s="83"/>
      <c r="IA247" s="83"/>
      <c r="IB247" s="83"/>
      <c r="IC247" s="83"/>
      <c r="ID247" s="83"/>
      <c r="IE247" s="83"/>
      <c r="IF247" s="83"/>
      <c r="IG247" s="83"/>
      <c r="IH247" s="83"/>
      <c r="II247" s="83"/>
      <c r="IJ247" s="83"/>
      <c r="IK247" s="83"/>
      <c r="IL247" s="83"/>
      <c r="IM247" s="83"/>
      <c r="IN247" s="83"/>
      <c r="IO247" s="83"/>
      <c r="IP247" s="83"/>
      <c r="IQ247" s="83"/>
      <c r="IR247" s="83"/>
      <c r="IS247" s="83"/>
      <c r="IT247" s="83"/>
      <c r="IU247" s="83"/>
      <c r="IV247" s="83"/>
    </row>
  </sheetData>
  <sheetProtection algorithmName="SHA-512" hashValue="6Y2lUGJHGhCVEbScqhih1yBjzd09piM8JwkH1w5t6750PYmZv1zd603wsLxBLujO+LQIIclNvm/flnnBcuhAIQ==" saltValue="bb+3XKdxMUGVshuzrUFeEg=="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D5:F5 J5 M5:Q5 S5:T5 V5 M7:Q7 S7:V7">
    <cfRule type="cellIs" dxfId="178" priority="1" stopIfTrue="1" operator="equal">
      <formula>0</formula>
    </cfRule>
  </conditionalFormatting>
  <conditionalFormatting sqref="L23:N246">
    <cfRule type="expression" dxfId="177" priority="15">
      <formula>$A$22=0</formula>
    </cfRule>
    <cfRule type="cellIs" dxfId="176" priority="16" stopIfTrue="1" operator="equal">
      <formula>"NC"</formula>
    </cfRule>
  </conditionalFormatting>
  <conditionalFormatting sqref="O23:O246">
    <cfRule type="cellIs" dxfId="175" priority="7" stopIfTrue="1" operator="equal">
      <formula>"NC"</formula>
    </cfRule>
  </conditionalFormatting>
  <conditionalFormatting sqref="O23:W246">
    <cfRule type="expression" dxfId="174" priority="2">
      <formula>$A$22&gt;0</formula>
    </cfRule>
  </conditionalFormatting>
  <conditionalFormatting sqref="P23:P246 S23:S246 V23:V246">
    <cfRule type="cellIs" dxfId="173" priority="6" stopIfTrue="1" operator="equal">
      <formula>"""NC"""</formula>
    </cfRule>
  </conditionalFormatting>
  <conditionalFormatting sqref="Q23:Q246 W23:W246">
    <cfRule type="cellIs" dxfId="172" priority="10" stopIfTrue="1" operator="between">
      <formula>0.1</formula>
      <formula>0.9</formula>
    </cfRule>
    <cfRule type="cellIs" dxfId="171" priority="11" stopIfTrue="1" operator="between">
      <formula>1.1000001</formula>
      <formula>5</formula>
    </cfRule>
  </conditionalFormatting>
  <conditionalFormatting sqref="R23:R246">
    <cfRule type="cellIs" dxfId="170" priority="3" stopIfTrue="1" operator="between">
      <formula>$R$17</formula>
      <formula>$T$17</formula>
    </cfRule>
    <cfRule type="cellIs" dxfId="169" priority="4" stopIfTrue="1" operator="equal">
      <formula>"""yes"""</formula>
    </cfRule>
    <cfRule type="cellIs" dxfId="168" priority="5" stopIfTrue="1" operator="equal">
      <formula>"NC"</formula>
    </cfRule>
  </conditionalFormatting>
  <conditionalFormatting sqref="T23:T246">
    <cfRule type="cellIs" dxfId="167" priority="8" stopIfTrue="1" operator="between">
      <formula>0.1</formula>
      <formula>0.9</formula>
    </cfRule>
    <cfRule type="cellIs" dxfId="166" priority="9" stopIfTrue="1" operator="between">
      <formula>1.100001</formula>
      <formula>5</formula>
    </cfRule>
  </conditionalFormatting>
  <conditionalFormatting sqref="U23:U246">
    <cfRule type="cellIs" dxfId="165" priority="12" stopIfTrue="1" operator="between">
      <formula>$R$17</formula>
      <formula>$T$17</formula>
    </cfRule>
    <cfRule type="cellIs" dxfId="164" priority="13" stopIfTrue="1" operator="equal">
      <formula>"""yes"""</formula>
    </cfRule>
    <cfRule type="cellIs" dxfId="163" priority="14" stopIfTrue="1" operator="equal">
      <formula>"NC"</formula>
    </cfRule>
  </conditionalFormatting>
  <dataValidations count="6">
    <dataValidation allowBlank="1" showInputMessage="1" showErrorMessage="1" promptTitle="Campus Number Format" prompt="The number entered in this column should be the campus three digital number (i.e. Campus 101)" sqref="C20:C21" xr:uid="{00000000-0002-0000-0800-000000000000}"/>
    <dataValidation type="whole" allowBlank="1" showInputMessage="1" showErrorMessage="1" sqref="H23:I44" xr:uid="{00000000-0002-0000-0800-000001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800-000002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800-000003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800-000004000000}">
      <formula1>AND(LEN(C23)&lt;=3,ISERROR(FIND(" ",C23)))</formula1>
    </dataValidation>
    <dataValidation type="whole" allowBlank="1" showInputMessage="1" showErrorMessage="1" sqref="H45:I237" xr:uid="{00000000-0002-0000-0800-000005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6B5C8DDBACD244DA509CF78D902DFEF" ma:contentTypeVersion="0" ma:contentTypeDescription="Create a new document." ma:contentTypeScope="" ma:versionID="2d51d7ad55a02f00ffbfc2fdcca3f1be">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C2DBAA1-9377-4801-8C5A-538A731BA9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80205F02-25EA-4EA8-BA03-ACB602FD178C}">
  <ds:schemaRefs>
    <ds:schemaRef ds:uri="http://schemas.microsoft.com/office/2006/metadata/longProperties"/>
  </ds:schemaRefs>
</ds:datastoreItem>
</file>

<file path=customXml/itemProps3.xml><?xml version="1.0" encoding="utf-8"?>
<ds:datastoreItem xmlns:ds="http://schemas.openxmlformats.org/officeDocument/2006/customXml" ds:itemID="{0C2C00CB-4125-4D96-9112-BF76559CE593}">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 ds:uri="http://schemas.microsoft.com/office/infopath/2007/PartnerControls"/>
  </ds:schemaRefs>
</ds:datastoreItem>
</file>

<file path=customXml/itemProps4.xml><?xml version="1.0" encoding="utf-8"?>
<ds:datastoreItem xmlns:ds="http://schemas.openxmlformats.org/officeDocument/2006/customXml" ds:itemID="{64C14AD6-5C17-4CA6-9E23-241B3E5AA75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28</vt:i4>
      </vt:variant>
    </vt:vector>
  </HeadingPairs>
  <TitlesOfParts>
    <vt:vector size="45" baseType="lpstr">
      <vt:lpstr>Reminders</vt:lpstr>
      <vt:lpstr>a</vt:lpstr>
      <vt:lpstr>b</vt:lpstr>
      <vt:lpstr>c</vt:lpstr>
      <vt:lpstr>d</vt:lpstr>
      <vt:lpstr>e</vt:lpstr>
      <vt:lpstr>f</vt:lpstr>
      <vt:lpstr>g</vt:lpstr>
      <vt:lpstr>h</vt:lpstr>
      <vt:lpstr>i</vt:lpstr>
      <vt:lpstr>Excluded Campuses </vt:lpstr>
      <vt:lpstr>Hi Lo Test Tab</vt:lpstr>
      <vt:lpstr>Hi Lo Test Tab (2)</vt:lpstr>
      <vt:lpstr>Hi Lo Test Tab (3)</vt:lpstr>
      <vt:lpstr>Hi Lo Test Tab (4)</vt:lpstr>
      <vt:lpstr>Hi Lo Test Tab (5)</vt:lpstr>
      <vt:lpstr>Hi Lo Test Tab (6)</vt:lpstr>
      <vt:lpstr>Federal_Funded_Dedicated_Campus</vt:lpstr>
      <vt:lpstr>a!Print_Area</vt:lpstr>
      <vt:lpstr>b!Print_Area</vt:lpstr>
      <vt:lpstr>'c'!Print_Area</vt:lpstr>
      <vt:lpstr>d!Print_Area</vt:lpstr>
      <vt:lpstr>e!Print_Area</vt:lpstr>
      <vt:lpstr>'Excluded Campuses '!Print_Area</vt:lpstr>
      <vt:lpstr>f!Print_Area</vt:lpstr>
      <vt:lpstr>g!Print_Area</vt:lpstr>
      <vt:lpstr>h!Print_Area</vt:lpstr>
      <vt:lpstr>'Hi Lo Test Tab'!Print_Area</vt:lpstr>
      <vt:lpstr>'Hi Lo Test Tab (2)'!Print_Area</vt:lpstr>
      <vt:lpstr>'Hi Lo Test Tab (3)'!Print_Area</vt:lpstr>
      <vt:lpstr>'Hi Lo Test Tab (4)'!Print_Area</vt:lpstr>
      <vt:lpstr>'Hi Lo Test Tab (5)'!Print_Area</vt:lpstr>
      <vt:lpstr>'Hi Lo Test Tab (6)'!Print_Area</vt:lpstr>
      <vt:lpstr>i!Print_Area</vt:lpstr>
      <vt:lpstr>Reminders!Print_Area</vt:lpstr>
      <vt:lpstr>a!Print_Titles</vt:lpstr>
      <vt:lpstr>b!Print_Titles</vt:lpstr>
      <vt:lpstr>'c'!Print_Titles</vt:lpstr>
      <vt:lpstr>d!Print_Titles</vt:lpstr>
      <vt:lpstr>e!Print_Titles</vt:lpstr>
      <vt:lpstr>'Excluded Campuses '!Print_Titles</vt:lpstr>
      <vt:lpstr>f!Print_Titles</vt:lpstr>
      <vt:lpstr>g!Print_Titles</vt:lpstr>
      <vt:lpstr>h!Print_Titles</vt:lpstr>
      <vt:lpstr>i!Print_Titles</vt:lpstr>
    </vt:vector>
  </TitlesOfParts>
  <Company>Texas Education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Comparability Testing</dc:subject>
  <dc:creator>Jennifer Darst</dc:creator>
  <cp:lastModifiedBy>Sheila Sherman</cp:lastModifiedBy>
  <cp:lastPrinted>2016-09-21T15:00:10Z</cp:lastPrinted>
  <dcterms:created xsi:type="dcterms:W3CDTF">2005-06-16T18:45:12Z</dcterms:created>
  <dcterms:modified xsi:type="dcterms:W3CDTF">2024-10-16T15:23:45Z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